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https://d.docs.live.net/23b91c6245b81380/Desktop/"/>
    </mc:Choice>
  </mc:AlternateContent>
  <xr:revisionPtr revIDLastSave="15" documentId="8_{765CAA15-73CA-4651-873A-0E2A93F96F6C}" xr6:coauthVersionLast="47" xr6:coauthVersionMax="47" xr10:uidLastSave="{E1709D3E-CF6D-41D2-B216-83EF57202F9B}"/>
  <bookViews>
    <workbookView xWindow="31245" yWindow="3795" windowWidth="21705" windowHeight="10845" tabRatio="886" xr2:uid="{00000000-000D-0000-FFFF-FFFF00000000}"/>
  </bookViews>
  <sheets>
    <sheet name="0601" sheetId="2" r:id="rId1"/>
    <sheet name="Calculator" sheetId="29" r:id="rId2"/>
    <sheet name="SSS Table 2023" sheetId="28" r:id="rId3"/>
    <sheet name="MAR" sheetId="3" r:id="rId4"/>
    <sheet name="APR" sheetId="4" state="hidden" r:id="rId5"/>
    <sheet name="MAY" sheetId="5" r:id="rId6"/>
    <sheet name="JUN" sheetId="6" state="hidden" r:id="rId7"/>
    <sheet name="JUL" sheetId="7" state="hidden" r:id="rId8"/>
    <sheet name="AUG" sheetId="8" r:id="rId9"/>
    <sheet name="SEP" sheetId="9" state="hidden" r:id="rId10"/>
    <sheet name="OCT" sheetId="10" r:id="rId11"/>
    <sheet name="NOV" sheetId="11" state="hidden" r:id="rId12"/>
    <sheet name="DEC" sheetId="12" state="hidden" r:id="rId13"/>
    <sheet name="TAX" sheetId="13" r:id="rId14"/>
  </sheets>
  <definedNames>
    <definedName name="_xlnm._FilterDatabase" localSheetId="2" hidden="1">'SSS Table 2023'!$A$3:$Q$3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9" i="29" l="1"/>
  <c r="V134" i="2" l="1"/>
  <c r="V136" i="2" s="1"/>
  <c r="J208" i="29" l="1"/>
  <c r="I208" i="29"/>
  <c r="H208" i="29"/>
  <c r="K208" i="29" s="1"/>
  <c r="F208" i="29"/>
  <c r="E208" i="29"/>
  <c r="D208" i="29"/>
  <c r="K207" i="29"/>
  <c r="J207" i="29"/>
  <c r="I207" i="29"/>
  <c r="H207" i="29"/>
  <c r="E207" i="29"/>
  <c r="D207" i="29"/>
  <c r="F207" i="29" s="1"/>
  <c r="J206" i="29"/>
  <c r="I206" i="29"/>
  <c r="H206" i="29"/>
  <c r="K206" i="29" s="1"/>
  <c r="E206" i="29"/>
  <c r="D206" i="29"/>
  <c r="F206" i="29" s="1"/>
  <c r="K205" i="29"/>
  <c r="J205" i="29"/>
  <c r="I205" i="29"/>
  <c r="H205" i="29"/>
  <c r="E205" i="29"/>
  <c r="D205" i="29"/>
  <c r="F205" i="29" s="1"/>
  <c r="K204" i="29"/>
  <c r="J204" i="29"/>
  <c r="I204" i="29"/>
  <c r="H204" i="29"/>
  <c r="F204" i="29"/>
  <c r="E204" i="29"/>
  <c r="D204" i="29"/>
  <c r="J203" i="29"/>
  <c r="I203" i="29"/>
  <c r="H203" i="29"/>
  <c r="K203" i="29" s="1"/>
  <c r="E203" i="29"/>
  <c r="D203" i="29"/>
  <c r="F203" i="29" s="1"/>
  <c r="K202" i="29"/>
  <c r="J202" i="29"/>
  <c r="I202" i="29"/>
  <c r="H202" i="29"/>
  <c r="E202" i="29"/>
  <c r="D202" i="29"/>
  <c r="F202" i="29" s="1"/>
  <c r="J201" i="29"/>
  <c r="I201" i="29"/>
  <c r="H201" i="29"/>
  <c r="K201" i="29" s="1"/>
  <c r="E201" i="29"/>
  <c r="D201" i="29"/>
  <c r="F201" i="29" s="1"/>
  <c r="K200" i="29"/>
  <c r="J200" i="29"/>
  <c r="I200" i="29"/>
  <c r="H200" i="29"/>
  <c r="E200" i="29"/>
  <c r="D200" i="29"/>
  <c r="F200" i="29" s="1"/>
  <c r="J199" i="29"/>
  <c r="I199" i="29"/>
  <c r="H199" i="29"/>
  <c r="K199" i="29" s="1"/>
  <c r="E199" i="29"/>
  <c r="D199" i="29"/>
  <c r="F199" i="29" s="1"/>
  <c r="K198" i="29"/>
  <c r="J198" i="29"/>
  <c r="I198" i="29"/>
  <c r="H198" i="29"/>
  <c r="E198" i="29"/>
  <c r="D198" i="29"/>
  <c r="F198" i="29" s="1"/>
  <c r="K197" i="29"/>
  <c r="J197" i="29"/>
  <c r="I197" i="29"/>
  <c r="H197" i="29"/>
  <c r="F197" i="29"/>
  <c r="E197" i="29"/>
  <c r="D197" i="29"/>
  <c r="J196" i="29"/>
  <c r="I196" i="29"/>
  <c r="H196" i="29"/>
  <c r="K196" i="29" s="1"/>
  <c r="E196" i="29"/>
  <c r="D196" i="29"/>
  <c r="F196" i="29" s="1"/>
  <c r="K195" i="29"/>
  <c r="J195" i="29"/>
  <c r="I195" i="29"/>
  <c r="H195" i="29"/>
  <c r="E195" i="29"/>
  <c r="D195" i="29"/>
  <c r="F195" i="29" s="1"/>
  <c r="J194" i="29"/>
  <c r="I194" i="29"/>
  <c r="H194" i="29"/>
  <c r="K194" i="29" s="1"/>
  <c r="E194" i="29"/>
  <c r="D194" i="29"/>
  <c r="F194" i="29" s="1"/>
  <c r="K193" i="29"/>
  <c r="J193" i="29"/>
  <c r="I193" i="29"/>
  <c r="H193" i="29"/>
  <c r="E193" i="29"/>
  <c r="D193" i="29"/>
  <c r="F193" i="29" s="1"/>
  <c r="J192" i="29"/>
  <c r="I192" i="29"/>
  <c r="H192" i="29"/>
  <c r="K192" i="29" s="1"/>
  <c r="F192" i="29"/>
  <c r="E192" i="29"/>
  <c r="D192" i="29"/>
  <c r="J191" i="29"/>
  <c r="I191" i="29"/>
  <c r="H191" i="29"/>
  <c r="K191" i="29" s="1"/>
  <c r="E191" i="29"/>
  <c r="D191" i="29"/>
  <c r="F191" i="29" s="1"/>
  <c r="J190" i="29"/>
  <c r="I190" i="29"/>
  <c r="H190" i="29"/>
  <c r="K190" i="29" s="1"/>
  <c r="E190" i="29"/>
  <c r="D190" i="29"/>
  <c r="F190" i="29" s="1"/>
  <c r="J189" i="29"/>
  <c r="I189" i="29"/>
  <c r="H189" i="29"/>
  <c r="K189" i="29" s="1"/>
  <c r="E189" i="29"/>
  <c r="D189" i="29"/>
  <c r="F189" i="29" s="1"/>
  <c r="K188" i="29"/>
  <c r="J188" i="29"/>
  <c r="I188" i="29"/>
  <c r="H188" i="29"/>
  <c r="E188" i="29"/>
  <c r="D188" i="29"/>
  <c r="F188" i="29" s="1"/>
  <c r="K187" i="29"/>
  <c r="J187" i="29"/>
  <c r="I187" i="29"/>
  <c r="H187" i="29"/>
  <c r="F187" i="29"/>
  <c r="E187" i="29"/>
  <c r="D187" i="29"/>
  <c r="K186" i="29"/>
  <c r="J186" i="29"/>
  <c r="I186" i="29"/>
  <c r="H186" i="29"/>
  <c r="E186" i="29"/>
  <c r="D186" i="29"/>
  <c r="F186" i="29" s="1"/>
  <c r="K185" i="29"/>
  <c r="J185" i="29"/>
  <c r="I185" i="29"/>
  <c r="H185" i="29"/>
  <c r="F185" i="29"/>
  <c r="E185" i="29"/>
  <c r="D185" i="29"/>
  <c r="J184" i="29"/>
  <c r="I184" i="29"/>
  <c r="H184" i="29"/>
  <c r="K184" i="29" s="1"/>
  <c r="E184" i="29"/>
  <c r="D184" i="29"/>
  <c r="F184" i="29" s="1"/>
  <c r="K183" i="29"/>
  <c r="J183" i="29"/>
  <c r="I183" i="29"/>
  <c r="H183" i="29"/>
  <c r="E183" i="29"/>
  <c r="D183" i="29"/>
  <c r="F183" i="29" s="1"/>
  <c r="J182" i="29"/>
  <c r="I182" i="29"/>
  <c r="H182" i="29"/>
  <c r="K182" i="29" s="1"/>
  <c r="F182" i="29"/>
  <c r="E182" i="29"/>
  <c r="D182" i="29"/>
  <c r="K181" i="29"/>
  <c r="J181" i="29"/>
  <c r="I181" i="29"/>
  <c r="H181" i="29"/>
  <c r="E181" i="29"/>
  <c r="D181" i="29"/>
  <c r="F181" i="29" s="1"/>
  <c r="J180" i="29"/>
  <c r="I180" i="29"/>
  <c r="H180" i="29"/>
  <c r="K180" i="29" s="1"/>
  <c r="F180" i="29"/>
  <c r="E180" i="29"/>
  <c r="D180" i="29"/>
  <c r="J179" i="29"/>
  <c r="I179" i="29"/>
  <c r="H179" i="29"/>
  <c r="K179" i="29" s="1"/>
  <c r="E179" i="29"/>
  <c r="D179" i="29"/>
  <c r="F179" i="29" s="1"/>
  <c r="J178" i="29"/>
  <c r="I178" i="29"/>
  <c r="H178" i="29"/>
  <c r="K178" i="29" s="1"/>
  <c r="E178" i="29"/>
  <c r="D178" i="29"/>
  <c r="F178" i="29" s="1"/>
  <c r="J177" i="29"/>
  <c r="I177" i="29"/>
  <c r="H177" i="29"/>
  <c r="K177" i="29" s="1"/>
  <c r="E177" i="29"/>
  <c r="D177" i="29"/>
  <c r="F177" i="29" s="1"/>
  <c r="K176" i="29"/>
  <c r="J176" i="29"/>
  <c r="I176" i="29"/>
  <c r="H176" i="29"/>
  <c r="E176" i="29"/>
  <c r="D176" i="29"/>
  <c r="F176" i="29" s="1"/>
  <c r="J175" i="29"/>
  <c r="I175" i="29"/>
  <c r="H175" i="29"/>
  <c r="K175" i="29" s="1"/>
  <c r="F175" i="29"/>
  <c r="E175" i="29"/>
  <c r="D175" i="29"/>
  <c r="K174" i="29"/>
  <c r="J174" i="29"/>
  <c r="I174" i="29"/>
  <c r="H174" i="29"/>
  <c r="F174" i="29"/>
  <c r="E174" i="29"/>
  <c r="D174" i="29"/>
  <c r="J173" i="29"/>
  <c r="I173" i="29"/>
  <c r="H173" i="29"/>
  <c r="K173" i="29" s="1"/>
  <c r="F173" i="29"/>
  <c r="E173" i="29"/>
  <c r="D173" i="29"/>
  <c r="J172" i="29"/>
  <c r="I172" i="29"/>
  <c r="H172" i="29"/>
  <c r="K172" i="29" s="1"/>
  <c r="E172" i="29"/>
  <c r="D172" i="29"/>
  <c r="F172" i="29" s="1"/>
  <c r="K171" i="29"/>
  <c r="J171" i="29"/>
  <c r="I171" i="29"/>
  <c r="H171" i="29"/>
  <c r="E171" i="29"/>
  <c r="D171" i="29"/>
  <c r="F171" i="29" s="1"/>
  <c r="K170" i="29"/>
  <c r="J170" i="29"/>
  <c r="I170" i="29"/>
  <c r="H170" i="29"/>
  <c r="E170" i="29"/>
  <c r="D170" i="29"/>
  <c r="F170" i="29" s="1"/>
  <c r="K169" i="29"/>
  <c r="J169" i="29"/>
  <c r="I169" i="29"/>
  <c r="H169" i="29"/>
  <c r="E169" i="29"/>
  <c r="D169" i="29"/>
  <c r="F169" i="29" s="1"/>
  <c r="J168" i="29"/>
  <c r="I168" i="29"/>
  <c r="H168" i="29"/>
  <c r="K168" i="29" s="1"/>
  <c r="F168" i="29"/>
  <c r="E168" i="29"/>
  <c r="D168" i="29"/>
  <c r="J167" i="29"/>
  <c r="I167" i="29"/>
  <c r="H167" i="29"/>
  <c r="K167" i="29" s="1"/>
  <c r="F167" i="29"/>
  <c r="E167" i="29"/>
  <c r="D167" i="29"/>
  <c r="J166" i="29"/>
  <c r="I166" i="29"/>
  <c r="H166" i="29"/>
  <c r="K166" i="29" s="1"/>
  <c r="E166" i="29"/>
  <c r="D166" i="29"/>
  <c r="F166" i="29" s="1"/>
  <c r="J165" i="29"/>
  <c r="I165" i="29"/>
  <c r="H165" i="29"/>
  <c r="K165" i="29" s="1"/>
  <c r="F165" i="29"/>
  <c r="E165" i="29"/>
  <c r="D165" i="29"/>
  <c r="K164" i="29"/>
  <c r="J164" i="29"/>
  <c r="I164" i="29"/>
  <c r="H164" i="29"/>
  <c r="E164" i="29"/>
  <c r="D164" i="29"/>
  <c r="F164" i="29" s="1"/>
  <c r="J163" i="29"/>
  <c r="I163" i="29"/>
  <c r="H163" i="29"/>
  <c r="K163" i="29" s="1"/>
  <c r="F163" i="29"/>
  <c r="E163" i="29"/>
  <c r="D163" i="29"/>
  <c r="K162" i="29"/>
  <c r="J162" i="29"/>
  <c r="I162" i="29"/>
  <c r="H162" i="29"/>
  <c r="E162" i="29"/>
  <c r="D162" i="29"/>
  <c r="F162" i="29" s="1"/>
  <c r="K161" i="29"/>
  <c r="J161" i="29"/>
  <c r="I161" i="29"/>
  <c r="H161" i="29"/>
  <c r="F161" i="29"/>
  <c r="E161" i="29"/>
  <c r="D161" i="29"/>
  <c r="J160" i="29"/>
  <c r="I160" i="29"/>
  <c r="H160" i="29"/>
  <c r="K160" i="29" s="1"/>
  <c r="E160" i="29"/>
  <c r="D160" i="29"/>
  <c r="F160" i="29" s="1"/>
  <c r="K159" i="29"/>
  <c r="J159" i="29"/>
  <c r="I159" i="29"/>
  <c r="H159" i="29"/>
  <c r="E159" i="29"/>
  <c r="D159" i="29"/>
  <c r="F159" i="29" s="1"/>
  <c r="J158" i="29"/>
  <c r="I158" i="29"/>
  <c r="H158" i="29"/>
  <c r="K158" i="29" s="1"/>
  <c r="E158" i="29"/>
  <c r="D158" i="29"/>
  <c r="F158" i="29" s="1"/>
  <c r="K157" i="29"/>
  <c r="J157" i="29"/>
  <c r="I157" i="29"/>
  <c r="H157" i="29"/>
  <c r="E157" i="29"/>
  <c r="D157" i="29"/>
  <c r="F157" i="29" s="1"/>
  <c r="J156" i="29"/>
  <c r="I156" i="29"/>
  <c r="H156" i="29"/>
  <c r="K156" i="29" s="1"/>
  <c r="F156" i="29"/>
  <c r="E156" i="29"/>
  <c r="D156" i="29"/>
  <c r="J155" i="29"/>
  <c r="I155" i="29"/>
  <c r="H155" i="29"/>
  <c r="K155" i="29" s="1"/>
  <c r="E155" i="29"/>
  <c r="D155" i="29"/>
  <c r="F155" i="29" s="1"/>
  <c r="J154" i="29"/>
  <c r="I154" i="29"/>
  <c r="H154" i="29"/>
  <c r="K154" i="29" s="1"/>
  <c r="E154" i="29"/>
  <c r="D154" i="29"/>
  <c r="F154" i="29" s="1"/>
  <c r="J153" i="29"/>
  <c r="I153" i="29"/>
  <c r="H153" i="29"/>
  <c r="K153" i="29" s="1"/>
  <c r="E153" i="29"/>
  <c r="D153" i="29"/>
  <c r="F153" i="29" s="1"/>
  <c r="K152" i="29"/>
  <c r="J152" i="29"/>
  <c r="I152" i="29"/>
  <c r="H152" i="29"/>
  <c r="E152" i="29"/>
  <c r="D152" i="29"/>
  <c r="F152" i="29" s="1"/>
  <c r="J151" i="29"/>
  <c r="I151" i="29"/>
  <c r="H151" i="29"/>
  <c r="K151" i="29" s="1"/>
  <c r="E151" i="29"/>
  <c r="D151" i="29"/>
  <c r="F151" i="29" s="1"/>
  <c r="K150" i="29"/>
  <c r="J150" i="29"/>
  <c r="I150" i="29"/>
  <c r="H150" i="29"/>
  <c r="F150" i="29"/>
  <c r="E150" i="29"/>
  <c r="D150" i="29"/>
  <c r="J149" i="29"/>
  <c r="I149" i="29"/>
  <c r="H149" i="29"/>
  <c r="K149" i="29" s="1"/>
  <c r="F149" i="29"/>
  <c r="E149" i="29"/>
  <c r="D149" i="29"/>
  <c r="J148" i="29"/>
  <c r="I148" i="29"/>
  <c r="H148" i="29"/>
  <c r="K148" i="29" s="1"/>
  <c r="E148" i="29"/>
  <c r="D148" i="29"/>
  <c r="F148" i="29" s="1"/>
  <c r="K147" i="29"/>
  <c r="J147" i="29"/>
  <c r="I147" i="29"/>
  <c r="H147" i="29"/>
  <c r="E147" i="29"/>
  <c r="D147" i="29"/>
  <c r="F147" i="29" s="1"/>
  <c r="K146" i="29"/>
  <c r="J146" i="29"/>
  <c r="I146" i="29"/>
  <c r="H146" i="29"/>
  <c r="F146" i="29"/>
  <c r="E146" i="29"/>
  <c r="D146" i="29"/>
  <c r="K145" i="29"/>
  <c r="J145" i="29"/>
  <c r="I145" i="29"/>
  <c r="H145" i="29"/>
  <c r="E145" i="29"/>
  <c r="D145" i="29"/>
  <c r="F145" i="29" s="1"/>
  <c r="K144" i="29"/>
  <c r="J144" i="29"/>
  <c r="I144" i="29"/>
  <c r="H144" i="29"/>
  <c r="F144" i="29"/>
  <c r="E144" i="29"/>
  <c r="D144" i="29"/>
  <c r="J143" i="29"/>
  <c r="I143" i="29"/>
  <c r="H143" i="29"/>
  <c r="K143" i="29" s="1"/>
  <c r="E143" i="29"/>
  <c r="D143" i="29"/>
  <c r="F143" i="29" s="1"/>
  <c r="K142" i="29"/>
  <c r="J142" i="29"/>
  <c r="I142" i="29"/>
  <c r="H142" i="29"/>
  <c r="E142" i="29"/>
  <c r="D142" i="29"/>
  <c r="F142" i="29" s="1"/>
  <c r="J141" i="29"/>
  <c r="I141" i="29"/>
  <c r="H141" i="29"/>
  <c r="K141" i="29" s="1"/>
  <c r="E141" i="29"/>
  <c r="D141" i="29"/>
  <c r="F141" i="29" s="1"/>
  <c r="K140" i="29"/>
  <c r="J140" i="29"/>
  <c r="I140" i="29"/>
  <c r="H140" i="29"/>
  <c r="E140" i="29"/>
  <c r="D140" i="29"/>
  <c r="F140" i="29" s="1"/>
  <c r="J139" i="29"/>
  <c r="I139" i="29"/>
  <c r="H139" i="29"/>
  <c r="K139" i="29" s="1"/>
  <c r="E139" i="29"/>
  <c r="D139" i="29"/>
  <c r="F139" i="29" s="1"/>
  <c r="K138" i="29"/>
  <c r="J138" i="29"/>
  <c r="I138" i="29"/>
  <c r="H138" i="29"/>
  <c r="E138" i="29"/>
  <c r="D138" i="29"/>
  <c r="F138" i="29" s="1"/>
  <c r="K137" i="29"/>
  <c r="J137" i="29"/>
  <c r="I137" i="29"/>
  <c r="H137" i="29"/>
  <c r="F137" i="29"/>
  <c r="E137" i="29"/>
  <c r="D137" i="29"/>
  <c r="J136" i="29"/>
  <c r="I136" i="29"/>
  <c r="H136" i="29"/>
  <c r="K136" i="29" s="1"/>
  <c r="E136" i="29"/>
  <c r="D136" i="29"/>
  <c r="F136" i="29" s="1"/>
  <c r="K135" i="29"/>
  <c r="J135" i="29"/>
  <c r="I135" i="29"/>
  <c r="H135" i="29"/>
  <c r="E135" i="29"/>
  <c r="D135" i="29"/>
  <c r="F135" i="29" s="1"/>
  <c r="J134" i="29"/>
  <c r="I134" i="29"/>
  <c r="H134" i="29"/>
  <c r="K134" i="29" s="1"/>
  <c r="E134" i="29"/>
  <c r="D134" i="29"/>
  <c r="F134" i="29" s="1"/>
  <c r="K133" i="29"/>
  <c r="J133" i="29"/>
  <c r="I133" i="29"/>
  <c r="H133" i="29"/>
  <c r="E133" i="29"/>
  <c r="D133" i="29"/>
  <c r="F133" i="29" s="1"/>
  <c r="J132" i="29"/>
  <c r="I132" i="29"/>
  <c r="H132" i="29"/>
  <c r="K132" i="29" s="1"/>
  <c r="F132" i="29"/>
  <c r="E132" i="29"/>
  <c r="D132" i="29"/>
  <c r="J131" i="29"/>
  <c r="I131" i="29"/>
  <c r="H131" i="29"/>
  <c r="K131" i="29" s="1"/>
  <c r="F131" i="29"/>
  <c r="E131" i="29"/>
  <c r="D131" i="29"/>
  <c r="J130" i="29"/>
  <c r="I130" i="29"/>
  <c r="H130" i="29"/>
  <c r="K130" i="29" s="1"/>
  <c r="E130" i="29"/>
  <c r="D130" i="29"/>
  <c r="F130" i="29" s="1"/>
  <c r="J129" i="29"/>
  <c r="I129" i="29"/>
  <c r="H129" i="29"/>
  <c r="K129" i="29" s="1"/>
  <c r="F129" i="29"/>
  <c r="E129" i="29"/>
  <c r="D129" i="29"/>
  <c r="K128" i="29"/>
  <c r="J128" i="29"/>
  <c r="I128" i="29"/>
  <c r="H128" i="29"/>
  <c r="E128" i="29"/>
  <c r="D128" i="29"/>
  <c r="F128" i="29" s="1"/>
  <c r="K127" i="29"/>
  <c r="J127" i="29"/>
  <c r="I127" i="29"/>
  <c r="H127" i="29"/>
  <c r="E127" i="29"/>
  <c r="D127" i="29"/>
  <c r="F127" i="29" s="1"/>
  <c r="K126" i="29"/>
  <c r="J126" i="29"/>
  <c r="I126" i="29"/>
  <c r="H126" i="29"/>
  <c r="E126" i="29"/>
  <c r="D126" i="29"/>
  <c r="F126" i="29" s="1"/>
  <c r="J125" i="29"/>
  <c r="I125" i="29"/>
  <c r="H125" i="29"/>
  <c r="K125" i="29" s="1"/>
  <c r="F125" i="29"/>
  <c r="E125" i="29"/>
  <c r="D125" i="29"/>
  <c r="J124" i="29"/>
  <c r="I124" i="29"/>
  <c r="H124" i="29"/>
  <c r="K124" i="29" s="1"/>
  <c r="F124" i="29"/>
  <c r="E124" i="29"/>
  <c r="D124" i="29"/>
  <c r="K123" i="29"/>
  <c r="J123" i="29"/>
  <c r="I123" i="29"/>
  <c r="H123" i="29"/>
  <c r="E123" i="29"/>
  <c r="D123" i="29"/>
  <c r="F123" i="29" s="1"/>
  <c r="J122" i="29"/>
  <c r="I122" i="29"/>
  <c r="H122" i="29"/>
  <c r="K122" i="29" s="1"/>
  <c r="F122" i="29"/>
  <c r="E122" i="29"/>
  <c r="D122" i="29"/>
  <c r="K121" i="29"/>
  <c r="J121" i="29"/>
  <c r="I121" i="29"/>
  <c r="H121" i="29"/>
  <c r="E121" i="29"/>
  <c r="D121" i="29"/>
  <c r="F121" i="29" s="1"/>
  <c r="J120" i="29"/>
  <c r="I120" i="29"/>
  <c r="H120" i="29"/>
  <c r="K120" i="29" s="1"/>
  <c r="F120" i="29"/>
  <c r="E120" i="29"/>
  <c r="D120" i="29"/>
  <c r="J119" i="29"/>
  <c r="I119" i="29"/>
  <c r="H119" i="29"/>
  <c r="K119" i="29" s="1"/>
  <c r="E119" i="29"/>
  <c r="D119" i="29"/>
  <c r="F119" i="29" s="1"/>
  <c r="K118" i="29"/>
  <c r="J118" i="29"/>
  <c r="I118" i="29"/>
  <c r="H118" i="29"/>
  <c r="E118" i="29"/>
  <c r="D118" i="29"/>
  <c r="F118" i="29" s="1"/>
  <c r="J117" i="29"/>
  <c r="I117" i="29"/>
  <c r="H117" i="29"/>
  <c r="K117" i="29" s="1"/>
  <c r="E117" i="29"/>
  <c r="D117" i="29"/>
  <c r="F117" i="29" s="1"/>
  <c r="K116" i="29"/>
  <c r="J116" i="29"/>
  <c r="I116" i="29"/>
  <c r="H116" i="29"/>
  <c r="E116" i="29"/>
  <c r="D116" i="29"/>
  <c r="F116" i="29" s="1"/>
  <c r="J115" i="29"/>
  <c r="I115" i="29"/>
  <c r="H115" i="29"/>
  <c r="K115" i="29" s="1"/>
  <c r="E115" i="29"/>
  <c r="D115" i="29"/>
  <c r="F115" i="29" s="1"/>
  <c r="K114" i="29"/>
  <c r="J114" i="29"/>
  <c r="I114" i="29"/>
  <c r="H114" i="29"/>
  <c r="E114" i="29"/>
  <c r="D114" i="29"/>
  <c r="F114" i="29" s="1"/>
  <c r="J113" i="29"/>
  <c r="I113" i="29"/>
  <c r="H113" i="29"/>
  <c r="K113" i="29" s="1"/>
  <c r="F113" i="29"/>
  <c r="E113" i="29"/>
  <c r="D113" i="29"/>
  <c r="J112" i="29"/>
  <c r="I112" i="29"/>
  <c r="H112" i="29"/>
  <c r="K112" i="29" s="1"/>
  <c r="E112" i="29"/>
  <c r="D112" i="29"/>
  <c r="F112" i="29" s="1"/>
  <c r="K111" i="29"/>
  <c r="J111" i="29"/>
  <c r="I111" i="29"/>
  <c r="H111" i="29"/>
  <c r="E111" i="29"/>
  <c r="D111" i="29"/>
  <c r="F111" i="29" s="1"/>
  <c r="J110" i="29"/>
  <c r="I110" i="29"/>
  <c r="H110" i="29"/>
  <c r="K110" i="29" s="1"/>
  <c r="E110" i="29"/>
  <c r="D110" i="29"/>
  <c r="F110" i="29" s="1"/>
  <c r="K109" i="29"/>
  <c r="J109" i="29"/>
  <c r="I109" i="29"/>
  <c r="H109" i="29"/>
  <c r="E109" i="29"/>
  <c r="D109" i="29"/>
  <c r="F109" i="29" s="1"/>
  <c r="J108" i="29"/>
  <c r="I108" i="29"/>
  <c r="H108" i="29"/>
  <c r="K108" i="29" s="1"/>
  <c r="F108" i="29"/>
  <c r="E108" i="29"/>
  <c r="D108" i="29"/>
  <c r="J107" i="29"/>
  <c r="I107" i="29"/>
  <c r="H107" i="29"/>
  <c r="K107" i="29" s="1"/>
  <c r="F107" i="29"/>
  <c r="E107" i="29"/>
  <c r="D107" i="29"/>
  <c r="J106" i="29"/>
  <c r="I106" i="29"/>
  <c r="H106" i="29"/>
  <c r="K106" i="29" s="1"/>
  <c r="E106" i="29"/>
  <c r="D106" i="29"/>
  <c r="F106" i="29" s="1"/>
  <c r="J105" i="29"/>
  <c r="I105" i="29"/>
  <c r="H105" i="29"/>
  <c r="K105" i="29" s="1"/>
  <c r="F105" i="29"/>
  <c r="E105" i="29"/>
  <c r="D105" i="29"/>
  <c r="K104" i="29"/>
  <c r="J104" i="29"/>
  <c r="I104" i="29"/>
  <c r="H104" i="29"/>
  <c r="E104" i="29"/>
  <c r="D104" i="29"/>
  <c r="F104" i="29" s="1"/>
  <c r="J103" i="29"/>
  <c r="I103" i="29"/>
  <c r="H103" i="29"/>
  <c r="K103" i="29" s="1"/>
  <c r="E103" i="29"/>
  <c r="D103" i="29"/>
  <c r="F103" i="29" s="1"/>
  <c r="K102" i="29"/>
  <c r="J102" i="29"/>
  <c r="I102" i="29"/>
  <c r="H102" i="29"/>
  <c r="E102" i="29"/>
  <c r="D102" i="29"/>
  <c r="F102" i="29" s="1"/>
  <c r="K101" i="29"/>
  <c r="J101" i="29"/>
  <c r="I101" i="29"/>
  <c r="H101" i="29"/>
  <c r="F101" i="29"/>
  <c r="E101" i="29"/>
  <c r="D101" i="29"/>
  <c r="J100" i="29"/>
  <c r="I100" i="29"/>
  <c r="H100" i="29"/>
  <c r="K100" i="29" s="1"/>
  <c r="E100" i="29"/>
  <c r="D100" i="29"/>
  <c r="F100" i="29" s="1"/>
  <c r="K99" i="29"/>
  <c r="J99" i="29"/>
  <c r="I99" i="29"/>
  <c r="H99" i="29"/>
  <c r="E99" i="29"/>
  <c r="D99" i="29"/>
  <c r="F99" i="29" s="1"/>
  <c r="J98" i="29"/>
  <c r="I98" i="29"/>
  <c r="H98" i="29"/>
  <c r="K98" i="29" s="1"/>
  <c r="E98" i="29"/>
  <c r="D98" i="29"/>
  <c r="F98" i="29" s="1"/>
  <c r="K97" i="29"/>
  <c r="J97" i="29"/>
  <c r="I97" i="29"/>
  <c r="H97" i="29"/>
  <c r="E97" i="29"/>
  <c r="D97" i="29"/>
  <c r="F97" i="29" s="1"/>
  <c r="J96" i="29"/>
  <c r="I96" i="29"/>
  <c r="H96" i="29"/>
  <c r="K96" i="29" s="1"/>
  <c r="F96" i="29"/>
  <c r="E96" i="29"/>
  <c r="D96" i="29"/>
  <c r="J95" i="29"/>
  <c r="I95" i="29"/>
  <c r="H95" i="29"/>
  <c r="K95" i="29" s="1"/>
  <c r="E95" i="29"/>
  <c r="D95" i="29"/>
  <c r="F95" i="29" s="1"/>
  <c r="J94" i="29"/>
  <c r="I94" i="29"/>
  <c r="H94" i="29"/>
  <c r="K94" i="29" s="1"/>
  <c r="E94" i="29"/>
  <c r="D94" i="29"/>
  <c r="F94" i="29" s="1"/>
  <c r="J93" i="29"/>
  <c r="I93" i="29"/>
  <c r="H93" i="29"/>
  <c r="K93" i="29" s="1"/>
  <c r="E93" i="29"/>
  <c r="D93" i="29"/>
  <c r="F93" i="29" s="1"/>
  <c r="K92" i="29"/>
  <c r="J92" i="29"/>
  <c r="I92" i="29"/>
  <c r="H92" i="29"/>
  <c r="E92" i="29"/>
  <c r="D92" i="29"/>
  <c r="F92" i="29" s="1"/>
  <c r="J91" i="29"/>
  <c r="I91" i="29"/>
  <c r="H91" i="29"/>
  <c r="K91" i="29" s="1"/>
  <c r="E91" i="29"/>
  <c r="D91" i="29"/>
  <c r="F91" i="29" s="1"/>
  <c r="K90" i="29"/>
  <c r="J90" i="29"/>
  <c r="I90" i="29"/>
  <c r="H90" i="29"/>
  <c r="E90" i="29"/>
  <c r="D90" i="29"/>
  <c r="F90" i="29" s="1"/>
  <c r="J89" i="29"/>
  <c r="I89" i="29"/>
  <c r="H89" i="29"/>
  <c r="K89" i="29" s="1"/>
  <c r="F89" i="29"/>
  <c r="E89" i="29"/>
  <c r="D89" i="29"/>
  <c r="J88" i="29"/>
  <c r="I88" i="29"/>
  <c r="H88" i="29"/>
  <c r="K88" i="29" s="1"/>
  <c r="F88" i="29"/>
  <c r="E88" i="29"/>
  <c r="D88" i="29"/>
  <c r="K87" i="29"/>
  <c r="J87" i="29"/>
  <c r="I87" i="29"/>
  <c r="H87" i="29"/>
  <c r="E87" i="29"/>
  <c r="D87" i="29"/>
  <c r="F87" i="29" s="1"/>
  <c r="K86" i="29"/>
  <c r="J86" i="29"/>
  <c r="I86" i="29"/>
  <c r="H86" i="29"/>
  <c r="E86" i="29"/>
  <c r="D86" i="29"/>
  <c r="F86" i="29" s="1"/>
  <c r="K85" i="29"/>
  <c r="J85" i="29"/>
  <c r="I85" i="29"/>
  <c r="H85" i="29"/>
  <c r="E85" i="29"/>
  <c r="D85" i="29"/>
  <c r="F85" i="29" s="1"/>
  <c r="K84" i="29"/>
  <c r="J84" i="29"/>
  <c r="I84" i="29"/>
  <c r="H84" i="29"/>
  <c r="F84" i="29"/>
  <c r="E84" i="29"/>
  <c r="D84" i="29"/>
  <c r="J83" i="29"/>
  <c r="I83" i="29"/>
  <c r="H83" i="29"/>
  <c r="K83" i="29" s="1"/>
  <c r="E83" i="29"/>
  <c r="D83" i="29"/>
  <c r="F83" i="29" s="1"/>
  <c r="J82" i="29"/>
  <c r="I82" i="29"/>
  <c r="H82" i="29"/>
  <c r="K82" i="29" s="1"/>
  <c r="E82" i="29"/>
  <c r="D82" i="29"/>
  <c r="F82" i="29" s="1"/>
  <c r="J81" i="29"/>
  <c r="I81" i="29"/>
  <c r="H81" i="29"/>
  <c r="K81" i="29" s="1"/>
  <c r="F81" i="29"/>
  <c r="E81" i="29"/>
  <c r="D81" i="29"/>
  <c r="K80" i="29"/>
  <c r="J80" i="29"/>
  <c r="I80" i="29"/>
  <c r="H80" i="29"/>
  <c r="E80" i="29"/>
  <c r="D80" i="29"/>
  <c r="F80" i="29" s="1"/>
  <c r="J79" i="29"/>
  <c r="I79" i="29"/>
  <c r="H79" i="29"/>
  <c r="K79" i="29" s="1"/>
  <c r="F79" i="29"/>
  <c r="E79" i="29"/>
  <c r="D79" i="29"/>
  <c r="K78" i="29"/>
  <c r="J78" i="29"/>
  <c r="I78" i="29"/>
  <c r="H78" i="29"/>
  <c r="E78" i="29"/>
  <c r="D78" i="29"/>
  <c r="F78" i="29" s="1"/>
  <c r="K77" i="29"/>
  <c r="J77" i="29"/>
  <c r="I77" i="29"/>
  <c r="H77" i="29"/>
  <c r="F77" i="29"/>
  <c r="E77" i="29"/>
  <c r="D77" i="29"/>
  <c r="J76" i="29"/>
  <c r="I76" i="29"/>
  <c r="H76" i="29"/>
  <c r="K76" i="29" s="1"/>
  <c r="E76" i="29"/>
  <c r="D76" i="29"/>
  <c r="F76" i="29" s="1"/>
  <c r="K75" i="29"/>
  <c r="J75" i="29"/>
  <c r="I75" i="29"/>
  <c r="H75" i="29"/>
  <c r="E75" i="29"/>
  <c r="D75" i="29"/>
  <c r="F75" i="29" s="1"/>
  <c r="J74" i="29"/>
  <c r="I74" i="29"/>
  <c r="H74" i="29"/>
  <c r="K74" i="29" s="1"/>
  <c r="E74" i="29"/>
  <c r="D74" i="29"/>
  <c r="F74" i="29" s="1"/>
  <c r="K73" i="29"/>
  <c r="J73" i="29"/>
  <c r="I73" i="29"/>
  <c r="H73" i="29"/>
  <c r="E73" i="29"/>
  <c r="D73" i="29"/>
  <c r="F73" i="29" s="1"/>
  <c r="J72" i="29"/>
  <c r="I72" i="29"/>
  <c r="H72" i="29"/>
  <c r="K72" i="29" s="1"/>
  <c r="F72" i="29"/>
  <c r="E72" i="29"/>
  <c r="D72" i="29"/>
  <c r="J71" i="29"/>
  <c r="I71" i="29"/>
  <c r="H71" i="29"/>
  <c r="K71" i="29" s="1"/>
  <c r="E71" i="29"/>
  <c r="D71" i="29"/>
  <c r="F71" i="29" s="1"/>
  <c r="J70" i="29"/>
  <c r="I70" i="29"/>
  <c r="H70" i="29"/>
  <c r="K70" i="29" s="1"/>
  <c r="E70" i="29"/>
  <c r="D70" i="29"/>
  <c r="F70" i="29" s="1"/>
  <c r="J69" i="29"/>
  <c r="I69" i="29"/>
  <c r="H69" i="29"/>
  <c r="K69" i="29" s="1"/>
  <c r="E69" i="29"/>
  <c r="D69" i="29"/>
  <c r="F69" i="29" s="1"/>
  <c r="K68" i="29"/>
  <c r="J68" i="29"/>
  <c r="I68" i="29"/>
  <c r="H68" i="29"/>
  <c r="E68" i="29"/>
  <c r="D68" i="29"/>
  <c r="F68" i="29" s="1"/>
  <c r="K67" i="29"/>
  <c r="J67" i="29"/>
  <c r="I67" i="29"/>
  <c r="H67" i="29"/>
  <c r="E67" i="29"/>
  <c r="D67" i="29"/>
  <c r="F67" i="29" s="1"/>
  <c r="K66" i="29"/>
  <c r="J66" i="29"/>
  <c r="I66" i="29"/>
  <c r="H66" i="29"/>
  <c r="F66" i="29"/>
  <c r="E66" i="29"/>
  <c r="D66" i="29"/>
  <c r="J65" i="29"/>
  <c r="I65" i="29"/>
  <c r="H65" i="29"/>
  <c r="K65" i="29" s="1"/>
  <c r="F65" i="29"/>
  <c r="E65" i="29"/>
  <c r="D65" i="29"/>
  <c r="J64" i="29"/>
  <c r="I64" i="29"/>
  <c r="H64" i="29"/>
  <c r="K64" i="29" s="1"/>
  <c r="F64" i="29"/>
  <c r="E64" i="29"/>
  <c r="D64" i="29"/>
  <c r="K63" i="29"/>
  <c r="J63" i="29"/>
  <c r="I63" i="29"/>
  <c r="H63" i="29"/>
  <c r="E63" i="29"/>
  <c r="D63" i="29"/>
  <c r="F63" i="29" s="1"/>
  <c r="J62" i="29"/>
  <c r="I62" i="29"/>
  <c r="H62" i="29"/>
  <c r="K62" i="29" s="1"/>
  <c r="E62" i="29"/>
  <c r="D62" i="29"/>
  <c r="F62" i="29" s="1"/>
  <c r="K61" i="29"/>
  <c r="J61" i="29"/>
  <c r="I61" i="29"/>
  <c r="H61" i="29"/>
  <c r="E61" i="29"/>
  <c r="D61" i="29"/>
  <c r="F61" i="29" s="1"/>
  <c r="K60" i="29"/>
  <c r="J60" i="29"/>
  <c r="I60" i="29"/>
  <c r="H60" i="29"/>
  <c r="F60" i="29"/>
  <c r="E60" i="29"/>
  <c r="D60" i="29"/>
  <c r="J59" i="29"/>
  <c r="I59" i="29"/>
  <c r="H59" i="29"/>
  <c r="K59" i="29" s="1"/>
  <c r="E59" i="29"/>
  <c r="D59" i="29"/>
  <c r="F59" i="29" s="1"/>
  <c r="K58" i="29"/>
  <c r="J58" i="29"/>
  <c r="I58" i="29"/>
  <c r="H58" i="29"/>
  <c r="E58" i="29"/>
  <c r="D58" i="29"/>
  <c r="F58" i="29" s="1"/>
  <c r="J57" i="29"/>
  <c r="I57" i="29"/>
  <c r="H57" i="29"/>
  <c r="K57" i="29" s="1"/>
  <c r="E57" i="29"/>
  <c r="D57" i="29"/>
  <c r="F57" i="29" s="1"/>
  <c r="K56" i="29"/>
  <c r="J56" i="29"/>
  <c r="I56" i="29"/>
  <c r="H56" i="29"/>
  <c r="E56" i="29"/>
  <c r="D56" i="29"/>
  <c r="F56" i="29" s="1"/>
  <c r="J55" i="29"/>
  <c r="I55" i="29"/>
  <c r="H55" i="29"/>
  <c r="K55" i="29" s="1"/>
  <c r="E55" i="29"/>
  <c r="D55" i="29"/>
  <c r="F55" i="29" s="1"/>
  <c r="K54" i="29"/>
  <c r="J54" i="29"/>
  <c r="I54" i="29"/>
  <c r="H54" i="29"/>
  <c r="E54" i="29"/>
  <c r="D54" i="29"/>
  <c r="F54" i="29" s="1"/>
  <c r="K53" i="29"/>
  <c r="J53" i="29"/>
  <c r="I53" i="29"/>
  <c r="H53" i="29"/>
  <c r="F53" i="29"/>
  <c r="E53" i="29"/>
  <c r="D53" i="29"/>
  <c r="J52" i="29"/>
  <c r="I52" i="29"/>
  <c r="H52" i="29"/>
  <c r="K52" i="29" s="1"/>
  <c r="E52" i="29"/>
  <c r="D52" i="29"/>
  <c r="F52" i="29" s="1"/>
  <c r="K51" i="29"/>
  <c r="J51" i="29"/>
  <c r="I51" i="29"/>
  <c r="H51" i="29"/>
  <c r="E51" i="29"/>
  <c r="D51" i="29"/>
  <c r="F51" i="29" s="1"/>
  <c r="J50" i="29"/>
  <c r="I50" i="29"/>
  <c r="H50" i="29"/>
  <c r="K50" i="29" s="1"/>
  <c r="E50" i="29"/>
  <c r="D50" i="29"/>
  <c r="F50" i="29" s="1"/>
  <c r="K49" i="29"/>
  <c r="J49" i="29"/>
  <c r="I49" i="29"/>
  <c r="H49" i="29"/>
  <c r="E49" i="29"/>
  <c r="D49" i="29"/>
  <c r="F49" i="29" s="1"/>
  <c r="J48" i="29"/>
  <c r="I48" i="29"/>
  <c r="H48" i="29"/>
  <c r="K48" i="29" s="1"/>
  <c r="F48" i="29"/>
  <c r="E48" i="29"/>
  <c r="D48" i="29"/>
  <c r="J47" i="29"/>
  <c r="I47" i="29"/>
  <c r="H47" i="29"/>
  <c r="K47" i="29" s="1"/>
  <c r="E47" i="29"/>
  <c r="D47" i="29"/>
  <c r="F47" i="29" s="1"/>
  <c r="J46" i="29"/>
  <c r="I46" i="29"/>
  <c r="H46" i="29"/>
  <c r="K46" i="29" s="1"/>
  <c r="E46" i="29"/>
  <c r="D46" i="29"/>
  <c r="F46" i="29" s="1"/>
  <c r="J45" i="29"/>
  <c r="I45" i="29"/>
  <c r="H45" i="29"/>
  <c r="K45" i="29" s="1"/>
  <c r="E45" i="29"/>
  <c r="D45" i="29"/>
  <c r="F45" i="29" s="1"/>
  <c r="K44" i="29"/>
  <c r="J44" i="29"/>
  <c r="I44" i="29"/>
  <c r="H44" i="29"/>
  <c r="E44" i="29"/>
  <c r="D44" i="29"/>
  <c r="F44" i="29" s="1"/>
  <c r="K43" i="29"/>
  <c r="J43" i="29"/>
  <c r="I43" i="29"/>
  <c r="H43" i="29"/>
  <c r="E43" i="29"/>
  <c r="D43" i="29"/>
  <c r="F43" i="29" s="1"/>
  <c r="K42" i="29"/>
  <c r="J42" i="29"/>
  <c r="I42" i="29"/>
  <c r="H42" i="29"/>
  <c r="E42" i="29"/>
  <c r="D42" i="29"/>
  <c r="F42" i="29" s="1"/>
  <c r="J41" i="29"/>
  <c r="I41" i="29"/>
  <c r="H41" i="29"/>
  <c r="K41" i="29" s="1"/>
  <c r="F41" i="29"/>
  <c r="E41" i="29"/>
  <c r="D41" i="29"/>
  <c r="J40" i="29"/>
  <c r="I40" i="29"/>
  <c r="H40" i="29"/>
  <c r="K40" i="29" s="1"/>
  <c r="F40" i="29"/>
  <c r="E40" i="29"/>
  <c r="D40" i="29"/>
  <c r="J39" i="29"/>
  <c r="I39" i="29"/>
  <c r="H39" i="29"/>
  <c r="K39" i="29" s="1"/>
  <c r="E39" i="29"/>
  <c r="D39" i="29"/>
  <c r="F39" i="29" s="1"/>
  <c r="J38" i="29"/>
  <c r="I38" i="29"/>
  <c r="E38" i="29"/>
  <c r="E37" i="29"/>
  <c r="J35" i="29"/>
  <c r="I35" i="29"/>
  <c r="H35" i="29"/>
  <c r="K35" i="29" s="1"/>
  <c r="E35" i="29"/>
  <c r="J34" i="29"/>
  <c r="I34" i="29"/>
  <c r="E34" i="29"/>
  <c r="J33" i="29"/>
  <c r="I33" i="29"/>
  <c r="E33" i="29"/>
  <c r="E32" i="29"/>
  <c r="J31" i="29"/>
  <c r="I31" i="29"/>
  <c r="E31" i="29"/>
  <c r="J30" i="29"/>
  <c r="I30" i="29"/>
  <c r="E30" i="29"/>
  <c r="J29" i="29"/>
  <c r="E29" i="29"/>
  <c r="I29" i="29"/>
  <c r="E28" i="29"/>
  <c r="J27" i="29"/>
  <c r="I27" i="29"/>
  <c r="E27" i="29"/>
  <c r="J26" i="29"/>
  <c r="I26" i="29"/>
  <c r="E26" i="29"/>
  <c r="J25" i="29"/>
  <c r="I25" i="29"/>
  <c r="E25" i="29"/>
  <c r="J24" i="29"/>
  <c r="I24" i="29"/>
  <c r="E24" i="29"/>
  <c r="J23" i="29"/>
  <c r="I23" i="29"/>
  <c r="E23" i="29"/>
  <c r="H22" i="29"/>
  <c r="I21" i="29"/>
  <c r="J20" i="29"/>
  <c r="I20" i="29"/>
  <c r="E20" i="29"/>
  <c r="J19" i="29"/>
  <c r="I19" i="29"/>
  <c r="E19" i="29"/>
  <c r="J18" i="29"/>
  <c r="I18" i="29"/>
  <c r="E18" i="29"/>
  <c r="J16" i="29"/>
  <c r="I16" i="29"/>
  <c r="E16" i="29"/>
  <c r="J15" i="29"/>
  <c r="I15" i="29"/>
  <c r="E15" i="29"/>
  <c r="J14" i="29"/>
  <c r="I14" i="29"/>
  <c r="E14" i="29"/>
  <c r="J11" i="29"/>
  <c r="I11" i="29"/>
  <c r="H11" i="29"/>
  <c r="K11" i="29" s="1"/>
  <c r="E11" i="29"/>
  <c r="J10" i="29"/>
  <c r="I10" i="29"/>
  <c r="E10" i="29"/>
  <c r="J9" i="29"/>
  <c r="I9" i="29"/>
  <c r="E9" i="29"/>
  <c r="K56" i="28"/>
  <c r="K55" i="28"/>
  <c r="K54" i="28"/>
  <c r="K53" i="28"/>
  <c r="K52" i="28"/>
  <c r="K51" i="28"/>
  <c r="K50" i="28"/>
  <c r="K49" i="28"/>
  <c r="A49" i="28"/>
  <c r="K48" i="28"/>
  <c r="A48" i="28"/>
  <c r="J12" i="29" s="1"/>
  <c r="K47" i="28"/>
  <c r="K46" i="28"/>
  <c r="K45" i="28"/>
  <c r="K44" i="28"/>
  <c r="K43" i="28"/>
  <c r="K42" i="28"/>
  <c r="K41" i="28"/>
  <c r="M40" i="28"/>
  <c r="M41" i="28" s="1"/>
  <c r="M42" i="28" s="1"/>
  <c r="M43" i="28" s="1"/>
  <c r="M44" i="28" s="1"/>
  <c r="M45" i="28" s="1"/>
  <c r="M46" i="28" s="1"/>
  <c r="M47" i="28" s="1"/>
  <c r="M48" i="28" s="1"/>
  <c r="M49" i="28" s="1"/>
  <c r="M50" i="28" s="1"/>
  <c r="M51" i="28" s="1"/>
  <c r="M52" i="28" s="1"/>
  <c r="M53" i="28" s="1"/>
  <c r="M54" i="28" s="1"/>
  <c r="M55" i="28" s="1"/>
  <c r="M56" i="28" s="1"/>
  <c r="L40" i="28"/>
  <c r="L41" i="28" s="1"/>
  <c r="N41" i="28" s="1"/>
  <c r="K40" i="28"/>
  <c r="L39" i="28"/>
  <c r="K39" i="28"/>
  <c r="M38" i="28"/>
  <c r="M39" i="28" s="1"/>
  <c r="L38" i="28"/>
  <c r="K38" i="28"/>
  <c r="D38" i="28"/>
  <c r="D39" i="28" s="1"/>
  <c r="D40" i="28" s="1"/>
  <c r="D41" i="28" s="1"/>
  <c r="D42" i="28" s="1"/>
  <c r="D43" i="28" s="1"/>
  <c r="D44" i="28" s="1"/>
  <c r="D45" i="28" s="1"/>
  <c r="D46" i="28" s="1"/>
  <c r="D47" i="28" s="1"/>
  <c r="D48" i="28" s="1"/>
  <c r="D49" i="28" s="1"/>
  <c r="D50" i="28" s="1"/>
  <c r="D51" i="28" s="1"/>
  <c r="D52" i="28" s="1"/>
  <c r="D53" i="28" s="1"/>
  <c r="D54" i="28" s="1"/>
  <c r="D55" i="28" s="1"/>
  <c r="D56" i="28" s="1"/>
  <c r="N37" i="28"/>
  <c r="K37" i="28"/>
  <c r="N36" i="28"/>
  <c r="K36" i="28"/>
  <c r="N35" i="28"/>
  <c r="K35" i="28"/>
  <c r="N34" i="28"/>
  <c r="K34" i="28"/>
  <c r="N33" i="28"/>
  <c r="K33" i="28"/>
  <c r="N32" i="28"/>
  <c r="K32" i="28"/>
  <c r="N31" i="28"/>
  <c r="K31" i="28"/>
  <c r="N30" i="28"/>
  <c r="K30" i="28"/>
  <c r="N29" i="28"/>
  <c r="K29" i="28"/>
  <c r="N28" i="28"/>
  <c r="K28" i="28"/>
  <c r="N27" i="28"/>
  <c r="K27" i="28"/>
  <c r="N26" i="28"/>
  <c r="K26" i="28"/>
  <c r="N25" i="28"/>
  <c r="K25" i="28"/>
  <c r="N24" i="28"/>
  <c r="K24" i="28"/>
  <c r="N23" i="28"/>
  <c r="K23" i="28"/>
  <c r="N22" i="28"/>
  <c r="K22" i="28"/>
  <c r="N21" i="28"/>
  <c r="K21" i="28"/>
  <c r="N20" i="28"/>
  <c r="K20" i="28"/>
  <c r="N19" i="28"/>
  <c r="K19" i="28"/>
  <c r="N18" i="28"/>
  <c r="K18" i="28"/>
  <c r="N17" i="28"/>
  <c r="K17" i="28"/>
  <c r="N16" i="28"/>
  <c r="K16" i="28"/>
  <c r="N15" i="28"/>
  <c r="K15" i="28"/>
  <c r="N14" i="28"/>
  <c r="K14" i="28"/>
  <c r="N13" i="28"/>
  <c r="K13" i="28"/>
  <c r="N12" i="28"/>
  <c r="K12" i="28"/>
  <c r="N11" i="28"/>
  <c r="K11" i="28"/>
  <c r="N10" i="28"/>
  <c r="K10" i="28"/>
  <c r="N9" i="28"/>
  <c r="K9" i="28"/>
  <c r="N8" i="28"/>
  <c r="K8" i="28"/>
  <c r="N7" i="28"/>
  <c r="K7" i="28"/>
  <c r="N6" i="28"/>
  <c r="K6" i="28"/>
  <c r="C6" i="28"/>
  <c r="N5" i="28"/>
  <c r="K5" i="28"/>
  <c r="C5" i="28"/>
  <c r="E5" i="28" s="1"/>
  <c r="O4" i="28"/>
  <c r="N4" i="28"/>
  <c r="K4" i="28"/>
  <c r="G4" i="28"/>
  <c r="F4" i="28"/>
  <c r="H24" i="29" s="1"/>
  <c r="K24" i="29" s="1"/>
  <c r="E4" i="28"/>
  <c r="C4" i="28"/>
  <c r="G5" i="28" l="1"/>
  <c r="D11" i="29"/>
  <c r="F11" i="29" s="1"/>
  <c r="P4" i="28"/>
  <c r="Q4" i="28" s="1"/>
  <c r="D35" i="29"/>
  <c r="F35" i="29" s="1"/>
  <c r="A50" i="28"/>
  <c r="B48" i="28"/>
  <c r="C7" i="28"/>
  <c r="E6" i="28"/>
  <c r="N40" i="28"/>
  <c r="D24" i="29"/>
  <c r="F24" i="29" s="1"/>
  <c r="L42" i="28"/>
  <c r="J17" i="29"/>
  <c r="I17" i="29"/>
  <c r="E17" i="29"/>
  <c r="J37" i="29"/>
  <c r="I37" i="29"/>
  <c r="N38" i="28"/>
  <c r="N39" i="28"/>
  <c r="K22" i="29"/>
  <c r="H4" i="28"/>
  <c r="B47" i="28"/>
  <c r="E13" i="29"/>
  <c r="I12" i="29"/>
  <c r="D22" i="29"/>
  <c r="F22" i="29" s="1"/>
  <c r="E12" i="29"/>
  <c r="I13" i="29"/>
  <c r="J13" i="29"/>
  <c r="I22" i="29"/>
  <c r="J22" i="29"/>
  <c r="E22" i="29"/>
  <c r="D28" i="29"/>
  <c r="F28" i="29" s="1"/>
  <c r="J28" i="29"/>
  <c r="H28" i="29"/>
  <c r="I28" i="29"/>
  <c r="F5" i="28"/>
  <c r="E21" i="29"/>
  <c r="J32" i="29"/>
  <c r="J21" i="29"/>
  <c r="I32" i="29"/>
  <c r="C8" i="28" l="1"/>
  <c r="E7" i="28"/>
  <c r="K28" i="29"/>
  <c r="A51" i="28"/>
  <c r="B49" i="28"/>
  <c r="L43" i="28"/>
  <c r="N42" i="28"/>
  <c r="H5" i="28"/>
  <c r="F6" i="28"/>
  <c r="O5" i="28"/>
  <c r="G6" i="28"/>
  <c r="P5" i="28"/>
  <c r="C9" i="28" l="1"/>
  <c r="E8" i="28"/>
  <c r="Q5" i="28"/>
  <c r="H6" i="28"/>
  <c r="O6" i="28"/>
  <c r="F7" i="28"/>
  <c r="H29" i="29"/>
  <c r="K29" i="29" s="1"/>
  <c r="H23" i="29"/>
  <c r="K23" i="29" s="1"/>
  <c r="H32" i="29"/>
  <c r="K32" i="29" s="1"/>
  <c r="L44" i="28"/>
  <c r="N43" i="28"/>
  <c r="P6" i="28"/>
  <c r="G7" i="28"/>
  <c r="D29" i="29"/>
  <c r="F29" i="29" s="1"/>
  <c r="D32" i="29"/>
  <c r="F32" i="29" s="1"/>
  <c r="D23" i="29"/>
  <c r="F23" i="29" s="1"/>
  <c r="B50" i="28"/>
  <c r="A52" i="28"/>
  <c r="H26" i="29" l="1"/>
  <c r="K26" i="29" s="1"/>
  <c r="O7" i="28"/>
  <c r="Q7" i="28" s="1"/>
  <c r="H7" i="28"/>
  <c r="F8" i="28"/>
  <c r="P7" i="28"/>
  <c r="G8" i="28"/>
  <c r="D26" i="29"/>
  <c r="F26" i="29" s="1"/>
  <c r="E9" i="28"/>
  <c r="C10" i="28"/>
  <c r="L45" i="28"/>
  <c r="N44" i="28"/>
  <c r="A53" i="28"/>
  <c r="B51" i="28"/>
  <c r="Q6" i="28"/>
  <c r="E10" i="28" l="1"/>
  <c r="C11" i="28"/>
  <c r="D20" i="29"/>
  <c r="F20" i="29" s="1"/>
  <c r="P8" i="28"/>
  <c r="G9" i="28"/>
  <c r="O8" i="28"/>
  <c r="Q8" i="28" s="1"/>
  <c r="H8" i="28"/>
  <c r="F9" i="28"/>
  <c r="H20" i="29"/>
  <c r="K20" i="29" s="1"/>
  <c r="A54" i="28"/>
  <c r="B52" i="28"/>
  <c r="N45" i="28"/>
  <c r="L46" i="28"/>
  <c r="G10" i="28" l="1"/>
  <c r="P9" i="28"/>
  <c r="E11" i="28"/>
  <c r="C12" i="28"/>
  <c r="L47" i="28"/>
  <c r="N46" i="28"/>
  <c r="B53" i="28"/>
  <c r="A55" i="28"/>
  <c r="O9" i="28"/>
  <c r="Q9" i="28" s="1"/>
  <c r="F10" i="28"/>
  <c r="H9" i="28"/>
  <c r="D18" i="29" l="1"/>
  <c r="F18" i="29" s="1"/>
  <c r="P10" i="28"/>
  <c r="G11" i="28"/>
  <c r="E12" i="28"/>
  <c r="C13" i="28"/>
  <c r="H10" i="28"/>
  <c r="O10" i="28"/>
  <c r="Q10" i="28" s="1"/>
  <c r="F11" i="28"/>
  <c r="H18" i="29"/>
  <c r="K18" i="29" s="1"/>
  <c r="A56" i="28"/>
  <c r="B54" i="28"/>
  <c r="N47" i="28"/>
  <c r="L48" i="28"/>
  <c r="B55" i="28" l="1"/>
  <c r="J36" i="29"/>
  <c r="J209" i="29"/>
  <c r="E210" i="29"/>
  <c r="E209" i="29"/>
  <c r="J210" i="29"/>
  <c r="E36" i="29"/>
  <c r="E13" i="28"/>
  <c r="C14" i="28"/>
  <c r="O11" i="28"/>
  <c r="F12" i="28"/>
  <c r="H11" i="28"/>
  <c r="H37" i="29"/>
  <c r="K37" i="29" s="1"/>
  <c r="G12" i="28"/>
  <c r="P11" i="28"/>
  <c r="D37" i="29"/>
  <c r="F37" i="29" s="1"/>
  <c r="N48" i="28"/>
  <c r="L49" i="28"/>
  <c r="G13" i="28" l="1"/>
  <c r="D33" i="29"/>
  <c r="F33" i="29" s="1"/>
  <c r="D30" i="29"/>
  <c r="F30" i="29" s="1"/>
  <c r="P12" i="28"/>
  <c r="F13" i="28"/>
  <c r="H30" i="29"/>
  <c r="K30" i="29" s="1"/>
  <c r="O12" i="28"/>
  <c r="Q12" i="28" s="1"/>
  <c r="H12" i="28"/>
  <c r="H33" i="29"/>
  <c r="K33" i="29" s="1"/>
  <c r="Q11" i="28"/>
  <c r="E14" i="28"/>
  <c r="C15" i="28"/>
  <c r="N49" i="28"/>
  <c r="L50" i="28"/>
  <c r="H13" i="28" l="1"/>
  <c r="F14" i="28"/>
  <c r="H19" i="29"/>
  <c r="K19" i="29" s="1"/>
  <c r="O13" i="28"/>
  <c r="C16" i="28"/>
  <c r="E15" i="28"/>
  <c r="L51" i="28"/>
  <c r="N50" i="28"/>
  <c r="D19" i="29"/>
  <c r="F19" i="29" s="1"/>
  <c r="G14" i="28"/>
  <c r="P13" i="28"/>
  <c r="D25" i="29" l="1"/>
  <c r="F25" i="29" s="1"/>
  <c r="P14" i="28"/>
  <c r="G15" i="28"/>
  <c r="N51" i="28"/>
  <c r="L52" i="28"/>
  <c r="Q13" i="28"/>
  <c r="E16" i="28"/>
  <c r="C17" i="28"/>
  <c r="O14" i="28"/>
  <c r="H14" i="28"/>
  <c r="H25" i="29"/>
  <c r="K25" i="29" s="1"/>
  <c r="F15" i="28"/>
  <c r="P15" i="28" l="1"/>
  <c r="G16" i="28"/>
  <c r="O15" i="28"/>
  <c r="Q15" i="28" s="1"/>
  <c r="F16" i="28"/>
  <c r="H15" i="28"/>
  <c r="Q14" i="28"/>
  <c r="E17" i="28"/>
  <c r="C18" i="28"/>
  <c r="N52" i="28"/>
  <c r="L53" i="28"/>
  <c r="F17" i="28" l="1"/>
  <c r="H16" i="28"/>
  <c r="O16" i="28"/>
  <c r="H31" i="29"/>
  <c r="K31" i="29" s="1"/>
  <c r="H17" i="29"/>
  <c r="K17" i="29" s="1"/>
  <c r="L54" i="28"/>
  <c r="N53" i="28"/>
  <c r="E18" i="28"/>
  <c r="C19" i="28"/>
  <c r="G17" i="28"/>
  <c r="D31" i="29"/>
  <c r="F31" i="29" s="1"/>
  <c r="P16" i="28"/>
  <c r="D17" i="29"/>
  <c r="F17" i="29" s="1"/>
  <c r="G18" i="28" l="1"/>
  <c r="P17" i="28"/>
  <c r="L55" i="28"/>
  <c r="N54" i="28"/>
  <c r="C20" i="28"/>
  <c r="E19" i="28"/>
  <c r="Q16" i="28"/>
  <c r="H17" i="28"/>
  <c r="F18" i="28"/>
  <c r="O17" i="28"/>
  <c r="Q17" i="28" s="1"/>
  <c r="O18" i="28" l="1"/>
  <c r="H18" i="28"/>
  <c r="F19" i="28"/>
  <c r="E20" i="28"/>
  <c r="C21" i="28"/>
  <c r="L56" i="28"/>
  <c r="N55" i="28"/>
  <c r="G19" i="28"/>
  <c r="P18" i="28"/>
  <c r="N56" i="28" l="1"/>
  <c r="I36" i="29"/>
  <c r="I210" i="29"/>
  <c r="I209" i="29"/>
  <c r="D27" i="29"/>
  <c r="F27" i="29" s="1"/>
  <c r="P19" i="28"/>
  <c r="G20" i="28"/>
  <c r="E21" i="28"/>
  <c r="C22" i="28"/>
  <c r="F20" i="28"/>
  <c r="H27" i="29"/>
  <c r="K27" i="29" s="1"/>
  <c r="O19" i="28"/>
  <c r="Q19" i="28" s="1"/>
  <c r="H19" i="28"/>
  <c r="Q18" i="28"/>
  <c r="H34" i="29" l="1"/>
  <c r="K34" i="29" s="1"/>
  <c r="O20" i="28"/>
  <c r="F21" i="28"/>
  <c r="H15" i="29"/>
  <c r="K15" i="29" s="1"/>
  <c r="H20" i="28"/>
  <c r="H21" i="29"/>
  <c r="K21" i="29" s="1"/>
  <c r="C23" i="28"/>
  <c r="E22" i="28"/>
  <c r="D15" i="29"/>
  <c r="F15" i="29" s="1"/>
  <c r="G21" i="28"/>
  <c r="D34" i="29"/>
  <c r="F34" i="29" s="1"/>
  <c r="P20" i="28"/>
  <c r="D21" i="29"/>
  <c r="F21" i="29" s="1"/>
  <c r="G22" i="28" l="1"/>
  <c r="P21" i="28"/>
  <c r="E23" i="28"/>
  <c r="C24" i="28"/>
  <c r="Q20" i="28"/>
  <c r="O21" i="28"/>
  <c r="Q21" i="28" s="1"/>
  <c r="H21" i="28"/>
  <c r="F22" i="28"/>
  <c r="O22" i="28" l="1"/>
  <c r="Q22" i="28" s="1"/>
  <c r="H38" i="29"/>
  <c r="K38" i="29" s="1"/>
  <c r="H22" i="28"/>
  <c r="F23" i="28"/>
  <c r="E24" i="28"/>
  <c r="C25" i="28"/>
  <c r="P22" i="28"/>
  <c r="D38" i="29"/>
  <c r="F38" i="29" s="1"/>
  <c r="G23" i="28"/>
  <c r="G24" i="28" l="1"/>
  <c r="P23" i="28"/>
  <c r="C26" i="28"/>
  <c r="E25" i="28"/>
  <c r="F24" i="28"/>
  <c r="O23" i="28"/>
  <c r="H23" i="28"/>
  <c r="H16" i="29" l="1"/>
  <c r="K16" i="29" s="1"/>
  <c r="H24" i="28"/>
  <c r="O24" i="28"/>
  <c r="F25" i="28"/>
  <c r="Q23" i="28"/>
  <c r="C27" i="28"/>
  <c r="E26" i="28"/>
  <c r="G25" i="28"/>
  <c r="D16" i="29"/>
  <c r="F16" i="29" s="1"/>
  <c r="P24" i="28"/>
  <c r="P25" i="28" l="1"/>
  <c r="D14" i="29"/>
  <c r="F14" i="29" s="1"/>
  <c r="D10" i="29"/>
  <c r="F10" i="29" s="1"/>
  <c r="D9" i="29"/>
  <c r="F9" i="29" s="1"/>
  <c r="G26" i="28"/>
  <c r="E27" i="28"/>
  <c r="C28" i="28"/>
  <c r="O25" i="28"/>
  <c r="Q25" i="28" s="1"/>
  <c r="H25" i="28"/>
  <c r="H10" i="29"/>
  <c r="K10" i="29" s="1"/>
  <c r="F26" i="28"/>
  <c r="H14" i="29"/>
  <c r="K14" i="29" s="1"/>
  <c r="H9" i="29"/>
  <c r="Q24" i="28"/>
  <c r="K9" i="29" l="1"/>
  <c r="E28" i="28"/>
  <c r="C29" i="28"/>
  <c r="P26" i="28"/>
  <c r="G27" i="28"/>
  <c r="O26" i="28"/>
  <c r="H26" i="28"/>
  <c r="F27" i="28"/>
  <c r="E29" i="28" l="1"/>
  <c r="C30" i="28"/>
  <c r="O27" i="28"/>
  <c r="F28" i="28"/>
  <c r="H27" i="28"/>
  <c r="Q26" i="28"/>
  <c r="G28" i="28"/>
  <c r="P27" i="28"/>
  <c r="P28" i="28" l="1"/>
  <c r="G29" i="28"/>
  <c r="H28" i="28"/>
  <c r="O28" i="28"/>
  <c r="Q28" i="28" s="1"/>
  <c r="F29" i="28"/>
  <c r="Q27" i="28"/>
  <c r="E30" i="28"/>
  <c r="C31" i="28"/>
  <c r="E31" i="28" l="1"/>
  <c r="C32" i="28"/>
  <c r="O29" i="28"/>
  <c r="F30" i="28"/>
  <c r="H29" i="28"/>
  <c r="G30" i="28"/>
  <c r="P29" i="28"/>
  <c r="G31" i="28" l="1"/>
  <c r="P30" i="28"/>
  <c r="F31" i="28"/>
  <c r="O30" i="28"/>
  <c r="Q30" i="28" s="1"/>
  <c r="H30" i="28"/>
  <c r="Q29" i="28"/>
  <c r="E32" i="28"/>
  <c r="C33" i="28"/>
  <c r="C34" i="28" l="1"/>
  <c r="E33" i="28"/>
  <c r="H31" i="28"/>
  <c r="F32" i="28"/>
  <c r="O31" i="28"/>
  <c r="G32" i="28"/>
  <c r="P31" i="28"/>
  <c r="P32" i="28" l="1"/>
  <c r="G33" i="28"/>
  <c r="D13" i="29"/>
  <c r="F13" i="29" s="1"/>
  <c r="Q31" i="28"/>
  <c r="O32" i="28"/>
  <c r="Q32" i="28" s="1"/>
  <c r="H32" i="28"/>
  <c r="F33" i="28"/>
  <c r="H13" i="29"/>
  <c r="K13" i="29" s="1"/>
  <c r="E34" i="28"/>
  <c r="C35" i="28"/>
  <c r="E35" i="28" l="1"/>
  <c r="C36" i="28"/>
  <c r="P33" i="28"/>
  <c r="G34" i="28"/>
  <c r="O33" i="28"/>
  <c r="Q33" i="28" s="1"/>
  <c r="F34" i="28"/>
  <c r="H33" i="28"/>
  <c r="G35" i="28" l="1"/>
  <c r="P34" i="28"/>
  <c r="E36" i="28"/>
  <c r="C37" i="28"/>
  <c r="F35" i="28"/>
  <c r="H34" i="28"/>
  <c r="O34" i="28"/>
  <c r="Q34" i="28" s="1"/>
  <c r="H35" i="28" l="1"/>
  <c r="F36" i="28"/>
  <c r="O35" i="28"/>
  <c r="H12" i="29"/>
  <c r="K12" i="29" s="1"/>
  <c r="C38" i="28"/>
  <c r="E37" i="28"/>
  <c r="G36" i="28"/>
  <c r="P35" i="28"/>
  <c r="D12" i="29"/>
  <c r="F12" i="29" s="1"/>
  <c r="G37" i="28" l="1"/>
  <c r="P36" i="28"/>
  <c r="E38" i="28"/>
  <c r="C39" i="28"/>
  <c r="Q35" i="28"/>
  <c r="O36" i="28"/>
  <c r="Q36" i="28" s="1"/>
  <c r="H36" i="28"/>
  <c r="F37" i="28"/>
  <c r="O37" i="28" l="1"/>
  <c r="F38" i="28"/>
  <c r="H37" i="28"/>
  <c r="E39" i="28"/>
  <c r="C40" i="28"/>
  <c r="P37" i="28"/>
  <c r="G38" i="28"/>
  <c r="H38" i="28" l="1"/>
  <c r="F39" i="28"/>
  <c r="O38" i="28"/>
  <c r="G39" i="28"/>
  <c r="P38" i="28"/>
  <c r="E40" i="28"/>
  <c r="C41" i="28"/>
  <c r="Q37" i="28"/>
  <c r="E41" i="28" l="1"/>
  <c r="C42" i="28"/>
  <c r="P39" i="28"/>
  <c r="G40" i="28"/>
  <c r="Q38" i="28"/>
  <c r="F40" i="28"/>
  <c r="O39" i="28"/>
  <c r="Q39" i="28" s="1"/>
  <c r="H39" i="28"/>
  <c r="H40" i="28" l="1"/>
  <c r="F41" i="28"/>
  <c r="O40" i="28"/>
  <c r="G41" i="28"/>
  <c r="P40" i="28"/>
  <c r="C43" i="28"/>
  <c r="E42" i="28"/>
  <c r="E43" i="28" l="1"/>
  <c r="C44" i="28"/>
  <c r="G42" i="28"/>
  <c r="P41" i="28"/>
  <c r="Q40" i="28"/>
  <c r="F42" i="28"/>
  <c r="H41" i="28"/>
  <c r="O41" i="28"/>
  <c r="Q41" i="28" s="1"/>
  <c r="F43" i="28" l="1"/>
  <c r="H42" i="28"/>
  <c r="O42" i="28"/>
  <c r="G43" i="28"/>
  <c r="P42" i="28"/>
  <c r="C45" i="28"/>
  <c r="E44" i="28"/>
  <c r="E45" i="28" l="1"/>
  <c r="C46" i="28"/>
  <c r="G44" i="28"/>
  <c r="P43" i="28"/>
  <c r="Q42" i="28"/>
  <c r="H43" i="28"/>
  <c r="O43" i="28"/>
  <c r="Q43" i="28" s="1"/>
  <c r="F44" i="28"/>
  <c r="H44" i="28" l="1"/>
  <c r="O44" i="28"/>
  <c r="F45" i="28"/>
  <c r="P44" i="28"/>
  <c r="G45" i="28"/>
  <c r="C47" i="28"/>
  <c r="E46" i="28"/>
  <c r="C48" i="28" l="1"/>
  <c r="E47" i="28"/>
  <c r="G46" i="28"/>
  <c r="P45" i="28"/>
  <c r="O45" i="28"/>
  <c r="Q45" i="28" s="1"/>
  <c r="H45" i="28"/>
  <c r="F46" i="28"/>
  <c r="Q44" i="28"/>
  <c r="O46" i="28" l="1"/>
  <c r="H46" i="28"/>
  <c r="F47" i="28"/>
  <c r="P46" i="28"/>
  <c r="G47" i="28"/>
  <c r="E48" i="28"/>
  <c r="C49" i="28"/>
  <c r="C50" i="28" l="1"/>
  <c r="E49" i="28"/>
  <c r="G48" i="28"/>
  <c r="P47" i="28"/>
  <c r="O47" i="28"/>
  <c r="Q47" i="28" s="1"/>
  <c r="F48" i="28"/>
  <c r="H47" i="28"/>
  <c r="Q46" i="28"/>
  <c r="F49" i="28" l="1"/>
  <c r="O48" i="28"/>
  <c r="H48" i="28"/>
  <c r="G49" i="28"/>
  <c r="P48" i="28"/>
  <c r="C51" i="28"/>
  <c r="E50" i="28"/>
  <c r="E51" i="28" l="1"/>
  <c r="C52" i="28"/>
  <c r="G50" i="28"/>
  <c r="P49" i="28"/>
  <c r="Q48" i="28"/>
  <c r="H49" i="28"/>
  <c r="O49" i="28"/>
  <c r="Q49" i="28" s="1"/>
  <c r="F50" i="28"/>
  <c r="O50" i="28" l="1"/>
  <c r="F51" i="28"/>
  <c r="H50" i="28"/>
  <c r="G51" i="28"/>
  <c r="P50" i="28"/>
  <c r="E52" i="28"/>
  <c r="C53" i="28"/>
  <c r="C54" i="28" l="1"/>
  <c r="E53" i="28"/>
  <c r="G52" i="28"/>
  <c r="P51" i="28"/>
  <c r="H51" i="28"/>
  <c r="F52" i="28"/>
  <c r="O51" i="28"/>
  <c r="Q51" i="28" s="1"/>
  <c r="Q50" i="28"/>
  <c r="F53" i="28" l="1"/>
  <c r="H52" i="28"/>
  <c r="O52" i="28"/>
  <c r="G53" i="28"/>
  <c r="P52" i="28"/>
  <c r="C55" i="28"/>
  <c r="E54" i="28"/>
  <c r="E55" i="28" l="1"/>
  <c r="C56" i="28"/>
  <c r="E56" i="28" s="1"/>
  <c r="G54" i="28"/>
  <c r="P53" i="28"/>
  <c r="Q52" i="28"/>
  <c r="H53" i="28"/>
  <c r="F54" i="28"/>
  <c r="O53" i="28"/>
  <c r="Q53" i="28" s="1"/>
  <c r="O54" i="28" l="1"/>
  <c r="H54" i="28"/>
  <c r="F55" i="28"/>
  <c r="G55" i="28"/>
  <c r="P54" i="28"/>
  <c r="G56" i="28" l="1"/>
  <c r="P55" i="28"/>
  <c r="F56" i="28"/>
  <c r="O55" i="28"/>
  <c r="Q55" i="28" s="1"/>
  <c r="H55" i="28"/>
  <c r="Q54" i="28"/>
  <c r="H56" i="28" l="1"/>
  <c r="O56" i="28"/>
  <c r="H210" i="29"/>
  <c r="K210" i="29" s="1"/>
  <c r="H209" i="29"/>
  <c r="K209" i="29" s="1"/>
  <c r="H36" i="29"/>
  <c r="K36" i="29" s="1"/>
  <c r="P56" i="28"/>
  <c r="D36" i="29"/>
  <c r="F36" i="29" s="1"/>
  <c r="D210" i="29"/>
  <c r="F210" i="29" s="1"/>
  <c r="D209" i="29"/>
  <c r="F209" i="29" s="1"/>
  <c r="Q56" i="28" l="1"/>
  <c r="C6" i="29" l="1"/>
  <c r="I6" i="29" l="1"/>
  <c r="E6" i="29"/>
  <c r="J6" i="29"/>
  <c r="D6" i="29"/>
  <c r="H6" i="29"/>
  <c r="C8" i="29" l="1"/>
  <c r="F6" i="29"/>
  <c r="K6" i="29"/>
  <c r="J8" i="29" l="1"/>
  <c r="I8" i="29"/>
  <c r="E8" i="29"/>
  <c r="D8" i="29"/>
  <c r="H8" i="29"/>
  <c r="C7" i="29"/>
  <c r="K8" i="29" l="1"/>
  <c r="F8" i="29"/>
  <c r="J7" i="29"/>
  <c r="I7" i="29"/>
  <c r="E7" i="29"/>
  <c r="H7" i="29"/>
  <c r="D7" i="29"/>
  <c r="F7" i="29" s="1"/>
  <c r="K7" i="29" l="1"/>
  <c r="C4" i="29"/>
  <c r="H4" i="29" s="1"/>
  <c r="E4" i="29" l="1"/>
  <c r="I4" i="29"/>
  <c r="J4" i="29"/>
  <c r="D4" i="29"/>
  <c r="F4" i="29" s="1"/>
  <c r="C5" i="29"/>
  <c r="I5" i="29" s="1"/>
  <c r="K4" i="29"/>
  <c r="E5" i="29" l="1"/>
  <c r="D5" i="29"/>
  <c r="F5" i="29" s="1"/>
  <c r="J5" i="29"/>
  <c r="H5" i="29"/>
  <c r="K5" i="29" s="1"/>
  <c r="G21" i="13"/>
  <c r="G22" i="13" s="1"/>
  <c r="G20" i="13"/>
  <c r="G19" i="13"/>
  <c r="S54" i="12" l="1"/>
  <c r="R54" i="12"/>
  <c r="Q54" i="12"/>
  <c r="O54" i="12"/>
  <c r="N54" i="12"/>
  <c r="M54" i="12"/>
  <c r="L54" i="12"/>
  <c r="K54" i="12"/>
  <c r="J54" i="12"/>
  <c r="I54" i="12"/>
  <c r="H54" i="12"/>
  <c r="G54" i="12"/>
  <c r="F54" i="12"/>
  <c r="V53" i="12"/>
  <c r="U53" i="12"/>
  <c r="T53" i="12"/>
  <c r="P53" i="12"/>
  <c r="V52" i="12"/>
  <c r="U52" i="12"/>
  <c r="T52" i="12"/>
  <c r="P52" i="12"/>
  <c r="V51" i="12"/>
  <c r="U51" i="12"/>
  <c r="T51" i="12"/>
  <c r="W51" i="12" s="1"/>
  <c r="P51" i="12"/>
  <c r="V50" i="12"/>
  <c r="U50" i="12"/>
  <c r="T50" i="12"/>
  <c r="P50" i="12"/>
  <c r="V49" i="12"/>
  <c r="U49" i="12"/>
  <c r="T49" i="12"/>
  <c r="P49" i="12"/>
  <c r="V48" i="12"/>
  <c r="U48" i="12"/>
  <c r="T48" i="12"/>
  <c r="P48" i="12"/>
  <c r="V47" i="12"/>
  <c r="U47" i="12"/>
  <c r="T47" i="12"/>
  <c r="P47" i="12"/>
  <c r="V46" i="12"/>
  <c r="U46" i="12"/>
  <c r="T46" i="12"/>
  <c r="P46" i="12"/>
  <c r="V45" i="12"/>
  <c r="U45" i="12"/>
  <c r="T45" i="12"/>
  <c r="P45" i="12"/>
  <c r="V44" i="12"/>
  <c r="U44" i="12"/>
  <c r="T44" i="12"/>
  <c r="P44" i="12"/>
  <c r="V43" i="12"/>
  <c r="U43" i="12"/>
  <c r="T43" i="12"/>
  <c r="P43" i="12"/>
  <c r="V42" i="12"/>
  <c r="U42" i="12"/>
  <c r="T42" i="12"/>
  <c r="P42" i="12"/>
  <c r="V41" i="12"/>
  <c r="U41" i="12"/>
  <c r="T41" i="12"/>
  <c r="P41" i="12"/>
  <c r="V40" i="12"/>
  <c r="U40" i="12"/>
  <c r="T40" i="12"/>
  <c r="P40" i="12"/>
  <c r="V39" i="12"/>
  <c r="U39" i="12"/>
  <c r="T39" i="12"/>
  <c r="P39" i="12"/>
  <c r="V38" i="12"/>
  <c r="U38" i="12"/>
  <c r="T38" i="12"/>
  <c r="P38" i="12"/>
  <c r="Y37" i="12"/>
  <c r="V37" i="12"/>
  <c r="U37" i="12"/>
  <c r="T37" i="12"/>
  <c r="P37" i="12"/>
  <c r="Y36" i="12"/>
  <c r="V36" i="12"/>
  <c r="U36" i="12"/>
  <c r="T36" i="12"/>
  <c r="P36" i="12"/>
  <c r="Y35" i="12"/>
  <c r="V35" i="12"/>
  <c r="U35" i="12"/>
  <c r="T35" i="12"/>
  <c r="P35" i="12"/>
  <c r="V34" i="12"/>
  <c r="U34" i="12"/>
  <c r="T34" i="12"/>
  <c r="P34" i="12"/>
  <c r="Y33" i="12"/>
  <c r="V33" i="12"/>
  <c r="U33" i="12"/>
  <c r="T33" i="12"/>
  <c r="W33" i="12" s="1"/>
  <c r="P33" i="12"/>
  <c r="Y32" i="12"/>
  <c r="V32" i="12"/>
  <c r="U32" i="12"/>
  <c r="T32" i="12"/>
  <c r="P32" i="12"/>
  <c r="V31" i="12"/>
  <c r="U31" i="12"/>
  <c r="T31" i="12"/>
  <c r="P31" i="12"/>
  <c r="V30" i="12"/>
  <c r="U30" i="12"/>
  <c r="T30" i="12"/>
  <c r="P30" i="12"/>
  <c r="V29" i="12"/>
  <c r="U29" i="12"/>
  <c r="T29" i="12"/>
  <c r="P29" i="12"/>
  <c r="V28" i="12"/>
  <c r="U28" i="12"/>
  <c r="T28" i="12"/>
  <c r="P28" i="12"/>
  <c r="V27" i="12"/>
  <c r="U27" i="12"/>
  <c r="T27" i="12"/>
  <c r="P27" i="12"/>
  <c r="V26" i="12"/>
  <c r="U26" i="12"/>
  <c r="T26" i="12"/>
  <c r="P26" i="12"/>
  <c r="V25" i="12"/>
  <c r="U25" i="12"/>
  <c r="T25" i="12"/>
  <c r="P25" i="12"/>
  <c r="V24" i="12"/>
  <c r="U24" i="12"/>
  <c r="T24" i="12"/>
  <c r="P24" i="12"/>
  <c r="V23" i="12"/>
  <c r="U23" i="12"/>
  <c r="T23" i="12"/>
  <c r="P23" i="12"/>
  <c r="V22" i="12"/>
  <c r="U22" i="12"/>
  <c r="T22" i="12"/>
  <c r="P22" i="12"/>
  <c r="V21" i="12"/>
  <c r="U21" i="12"/>
  <c r="T21" i="12"/>
  <c r="P21" i="12"/>
  <c r="V20" i="12"/>
  <c r="U20" i="12"/>
  <c r="T20" i="12"/>
  <c r="P20" i="12"/>
  <c r="Y19" i="12"/>
  <c r="V19" i="12"/>
  <c r="U19" i="12"/>
  <c r="T19" i="12"/>
  <c r="P19" i="12"/>
  <c r="Y18" i="12"/>
  <c r="V18" i="12"/>
  <c r="U18" i="12"/>
  <c r="T18" i="12"/>
  <c r="P18" i="12"/>
  <c r="V17" i="12"/>
  <c r="U17" i="12"/>
  <c r="T17" i="12"/>
  <c r="W17" i="12" s="1"/>
  <c r="P17" i="12"/>
  <c r="Y16" i="12"/>
  <c r="V16" i="12"/>
  <c r="U16" i="12"/>
  <c r="T16" i="12"/>
  <c r="P16" i="12"/>
  <c r="Y15" i="12"/>
  <c r="V15" i="12"/>
  <c r="U15" i="12"/>
  <c r="T15" i="12"/>
  <c r="P15" i="12"/>
  <c r="V14" i="12"/>
  <c r="U14" i="12"/>
  <c r="T14" i="12"/>
  <c r="P14" i="12"/>
  <c r="Y13" i="12"/>
  <c r="V13" i="12"/>
  <c r="U13" i="12"/>
  <c r="T13" i="12"/>
  <c r="P13" i="12"/>
  <c r="Y12" i="12"/>
  <c r="V12" i="12"/>
  <c r="U12" i="12"/>
  <c r="T12" i="12"/>
  <c r="P12" i="12"/>
  <c r="V11" i="12"/>
  <c r="U11" i="12"/>
  <c r="T11" i="12"/>
  <c r="P11" i="12"/>
  <c r="Y10" i="12"/>
  <c r="V10" i="12"/>
  <c r="U10" i="12"/>
  <c r="T10" i="12"/>
  <c r="P10" i="12"/>
  <c r="V9" i="12"/>
  <c r="U9" i="12"/>
  <c r="T9" i="12"/>
  <c r="P9" i="12"/>
  <c r="Y8" i="12"/>
  <c r="V8" i="12"/>
  <c r="U8" i="12"/>
  <c r="T8" i="12"/>
  <c r="P8" i="12"/>
  <c r="Y7" i="12"/>
  <c r="V7" i="12"/>
  <c r="U7" i="12"/>
  <c r="T7" i="12"/>
  <c r="P7" i="12"/>
  <c r="V6" i="12"/>
  <c r="U6" i="12"/>
  <c r="T6" i="12"/>
  <c r="P6" i="12"/>
  <c r="V5" i="12"/>
  <c r="U5" i="12"/>
  <c r="T5" i="12"/>
  <c r="P5" i="12"/>
  <c r="B5" i="12"/>
  <c r="B6" i="12" s="1"/>
  <c r="B7" i="12" s="1"/>
  <c r="B8" i="12" s="1"/>
  <c r="B9" i="12" s="1"/>
  <c r="B10" i="12" s="1"/>
  <c r="B11" i="12" s="1"/>
  <c r="B12" i="12" s="1"/>
  <c r="B13" i="12" s="1"/>
  <c r="B14" i="12" s="1"/>
  <c r="B15" i="12" s="1"/>
  <c r="B16" i="12" s="1"/>
  <c r="B17" i="12" s="1"/>
  <c r="B18" i="12" s="1"/>
  <c r="B19" i="12" s="1"/>
  <c r="B20" i="12" s="1"/>
  <c r="B21" i="12" s="1"/>
  <c r="B22" i="12" s="1"/>
  <c r="B23" i="12" s="1"/>
  <c r="B24" i="12" s="1"/>
  <c r="B25" i="12" s="1"/>
  <c r="B26" i="12" s="1"/>
  <c r="B27" i="12" s="1"/>
  <c r="B28" i="12" s="1"/>
  <c r="B29" i="12" s="1"/>
  <c r="B30" i="12" s="1"/>
  <c r="B31" i="12" s="1"/>
  <c r="B32" i="12" s="1"/>
  <c r="B33" i="12" s="1"/>
  <c r="B34" i="12" s="1"/>
  <c r="B35" i="12" s="1"/>
  <c r="B36" i="12" s="1"/>
  <c r="B37" i="12" s="1"/>
  <c r="B38" i="12" s="1"/>
  <c r="B39" i="12" s="1"/>
  <c r="B40" i="12" s="1"/>
  <c r="B41" i="12" s="1"/>
  <c r="B42" i="12" s="1"/>
  <c r="B43" i="12" s="1"/>
  <c r="B44" i="12" s="1"/>
  <c r="B45" i="12" s="1"/>
  <c r="B46" i="12" s="1"/>
  <c r="B47" i="12" s="1"/>
  <c r="B48" i="12" s="1"/>
  <c r="B49" i="12" s="1"/>
  <c r="B50" i="12" s="1"/>
  <c r="B51" i="12" s="1"/>
  <c r="B52" i="12" s="1"/>
  <c r="B53" i="12" s="1"/>
  <c r="Y4" i="12"/>
  <c r="V4" i="12"/>
  <c r="U4" i="12"/>
  <c r="T4" i="12"/>
  <c r="P4" i="12"/>
  <c r="S54" i="11"/>
  <c r="R54" i="11"/>
  <c r="Q54" i="11"/>
  <c r="O54" i="11"/>
  <c r="N54" i="11"/>
  <c r="M54" i="11"/>
  <c r="L54" i="11"/>
  <c r="K54" i="11"/>
  <c r="J54" i="11"/>
  <c r="I54" i="11"/>
  <c r="H54" i="11"/>
  <c r="G54" i="11"/>
  <c r="F54" i="11"/>
  <c r="V53" i="11"/>
  <c r="U53" i="11"/>
  <c r="T53" i="11"/>
  <c r="P53" i="11"/>
  <c r="V52" i="11"/>
  <c r="U52" i="11"/>
  <c r="T52" i="11"/>
  <c r="P52" i="11"/>
  <c r="V51" i="11"/>
  <c r="U51" i="11"/>
  <c r="T51" i="11"/>
  <c r="P51" i="11"/>
  <c r="V50" i="11"/>
  <c r="U50" i="11"/>
  <c r="T50" i="11"/>
  <c r="P50" i="11"/>
  <c r="V49" i="11"/>
  <c r="U49" i="11"/>
  <c r="T49" i="11"/>
  <c r="P49" i="11"/>
  <c r="V48" i="11"/>
  <c r="U48" i="11"/>
  <c r="T48" i="11"/>
  <c r="P48" i="11"/>
  <c r="V47" i="11"/>
  <c r="U47" i="11"/>
  <c r="T47" i="11"/>
  <c r="P47" i="11"/>
  <c r="V46" i="11"/>
  <c r="U46" i="11"/>
  <c r="T46" i="11"/>
  <c r="P46" i="11"/>
  <c r="V45" i="11"/>
  <c r="U45" i="11"/>
  <c r="T45" i="11"/>
  <c r="W45" i="11" s="1"/>
  <c r="P45" i="11"/>
  <c r="V44" i="11"/>
  <c r="U44" i="11"/>
  <c r="T44" i="11"/>
  <c r="P44" i="11"/>
  <c r="V43" i="11"/>
  <c r="U43" i="11"/>
  <c r="T43" i="11"/>
  <c r="P43" i="11"/>
  <c r="V42" i="11"/>
  <c r="U42" i="11"/>
  <c r="T42" i="11"/>
  <c r="P42" i="11"/>
  <c r="V41" i="11"/>
  <c r="U41" i="11"/>
  <c r="T41" i="11"/>
  <c r="P41" i="11"/>
  <c r="V40" i="11"/>
  <c r="U40" i="11"/>
  <c r="T40" i="11"/>
  <c r="P40" i="11"/>
  <c r="V39" i="11"/>
  <c r="U39" i="11"/>
  <c r="T39" i="11"/>
  <c r="P39" i="11"/>
  <c r="V38" i="11"/>
  <c r="U38" i="11"/>
  <c r="T38" i="11"/>
  <c r="P38" i="11"/>
  <c r="Y37" i="11"/>
  <c r="V37" i="11"/>
  <c r="U37" i="11"/>
  <c r="T37" i="11"/>
  <c r="P37" i="11"/>
  <c r="Y36" i="11"/>
  <c r="V36" i="11"/>
  <c r="U36" i="11"/>
  <c r="T36" i="11"/>
  <c r="P36" i="11"/>
  <c r="Y35" i="11"/>
  <c r="V35" i="11"/>
  <c r="U35" i="11"/>
  <c r="T35" i="11"/>
  <c r="P35" i="11"/>
  <c r="V34" i="11"/>
  <c r="U34" i="11"/>
  <c r="T34" i="11"/>
  <c r="W34" i="11" s="1"/>
  <c r="P34" i="11"/>
  <c r="Y33" i="11"/>
  <c r="V33" i="11"/>
  <c r="U33" i="11"/>
  <c r="T33" i="11"/>
  <c r="P33" i="11"/>
  <c r="Y32" i="11"/>
  <c r="V32" i="11"/>
  <c r="U32" i="11"/>
  <c r="T32" i="11"/>
  <c r="P32" i="11"/>
  <c r="V31" i="11"/>
  <c r="U31" i="11"/>
  <c r="T31" i="11"/>
  <c r="P31" i="11"/>
  <c r="V30" i="11"/>
  <c r="U30" i="11"/>
  <c r="T30" i="11"/>
  <c r="P30" i="11"/>
  <c r="V29" i="11"/>
  <c r="U29" i="11"/>
  <c r="T29" i="11"/>
  <c r="P29" i="11"/>
  <c r="V28" i="11"/>
  <c r="U28" i="11"/>
  <c r="T28" i="11"/>
  <c r="P28" i="11"/>
  <c r="V27" i="11"/>
  <c r="U27" i="11"/>
  <c r="T27" i="11"/>
  <c r="P27" i="11"/>
  <c r="V26" i="11"/>
  <c r="U26" i="11"/>
  <c r="T26" i="11"/>
  <c r="P26" i="11"/>
  <c r="V25" i="11"/>
  <c r="U25" i="11"/>
  <c r="T25" i="11"/>
  <c r="P25" i="11"/>
  <c r="V24" i="11"/>
  <c r="U24" i="11"/>
  <c r="T24" i="11"/>
  <c r="P24" i="11"/>
  <c r="V23" i="11"/>
  <c r="U23" i="11"/>
  <c r="T23" i="11"/>
  <c r="P23" i="11"/>
  <c r="V22" i="11"/>
  <c r="U22" i="11"/>
  <c r="T22" i="11"/>
  <c r="P22" i="11"/>
  <c r="V21" i="11"/>
  <c r="U21" i="11"/>
  <c r="T21" i="11"/>
  <c r="P21" i="11"/>
  <c r="V20" i="11"/>
  <c r="U20" i="11"/>
  <c r="T20" i="11"/>
  <c r="P20" i="11"/>
  <c r="Y19" i="11"/>
  <c r="V19" i="11"/>
  <c r="U19" i="11"/>
  <c r="T19" i="11"/>
  <c r="P19" i="11"/>
  <c r="Y18" i="11"/>
  <c r="V18" i="11"/>
  <c r="U18" i="11"/>
  <c r="T18" i="11"/>
  <c r="P18" i="11"/>
  <c r="V17" i="11"/>
  <c r="U17" i="11"/>
  <c r="T17" i="11"/>
  <c r="P17" i="11"/>
  <c r="Y16" i="11"/>
  <c r="V16" i="11"/>
  <c r="U16" i="11"/>
  <c r="T16" i="11"/>
  <c r="P16" i="11"/>
  <c r="Y15" i="11"/>
  <c r="V15" i="11"/>
  <c r="U15" i="11"/>
  <c r="T15" i="11"/>
  <c r="P15" i="11"/>
  <c r="V14" i="11"/>
  <c r="U14" i="11"/>
  <c r="T14" i="11"/>
  <c r="W14" i="11" s="1"/>
  <c r="P14" i="11"/>
  <c r="Y13" i="11"/>
  <c r="V13" i="11"/>
  <c r="U13" i="11"/>
  <c r="T13" i="11"/>
  <c r="P13" i="11"/>
  <c r="Y12" i="11"/>
  <c r="V12" i="11"/>
  <c r="U12" i="11"/>
  <c r="T12" i="11"/>
  <c r="P12" i="11"/>
  <c r="V11" i="11"/>
  <c r="U11" i="11"/>
  <c r="T11" i="11"/>
  <c r="P11" i="11"/>
  <c r="Y10" i="11"/>
  <c r="V10" i="11"/>
  <c r="U10" i="11"/>
  <c r="T10" i="11"/>
  <c r="P10" i="11"/>
  <c r="V9" i="11"/>
  <c r="W9" i="11" s="1"/>
  <c r="U9" i="11"/>
  <c r="T9" i="11"/>
  <c r="P9" i="11"/>
  <c r="Y8" i="11"/>
  <c r="V8" i="11"/>
  <c r="U8" i="11"/>
  <c r="T8" i="11"/>
  <c r="P8" i="11"/>
  <c r="Y7" i="11"/>
  <c r="V7" i="11"/>
  <c r="U7" i="11"/>
  <c r="T7" i="11"/>
  <c r="W7" i="11" s="1"/>
  <c r="P7" i="11"/>
  <c r="V6" i="11"/>
  <c r="U6" i="11"/>
  <c r="T6" i="11"/>
  <c r="P6" i="11"/>
  <c r="V5" i="11"/>
  <c r="U5" i="11"/>
  <c r="T5" i="11"/>
  <c r="P5" i="11"/>
  <c r="B5" i="11"/>
  <c r="B6" i="11" s="1"/>
  <c r="B7" i="11" s="1"/>
  <c r="B8" i="11" s="1"/>
  <c r="B9" i="11" s="1"/>
  <c r="B10" i="11" s="1"/>
  <c r="B11" i="11" s="1"/>
  <c r="B12" i="11" s="1"/>
  <c r="B13" i="11" s="1"/>
  <c r="B14" i="11" s="1"/>
  <c r="B15" i="11" s="1"/>
  <c r="B16" i="11" s="1"/>
  <c r="B17" i="11" s="1"/>
  <c r="B18" i="11" s="1"/>
  <c r="B19" i="11" s="1"/>
  <c r="B20" i="11" s="1"/>
  <c r="B21" i="11" s="1"/>
  <c r="B22" i="11" s="1"/>
  <c r="B23" i="11" s="1"/>
  <c r="B24" i="11" s="1"/>
  <c r="B25" i="11" s="1"/>
  <c r="B26" i="11" s="1"/>
  <c r="B27" i="11" s="1"/>
  <c r="B28" i="11" s="1"/>
  <c r="B29" i="11" s="1"/>
  <c r="B30" i="11" s="1"/>
  <c r="B31" i="11" s="1"/>
  <c r="B32" i="11" s="1"/>
  <c r="B33" i="11" s="1"/>
  <c r="B34" i="11" s="1"/>
  <c r="B35" i="11" s="1"/>
  <c r="B36" i="11" s="1"/>
  <c r="B37" i="11" s="1"/>
  <c r="B38" i="11" s="1"/>
  <c r="B39" i="11" s="1"/>
  <c r="B40" i="11" s="1"/>
  <c r="B41" i="11" s="1"/>
  <c r="B42" i="11" s="1"/>
  <c r="B43" i="11" s="1"/>
  <c r="B44" i="11" s="1"/>
  <c r="B45" i="11" s="1"/>
  <c r="B46" i="11" s="1"/>
  <c r="B47" i="11" s="1"/>
  <c r="B48" i="11" s="1"/>
  <c r="B49" i="11" s="1"/>
  <c r="B50" i="11" s="1"/>
  <c r="B51" i="11" s="1"/>
  <c r="B52" i="11" s="1"/>
  <c r="B53" i="11" s="1"/>
  <c r="Y4" i="11"/>
  <c r="V4" i="11"/>
  <c r="U4" i="11"/>
  <c r="T4" i="11"/>
  <c r="P4" i="11"/>
  <c r="S54" i="10"/>
  <c r="R54" i="10"/>
  <c r="Q54" i="10"/>
  <c r="O54" i="10"/>
  <c r="N54" i="10"/>
  <c r="M54" i="10"/>
  <c r="L54" i="10"/>
  <c r="K54" i="10"/>
  <c r="J54" i="10"/>
  <c r="I54" i="10"/>
  <c r="H54" i="10"/>
  <c r="G54" i="10"/>
  <c r="F54" i="10"/>
  <c r="V53" i="10"/>
  <c r="U53" i="10"/>
  <c r="T53" i="10"/>
  <c r="W53" i="10" s="1"/>
  <c r="P53" i="10"/>
  <c r="V52" i="10"/>
  <c r="U52" i="10"/>
  <c r="T52" i="10"/>
  <c r="P52" i="10"/>
  <c r="V51" i="10"/>
  <c r="U51" i="10"/>
  <c r="T51" i="10"/>
  <c r="P51" i="10"/>
  <c r="V50" i="10"/>
  <c r="U50" i="10"/>
  <c r="T50" i="10"/>
  <c r="P50" i="10"/>
  <c r="V49" i="10"/>
  <c r="U49" i="10"/>
  <c r="T49" i="10"/>
  <c r="P49" i="10"/>
  <c r="V48" i="10"/>
  <c r="U48" i="10"/>
  <c r="T48" i="10"/>
  <c r="P48" i="10"/>
  <c r="V47" i="10"/>
  <c r="U47" i="10"/>
  <c r="T47" i="10"/>
  <c r="W47" i="10" s="1"/>
  <c r="P47" i="10"/>
  <c r="V46" i="10"/>
  <c r="U46" i="10"/>
  <c r="T46" i="10"/>
  <c r="P46" i="10"/>
  <c r="V45" i="10"/>
  <c r="U45" i="10"/>
  <c r="T45" i="10"/>
  <c r="P45" i="10"/>
  <c r="V44" i="10"/>
  <c r="U44" i="10"/>
  <c r="T44" i="10"/>
  <c r="P44" i="10"/>
  <c r="V43" i="10"/>
  <c r="U43" i="10"/>
  <c r="T43" i="10"/>
  <c r="P43" i="10"/>
  <c r="V42" i="10"/>
  <c r="U42" i="10"/>
  <c r="T42" i="10"/>
  <c r="P42" i="10"/>
  <c r="V41" i="10"/>
  <c r="U41" i="10"/>
  <c r="T41" i="10"/>
  <c r="P41" i="10"/>
  <c r="V40" i="10"/>
  <c r="U40" i="10"/>
  <c r="T40" i="10"/>
  <c r="P40" i="10"/>
  <c r="V39" i="10"/>
  <c r="U39" i="10"/>
  <c r="T39" i="10"/>
  <c r="P39" i="10"/>
  <c r="V38" i="10"/>
  <c r="U38" i="10"/>
  <c r="T38" i="10"/>
  <c r="P38" i="10"/>
  <c r="Y37" i="10"/>
  <c r="V37" i="10"/>
  <c r="U37" i="10"/>
  <c r="T37" i="10"/>
  <c r="P37" i="10"/>
  <c r="Y36" i="10"/>
  <c r="V36" i="10"/>
  <c r="U36" i="10"/>
  <c r="T36" i="10"/>
  <c r="P36" i="10"/>
  <c r="Y35" i="10"/>
  <c r="V35" i="10"/>
  <c r="U35" i="10"/>
  <c r="T35" i="10"/>
  <c r="P35" i="10"/>
  <c r="V34" i="10"/>
  <c r="U34" i="10"/>
  <c r="T34" i="10"/>
  <c r="P34" i="10"/>
  <c r="Y33" i="10"/>
  <c r="V33" i="10"/>
  <c r="U33" i="10"/>
  <c r="T33" i="10"/>
  <c r="P33" i="10"/>
  <c r="Y32" i="10"/>
  <c r="V32" i="10"/>
  <c r="U32" i="10"/>
  <c r="T32" i="10"/>
  <c r="P32" i="10"/>
  <c r="V31" i="10"/>
  <c r="U31" i="10"/>
  <c r="T31" i="10"/>
  <c r="W31" i="10" s="1"/>
  <c r="P31" i="10"/>
  <c r="V30" i="10"/>
  <c r="U30" i="10"/>
  <c r="T30" i="10"/>
  <c r="W30" i="10" s="1"/>
  <c r="P30" i="10"/>
  <c r="V29" i="10"/>
  <c r="U29" i="10"/>
  <c r="T29" i="10"/>
  <c r="P29" i="10"/>
  <c r="V28" i="10"/>
  <c r="U28" i="10"/>
  <c r="T28" i="10"/>
  <c r="P28" i="10"/>
  <c r="V27" i="10"/>
  <c r="U27" i="10"/>
  <c r="T27" i="10"/>
  <c r="W27" i="10" s="1"/>
  <c r="P27" i="10"/>
  <c r="V26" i="10"/>
  <c r="U26" i="10"/>
  <c r="T26" i="10"/>
  <c r="W26" i="10" s="1"/>
  <c r="P26" i="10"/>
  <c r="V25" i="10"/>
  <c r="U25" i="10"/>
  <c r="T25" i="10"/>
  <c r="P25" i="10"/>
  <c r="V24" i="10"/>
  <c r="U24" i="10"/>
  <c r="T24" i="10"/>
  <c r="P24" i="10"/>
  <c r="V23" i="10"/>
  <c r="U23" i="10"/>
  <c r="T23" i="10"/>
  <c r="P23" i="10"/>
  <c r="V22" i="10"/>
  <c r="U22" i="10"/>
  <c r="T22" i="10"/>
  <c r="P22" i="10"/>
  <c r="V21" i="10"/>
  <c r="U21" i="10"/>
  <c r="T21" i="10"/>
  <c r="P21" i="10"/>
  <c r="V20" i="10"/>
  <c r="U20" i="10"/>
  <c r="T20" i="10"/>
  <c r="P20" i="10"/>
  <c r="Y19" i="10"/>
  <c r="V19" i="10"/>
  <c r="U19" i="10"/>
  <c r="T19" i="10"/>
  <c r="P19" i="10"/>
  <c r="Y18" i="10"/>
  <c r="V18" i="10"/>
  <c r="U18" i="10"/>
  <c r="T18" i="10"/>
  <c r="P18" i="10"/>
  <c r="V17" i="10"/>
  <c r="U17" i="10"/>
  <c r="T17" i="10"/>
  <c r="P17" i="10"/>
  <c r="Y16" i="10"/>
  <c r="V16" i="10"/>
  <c r="U16" i="10"/>
  <c r="T16" i="10"/>
  <c r="P16" i="10"/>
  <c r="Y15" i="10"/>
  <c r="V15" i="10"/>
  <c r="U15" i="10"/>
  <c r="T15" i="10"/>
  <c r="P15" i="10"/>
  <c r="V14" i="10"/>
  <c r="U14" i="10"/>
  <c r="T14" i="10"/>
  <c r="P14" i="10"/>
  <c r="Y13" i="10"/>
  <c r="V13" i="10"/>
  <c r="U13" i="10"/>
  <c r="T13" i="10"/>
  <c r="P13" i="10"/>
  <c r="Y12" i="10"/>
  <c r="V12" i="10"/>
  <c r="U12" i="10"/>
  <c r="T12" i="10"/>
  <c r="P12" i="10"/>
  <c r="V11" i="10"/>
  <c r="U11" i="10"/>
  <c r="T11" i="10"/>
  <c r="P11" i="10"/>
  <c r="Y10" i="10"/>
  <c r="V10" i="10"/>
  <c r="U10" i="10"/>
  <c r="T10" i="10"/>
  <c r="P10" i="10"/>
  <c r="V9" i="10"/>
  <c r="U9" i="10"/>
  <c r="T9" i="10"/>
  <c r="W9" i="10" s="1"/>
  <c r="P9" i="10"/>
  <c r="Y8" i="10"/>
  <c r="V8" i="10"/>
  <c r="U8" i="10"/>
  <c r="T8" i="10"/>
  <c r="W8" i="10" s="1"/>
  <c r="X8" i="10" s="1"/>
  <c r="Z8" i="10" s="1"/>
  <c r="AA8" i="10" s="1"/>
  <c r="AB8" i="10" s="1"/>
  <c r="P8" i="10"/>
  <c r="Y7" i="10"/>
  <c r="V7" i="10"/>
  <c r="U7" i="10"/>
  <c r="T7" i="10"/>
  <c r="P7" i="10"/>
  <c r="V6" i="10"/>
  <c r="U6" i="10"/>
  <c r="T6" i="10"/>
  <c r="P6" i="10"/>
  <c r="V5" i="10"/>
  <c r="U5" i="10"/>
  <c r="T5" i="10"/>
  <c r="P5" i="10"/>
  <c r="B5" i="10"/>
  <c r="B6" i="10" s="1"/>
  <c r="B7" i="10" s="1"/>
  <c r="B8" i="10" s="1"/>
  <c r="B9" i="10" s="1"/>
  <c r="B10" i="10" s="1"/>
  <c r="B11" i="10" s="1"/>
  <c r="B12" i="10" s="1"/>
  <c r="B13" i="10" s="1"/>
  <c r="B14" i="10" s="1"/>
  <c r="B15" i="10" s="1"/>
  <c r="B16" i="10" s="1"/>
  <c r="B17" i="10" s="1"/>
  <c r="B18" i="10" s="1"/>
  <c r="B19" i="10" s="1"/>
  <c r="B20" i="10" s="1"/>
  <c r="B21" i="10" s="1"/>
  <c r="B22" i="10" s="1"/>
  <c r="B23" i="10" s="1"/>
  <c r="B24" i="10" s="1"/>
  <c r="B25" i="10" s="1"/>
  <c r="B26" i="10" s="1"/>
  <c r="B27" i="10" s="1"/>
  <c r="B28" i="10" s="1"/>
  <c r="B29" i="10" s="1"/>
  <c r="B30" i="10" s="1"/>
  <c r="B31" i="10" s="1"/>
  <c r="B32" i="10" s="1"/>
  <c r="B33" i="10" s="1"/>
  <c r="B34" i="10" s="1"/>
  <c r="B35" i="10" s="1"/>
  <c r="B36" i="10" s="1"/>
  <c r="B37" i="10" s="1"/>
  <c r="B38" i="10" s="1"/>
  <c r="B39" i="10" s="1"/>
  <c r="B40" i="10" s="1"/>
  <c r="B41" i="10" s="1"/>
  <c r="B42" i="10" s="1"/>
  <c r="B43" i="10" s="1"/>
  <c r="B44" i="10" s="1"/>
  <c r="B45" i="10" s="1"/>
  <c r="B46" i="10" s="1"/>
  <c r="B47" i="10" s="1"/>
  <c r="B48" i="10" s="1"/>
  <c r="B49" i="10" s="1"/>
  <c r="B50" i="10" s="1"/>
  <c r="B51" i="10" s="1"/>
  <c r="B52" i="10" s="1"/>
  <c r="B53" i="10" s="1"/>
  <c r="Y4" i="10"/>
  <c r="V4" i="10"/>
  <c r="U4" i="10"/>
  <c r="T4" i="10"/>
  <c r="P4" i="10"/>
  <c r="S54" i="9"/>
  <c r="R54" i="9"/>
  <c r="Q54" i="9"/>
  <c r="O54" i="9"/>
  <c r="N54" i="9"/>
  <c r="M54" i="9"/>
  <c r="L54" i="9"/>
  <c r="K54" i="9"/>
  <c r="J54" i="9"/>
  <c r="I54" i="9"/>
  <c r="H54" i="9"/>
  <c r="G54" i="9"/>
  <c r="F54" i="9"/>
  <c r="V53" i="9"/>
  <c r="U53" i="9"/>
  <c r="T53" i="9"/>
  <c r="P53" i="9"/>
  <c r="V52" i="9"/>
  <c r="U52" i="9"/>
  <c r="T52" i="9"/>
  <c r="P52" i="9"/>
  <c r="V51" i="9"/>
  <c r="U51" i="9"/>
  <c r="T51" i="9"/>
  <c r="P51" i="9"/>
  <c r="V50" i="9"/>
  <c r="U50" i="9"/>
  <c r="T50" i="9"/>
  <c r="P50" i="9"/>
  <c r="V49" i="9"/>
  <c r="U49" i="9"/>
  <c r="T49" i="9"/>
  <c r="P49" i="9"/>
  <c r="V48" i="9"/>
  <c r="U48" i="9"/>
  <c r="T48" i="9"/>
  <c r="P48" i="9"/>
  <c r="V47" i="9"/>
  <c r="U47" i="9"/>
  <c r="T47" i="9"/>
  <c r="P47" i="9"/>
  <c r="V46" i="9"/>
  <c r="U46" i="9"/>
  <c r="T46" i="9"/>
  <c r="P46" i="9"/>
  <c r="V45" i="9"/>
  <c r="U45" i="9"/>
  <c r="T45" i="9"/>
  <c r="P45" i="9"/>
  <c r="V44" i="9"/>
  <c r="U44" i="9"/>
  <c r="T44" i="9"/>
  <c r="P44" i="9"/>
  <c r="V43" i="9"/>
  <c r="U43" i="9"/>
  <c r="T43" i="9"/>
  <c r="P43" i="9"/>
  <c r="V42" i="9"/>
  <c r="U42" i="9"/>
  <c r="T42" i="9"/>
  <c r="W42" i="9" s="1"/>
  <c r="X42" i="9" s="1"/>
  <c r="Y42" i="9" s="1"/>
  <c r="Z42" i="9" s="1"/>
  <c r="AA42" i="9" s="1"/>
  <c r="AB42" i="9" s="1"/>
  <c r="P42" i="9"/>
  <c r="V41" i="9"/>
  <c r="U41" i="9"/>
  <c r="T41" i="9"/>
  <c r="P41" i="9"/>
  <c r="V40" i="9"/>
  <c r="U40" i="9"/>
  <c r="T40" i="9"/>
  <c r="P40" i="9"/>
  <c r="V39" i="9"/>
  <c r="U39" i="9"/>
  <c r="T39" i="9"/>
  <c r="P39" i="9"/>
  <c r="V38" i="9"/>
  <c r="U38" i="9"/>
  <c r="T38" i="9"/>
  <c r="P38" i="9"/>
  <c r="Y37" i="9"/>
  <c r="V37" i="9"/>
  <c r="U37" i="9"/>
  <c r="T37" i="9"/>
  <c r="P37" i="9"/>
  <c r="Y36" i="9"/>
  <c r="V36" i="9"/>
  <c r="U36" i="9"/>
  <c r="T36" i="9"/>
  <c r="P36" i="9"/>
  <c r="Y35" i="9"/>
  <c r="V35" i="9"/>
  <c r="U35" i="9"/>
  <c r="T35" i="9"/>
  <c r="W35" i="9" s="1"/>
  <c r="P35" i="9"/>
  <c r="V34" i="9"/>
  <c r="U34" i="9"/>
  <c r="T34" i="9"/>
  <c r="P34" i="9"/>
  <c r="Y33" i="9"/>
  <c r="V33" i="9"/>
  <c r="U33" i="9"/>
  <c r="T33" i="9"/>
  <c r="P33" i="9"/>
  <c r="Y32" i="9"/>
  <c r="V32" i="9"/>
  <c r="U32" i="9"/>
  <c r="T32" i="9"/>
  <c r="P32" i="9"/>
  <c r="V31" i="9"/>
  <c r="U31" i="9"/>
  <c r="T31" i="9"/>
  <c r="P31" i="9"/>
  <c r="V30" i="9"/>
  <c r="U30" i="9"/>
  <c r="T30" i="9"/>
  <c r="P30" i="9"/>
  <c r="V29" i="9"/>
  <c r="U29" i="9"/>
  <c r="T29" i="9"/>
  <c r="P29" i="9"/>
  <c r="V28" i="9"/>
  <c r="U28" i="9"/>
  <c r="T28" i="9"/>
  <c r="P28" i="9"/>
  <c r="V27" i="9"/>
  <c r="U27" i="9"/>
  <c r="T27" i="9"/>
  <c r="W27" i="9" s="1"/>
  <c r="P27" i="9"/>
  <c r="V26" i="9"/>
  <c r="U26" i="9"/>
  <c r="T26" i="9"/>
  <c r="P26" i="9"/>
  <c r="V25" i="9"/>
  <c r="U25" i="9"/>
  <c r="T25" i="9"/>
  <c r="W25" i="9" s="1"/>
  <c r="P25" i="9"/>
  <c r="V24" i="9"/>
  <c r="U24" i="9"/>
  <c r="T24" i="9"/>
  <c r="W24" i="9" s="1"/>
  <c r="P24" i="9"/>
  <c r="V23" i="9"/>
  <c r="U23" i="9"/>
  <c r="T23" i="9"/>
  <c r="P23" i="9"/>
  <c r="V22" i="9"/>
  <c r="U22" i="9"/>
  <c r="T22" i="9"/>
  <c r="P22" i="9"/>
  <c r="V21" i="9"/>
  <c r="U21" i="9"/>
  <c r="T21" i="9"/>
  <c r="P21" i="9"/>
  <c r="V20" i="9"/>
  <c r="U20" i="9"/>
  <c r="T20" i="9"/>
  <c r="W20" i="9" s="1"/>
  <c r="P20" i="9"/>
  <c r="Y19" i="9"/>
  <c r="V19" i="9"/>
  <c r="U19" i="9"/>
  <c r="T19" i="9"/>
  <c r="P19" i="9"/>
  <c r="Y18" i="9"/>
  <c r="V18" i="9"/>
  <c r="U18" i="9"/>
  <c r="T18" i="9"/>
  <c r="P18" i="9"/>
  <c r="V17" i="9"/>
  <c r="U17" i="9"/>
  <c r="T17" i="9"/>
  <c r="P17" i="9"/>
  <c r="Y16" i="9"/>
  <c r="V16" i="9"/>
  <c r="U16" i="9"/>
  <c r="T16" i="9"/>
  <c r="W16" i="9" s="1"/>
  <c r="P16" i="9"/>
  <c r="Y15" i="9"/>
  <c r="V15" i="9"/>
  <c r="U15" i="9"/>
  <c r="T15" i="9"/>
  <c r="P15" i="9"/>
  <c r="V14" i="9"/>
  <c r="U14" i="9"/>
  <c r="T14" i="9"/>
  <c r="P14" i="9"/>
  <c r="Y13" i="9"/>
  <c r="V13" i="9"/>
  <c r="U13" i="9"/>
  <c r="T13" i="9"/>
  <c r="P13" i="9"/>
  <c r="Y12" i="9"/>
  <c r="V12" i="9"/>
  <c r="U12" i="9"/>
  <c r="T12" i="9"/>
  <c r="P12" i="9"/>
  <c r="V11" i="9"/>
  <c r="U11" i="9"/>
  <c r="T11" i="9"/>
  <c r="P11" i="9"/>
  <c r="Y10" i="9"/>
  <c r="V10" i="9"/>
  <c r="U10" i="9"/>
  <c r="T10" i="9"/>
  <c r="W10" i="9" s="1"/>
  <c r="P10" i="9"/>
  <c r="V9" i="9"/>
  <c r="U9" i="9"/>
  <c r="T9" i="9"/>
  <c r="W9" i="9" s="1"/>
  <c r="P9" i="9"/>
  <c r="Y8" i="9"/>
  <c r="V8" i="9"/>
  <c r="U8" i="9"/>
  <c r="T8" i="9"/>
  <c r="P8" i="9"/>
  <c r="Y7" i="9"/>
  <c r="V7" i="9"/>
  <c r="U7" i="9"/>
  <c r="T7" i="9"/>
  <c r="P7" i="9"/>
  <c r="V6" i="9"/>
  <c r="U6" i="9"/>
  <c r="T6" i="9"/>
  <c r="P6" i="9"/>
  <c r="V5" i="9"/>
  <c r="U5" i="9"/>
  <c r="T5" i="9"/>
  <c r="P5" i="9"/>
  <c r="B5" i="9"/>
  <c r="B6" i="9" s="1"/>
  <c r="B7" i="9" s="1"/>
  <c r="B8" i="9" s="1"/>
  <c r="B9" i="9" s="1"/>
  <c r="B10" i="9" s="1"/>
  <c r="B11" i="9" s="1"/>
  <c r="B12" i="9" s="1"/>
  <c r="B13" i="9" s="1"/>
  <c r="B14" i="9" s="1"/>
  <c r="B15" i="9" s="1"/>
  <c r="B16" i="9" s="1"/>
  <c r="B17" i="9" s="1"/>
  <c r="B18" i="9" s="1"/>
  <c r="B19" i="9" s="1"/>
  <c r="B20" i="9" s="1"/>
  <c r="B21" i="9" s="1"/>
  <c r="B22" i="9" s="1"/>
  <c r="B23" i="9" s="1"/>
  <c r="B24" i="9" s="1"/>
  <c r="B25" i="9" s="1"/>
  <c r="B26" i="9" s="1"/>
  <c r="B27" i="9" s="1"/>
  <c r="B28" i="9" s="1"/>
  <c r="B29" i="9" s="1"/>
  <c r="B30" i="9" s="1"/>
  <c r="B31" i="9" s="1"/>
  <c r="B32" i="9" s="1"/>
  <c r="B33" i="9" s="1"/>
  <c r="B34" i="9" s="1"/>
  <c r="B35" i="9" s="1"/>
  <c r="B36" i="9" s="1"/>
  <c r="B37" i="9" s="1"/>
  <c r="B38" i="9" s="1"/>
  <c r="B39" i="9" s="1"/>
  <c r="B40" i="9" s="1"/>
  <c r="B41" i="9" s="1"/>
  <c r="B42" i="9" s="1"/>
  <c r="B43" i="9" s="1"/>
  <c r="B44" i="9" s="1"/>
  <c r="B45" i="9" s="1"/>
  <c r="B46" i="9" s="1"/>
  <c r="B47" i="9" s="1"/>
  <c r="B48" i="9" s="1"/>
  <c r="B49" i="9" s="1"/>
  <c r="B50" i="9" s="1"/>
  <c r="B51" i="9" s="1"/>
  <c r="B52" i="9" s="1"/>
  <c r="B53" i="9" s="1"/>
  <c r="Y4" i="9"/>
  <c r="V4" i="9"/>
  <c r="U4" i="9"/>
  <c r="T4" i="9"/>
  <c r="P4" i="9"/>
  <c r="S54" i="8"/>
  <c r="R54" i="8"/>
  <c r="Q54" i="8"/>
  <c r="O54" i="8"/>
  <c r="N54" i="8"/>
  <c r="M54" i="8"/>
  <c r="L54" i="8"/>
  <c r="K54" i="8"/>
  <c r="J54" i="8"/>
  <c r="I54" i="8"/>
  <c r="H54" i="8"/>
  <c r="G54" i="8"/>
  <c r="F54" i="8"/>
  <c r="V53" i="8"/>
  <c r="U53" i="8"/>
  <c r="T53" i="8"/>
  <c r="P53" i="8"/>
  <c r="V52" i="8"/>
  <c r="U52" i="8"/>
  <c r="T52" i="8"/>
  <c r="P52" i="8"/>
  <c r="V51" i="8"/>
  <c r="U51" i="8"/>
  <c r="T51" i="8"/>
  <c r="P51" i="8"/>
  <c r="V50" i="8"/>
  <c r="U50" i="8"/>
  <c r="T50" i="8"/>
  <c r="P50" i="8"/>
  <c r="V49" i="8"/>
  <c r="U49" i="8"/>
  <c r="T49" i="8"/>
  <c r="W49" i="8" s="1"/>
  <c r="P49" i="8"/>
  <c r="V48" i="8"/>
  <c r="U48" i="8"/>
  <c r="T48" i="8"/>
  <c r="P48" i="8"/>
  <c r="V47" i="8"/>
  <c r="U47" i="8"/>
  <c r="T47" i="8"/>
  <c r="P47" i="8"/>
  <c r="V46" i="8"/>
  <c r="U46" i="8"/>
  <c r="T46" i="8"/>
  <c r="W46" i="8" s="1"/>
  <c r="P46" i="8"/>
  <c r="V45" i="8"/>
  <c r="U45" i="8"/>
  <c r="T45" i="8"/>
  <c r="P45" i="8"/>
  <c r="Y44" i="8"/>
  <c r="V44" i="8"/>
  <c r="U44" i="8"/>
  <c r="T44" i="8"/>
  <c r="P44" i="8"/>
  <c r="V43" i="8"/>
  <c r="U43" i="8"/>
  <c r="T43" i="8"/>
  <c r="P43" i="8"/>
  <c r="V42" i="8"/>
  <c r="U42" i="8"/>
  <c r="T42" i="8"/>
  <c r="P42" i="8"/>
  <c r="V41" i="8"/>
  <c r="U41" i="8"/>
  <c r="T41" i="8"/>
  <c r="P41" i="8"/>
  <c r="V40" i="8"/>
  <c r="U40" i="8"/>
  <c r="T40" i="8"/>
  <c r="P40" i="8"/>
  <c r="V39" i="8"/>
  <c r="U39" i="8"/>
  <c r="T39" i="8"/>
  <c r="P39" i="8"/>
  <c r="V38" i="8"/>
  <c r="U38" i="8"/>
  <c r="T38" i="8"/>
  <c r="P38" i="8"/>
  <c r="Y37" i="8"/>
  <c r="V37" i="8"/>
  <c r="U37" i="8"/>
  <c r="T37" i="8"/>
  <c r="P37" i="8"/>
  <c r="Y36" i="8"/>
  <c r="V36" i="8"/>
  <c r="U36" i="8"/>
  <c r="T36" i="8"/>
  <c r="P36" i="8"/>
  <c r="Y35" i="8"/>
  <c r="V35" i="8"/>
  <c r="U35" i="8"/>
  <c r="T35" i="8"/>
  <c r="P35" i="8"/>
  <c r="V34" i="8"/>
  <c r="U34" i="8"/>
  <c r="T34" i="8"/>
  <c r="P34" i="8"/>
  <c r="Y33" i="8"/>
  <c r="V33" i="8"/>
  <c r="U33" i="8"/>
  <c r="T33" i="8"/>
  <c r="P33" i="8"/>
  <c r="Y32" i="8"/>
  <c r="V32" i="8"/>
  <c r="U32" i="8"/>
  <c r="T32" i="8"/>
  <c r="P32" i="8"/>
  <c r="V31" i="8"/>
  <c r="U31" i="8"/>
  <c r="T31" i="8"/>
  <c r="P31" i="8"/>
  <c r="V30" i="8"/>
  <c r="U30" i="8"/>
  <c r="T30" i="8"/>
  <c r="P30" i="8"/>
  <c r="V29" i="8"/>
  <c r="U29" i="8"/>
  <c r="T29" i="8"/>
  <c r="P29" i="8"/>
  <c r="Y28" i="8"/>
  <c r="V28" i="8"/>
  <c r="U28" i="8"/>
  <c r="T28" i="8"/>
  <c r="P28" i="8"/>
  <c r="V27" i="8"/>
  <c r="U27" i="8"/>
  <c r="T27" i="8"/>
  <c r="P27" i="8"/>
  <c r="V26" i="8"/>
  <c r="U26" i="8"/>
  <c r="T26" i="8"/>
  <c r="P26" i="8"/>
  <c r="V25" i="8"/>
  <c r="U25" i="8"/>
  <c r="T25" i="8"/>
  <c r="W25" i="8" s="1"/>
  <c r="P25" i="8"/>
  <c r="V24" i="8"/>
  <c r="U24" i="8"/>
  <c r="T24" i="8"/>
  <c r="P24" i="8"/>
  <c r="V23" i="8"/>
  <c r="U23" i="8"/>
  <c r="T23" i="8"/>
  <c r="P23" i="8"/>
  <c r="V22" i="8"/>
  <c r="U22" i="8"/>
  <c r="T22" i="8"/>
  <c r="P22" i="8"/>
  <c r="V21" i="8"/>
  <c r="U21" i="8"/>
  <c r="T21" i="8"/>
  <c r="P21" i="8"/>
  <c r="V20" i="8"/>
  <c r="U20" i="8"/>
  <c r="T20" i="8"/>
  <c r="P20" i="8"/>
  <c r="Y19" i="8"/>
  <c r="V19" i="8"/>
  <c r="U19" i="8"/>
  <c r="T19" i="8"/>
  <c r="P19" i="8"/>
  <c r="Y18" i="8"/>
  <c r="V18" i="8"/>
  <c r="U18" i="8"/>
  <c r="T18" i="8"/>
  <c r="P18" i="8"/>
  <c r="V17" i="8"/>
  <c r="U17" i="8"/>
  <c r="T17" i="8"/>
  <c r="P17" i="8"/>
  <c r="Y16" i="8"/>
  <c r="V16" i="8"/>
  <c r="U16" i="8"/>
  <c r="T16" i="8"/>
  <c r="W16" i="8" s="1"/>
  <c r="P16" i="8"/>
  <c r="Y15" i="8"/>
  <c r="V15" i="8"/>
  <c r="U15" i="8"/>
  <c r="T15" i="8"/>
  <c r="P15" i="8"/>
  <c r="V14" i="8"/>
  <c r="U14" i="8"/>
  <c r="T14" i="8"/>
  <c r="P14" i="8"/>
  <c r="Y13" i="8"/>
  <c r="V13" i="8"/>
  <c r="U13" i="8"/>
  <c r="T13" i="8"/>
  <c r="P13" i="8"/>
  <c r="Y12" i="8"/>
  <c r="V12" i="8"/>
  <c r="U12" i="8"/>
  <c r="T12" i="8"/>
  <c r="P12" i="8"/>
  <c r="V11" i="8"/>
  <c r="U11" i="8"/>
  <c r="T11" i="8"/>
  <c r="P11" i="8"/>
  <c r="Y10" i="8"/>
  <c r="V10" i="8"/>
  <c r="U10" i="8"/>
  <c r="T10" i="8"/>
  <c r="W10" i="8" s="1"/>
  <c r="P10" i="8"/>
  <c r="V9" i="8"/>
  <c r="U9" i="8"/>
  <c r="T9" i="8"/>
  <c r="P9" i="8"/>
  <c r="Y8" i="8"/>
  <c r="V8" i="8"/>
  <c r="U8" i="8"/>
  <c r="T8" i="8"/>
  <c r="P8" i="8"/>
  <c r="Y7" i="8"/>
  <c r="V7" i="8"/>
  <c r="U7" i="8"/>
  <c r="T7" i="8"/>
  <c r="P7" i="8"/>
  <c r="V6" i="8"/>
  <c r="U6" i="8"/>
  <c r="T6" i="8"/>
  <c r="P6" i="8"/>
  <c r="V5" i="8"/>
  <c r="U5" i="8"/>
  <c r="T5" i="8"/>
  <c r="P5" i="8"/>
  <c r="B5" i="8"/>
  <c r="B6" i="8" s="1"/>
  <c r="B7" i="8" s="1"/>
  <c r="B8" i="8" s="1"/>
  <c r="B9" i="8" s="1"/>
  <c r="B10" i="8" s="1"/>
  <c r="B11" i="8" s="1"/>
  <c r="B12" i="8" s="1"/>
  <c r="B13" i="8" s="1"/>
  <c r="B14" i="8" s="1"/>
  <c r="B15" i="8" s="1"/>
  <c r="B16" i="8" s="1"/>
  <c r="B17" i="8" s="1"/>
  <c r="B18" i="8" s="1"/>
  <c r="B19" i="8" s="1"/>
  <c r="B20" i="8" s="1"/>
  <c r="B21" i="8" s="1"/>
  <c r="B22" i="8" s="1"/>
  <c r="B23" i="8" s="1"/>
  <c r="B24" i="8" s="1"/>
  <c r="B25" i="8" s="1"/>
  <c r="B26" i="8" s="1"/>
  <c r="B27" i="8" s="1"/>
  <c r="B28" i="8" s="1"/>
  <c r="B29" i="8" s="1"/>
  <c r="B30" i="8" s="1"/>
  <c r="B31" i="8" s="1"/>
  <c r="B32" i="8" s="1"/>
  <c r="B33" i="8" s="1"/>
  <c r="B34" i="8" s="1"/>
  <c r="B35" i="8" s="1"/>
  <c r="B36" i="8" s="1"/>
  <c r="B37" i="8" s="1"/>
  <c r="B38" i="8" s="1"/>
  <c r="B39" i="8" s="1"/>
  <c r="B40" i="8" s="1"/>
  <c r="B41" i="8" s="1"/>
  <c r="B42" i="8" s="1"/>
  <c r="B43" i="8" s="1"/>
  <c r="B44" i="8" s="1"/>
  <c r="B45" i="8" s="1"/>
  <c r="B46" i="8" s="1"/>
  <c r="B47" i="8" s="1"/>
  <c r="B48" i="8" s="1"/>
  <c r="B49" i="8" s="1"/>
  <c r="B50" i="8" s="1"/>
  <c r="B51" i="8" s="1"/>
  <c r="B52" i="8" s="1"/>
  <c r="B53" i="8" s="1"/>
  <c r="Y4" i="8"/>
  <c r="V4" i="8"/>
  <c r="U4" i="8"/>
  <c r="T4" i="8"/>
  <c r="P4" i="8"/>
  <c r="S54" i="7"/>
  <c r="R54" i="7"/>
  <c r="Q54" i="7"/>
  <c r="O54" i="7"/>
  <c r="N54" i="7"/>
  <c r="M54" i="7"/>
  <c r="L54" i="7"/>
  <c r="K54" i="7"/>
  <c r="J54" i="7"/>
  <c r="I54" i="7"/>
  <c r="H54" i="7"/>
  <c r="G54" i="7"/>
  <c r="F54" i="7"/>
  <c r="V53" i="7"/>
  <c r="U53" i="7"/>
  <c r="T53" i="7"/>
  <c r="P53" i="7"/>
  <c r="V52" i="7"/>
  <c r="U52" i="7"/>
  <c r="T52" i="7"/>
  <c r="P52" i="7"/>
  <c r="V51" i="7"/>
  <c r="U51" i="7"/>
  <c r="T51" i="7"/>
  <c r="P51" i="7"/>
  <c r="V50" i="7"/>
  <c r="U50" i="7"/>
  <c r="T50" i="7"/>
  <c r="P50" i="7"/>
  <c r="V49" i="7"/>
  <c r="U49" i="7"/>
  <c r="T49" i="7"/>
  <c r="P49" i="7"/>
  <c r="V48" i="7"/>
  <c r="U48" i="7"/>
  <c r="T48" i="7"/>
  <c r="P48" i="7"/>
  <c r="V47" i="7"/>
  <c r="U47" i="7"/>
  <c r="T47" i="7"/>
  <c r="W47" i="7" s="1"/>
  <c r="P47" i="7"/>
  <c r="V46" i="7"/>
  <c r="U46" i="7"/>
  <c r="T46" i="7"/>
  <c r="P46" i="7"/>
  <c r="V45" i="7"/>
  <c r="U45" i="7"/>
  <c r="T45" i="7"/>
  <c r="P45" i="7"/>
  <c r="V44" i="7"/>
  <c r="U44" i="7"/>
  <c r="T44" i="7"/>
  <c r="P44" i="7"/>
  <c r="V43" i="7"/>
  <c r="U43" i="7"/>
  <c r="T43" i="7"/>
  <c r="P43" i="7"/>
  <c r="V42" i="7"/>
  <c r="U42" i="7"/>
  <c r="T42" i="7"/>
  <c r="P42" i="7"/>
  <c r="V41" i="7"/>
  <c r="U41" i="7"/>
  <c r="T41" i="7"/>
  <c r="P41" i="7"/>
  <c r="V40" i="7"/>
  <c r="U40" i="7"/>
  <c r="T40" i="7"/>
  <c r="P40" i="7"/>
  <c r="V39" i="7"/>
  <c r="U39" i="7"/>
  <c r="T39" i="7"/>
  <c r="P39" i="7"/>
  <c r="V38" i="7"/>
  <c r="U38" i="7"/>
  <c r="W38" i="7" s="1"/>
  <c r="T38" i="7"/>
  <c r="P38" i="7"/>
  <c r="Y37" i="7"/>
  <c r="V37" i="7"/>
  <c r="U37" i="7"/>
  <c r="T37" i="7"/>
  <c r="P37" i="7"/>
  <c r="Y36" i="7"/>
  <c r="V36" i="7"/>
  <c r="U36" i="7"/>
  <c r="T36" i="7"/>
  <c r="P36" i="7"/>
  <c r="Y35" i="7"/>
  <c r="V35" i="7"/>
  <c r="U35" i="7"/>
  <c r="T35" i="7"/>
  <c r="P35" i="7"/>
  <c r="V34" i="7"/>
  <c r="U34" i="7"/>
  <c r="T34" i="7"/>
  <c r="W34" i="7" s="1"/>
  <c r="P34" i="7"/>
  <c r="Y33" i="7"/>
  <c r="V33" i="7"/>
  <c r="U33" i="7"/>
  <c r="T33" i="7"/>
  <c r="P33" i="7"/>
  <c r="Y32" i="7"/>
  <c r="V32" i="7"/>
  <c r="U32" i="7"/>
  <c r="T32" i="7"/>
  <c r="P32" i="7"/>
  <c r="V31" i="7"/>
  <c r="U31" i="7"/>
  <c r="T31" i="7"/>
  <c r="P31" i="7"/>
  <c r="V30" i="7"/>
  <c r="U30" i="7"/>
  <c r="T30" i="7"/>
  <c r="P30" i="7"/>
  <c r="V29" i="7"/>
  <c r="U29" i="7"/>
  <c r="T29" i="7"/>
  <c r="P29" i="7"/>
  <c r="V28" i="7"/>
  <c r="U28" i="7"/>
  <c r="T28" i="7"/>
  <c r="P28" i="7"/>
  <c r="V27" i="7"/>
  <c r="U27" i="7"/>
  <c r="T27" i="7"/>
  <c r="P27" i="7"/>
  <c r="V26" i="7"/>
  <c r="U26" i="7"/>
  <c r="T26" i="7"/>
  <c r="P26" i="7"/>
  <c r="V25" i="7"/>
  <c r="U25" i="7"/>
  <c r="T25" i="7"/>
  <c r="P25" i="7"/>
  <c r="V24" i="7"/>
  <c r="U24" i="7"/>
  <c r="T24" i="7"/>
  <c r="P24" i="7"/>
  <c r="V23" i="7"/>
  <c r="U23" i="7"/>
  <c r="T23" i="7"/>
  <c r="P23" i="7"/>
  <c r="V22" i="7"/>
  <c r="U22" i="7"/>
  <c r="T22" i="7"/>
  <c r="P22" i="7"/>
  <c r="V21" i="7"/>
  <c r="U21" i="7"/>
  <c r="T21" i="7"/>
  <c r="P21" i="7"/>
  <c r="V20" i="7"/>
  <c r="W20" i="7" s="1"/>
  <c r="U20" i="7"/>
  <c r="T20" i="7"/>
  <c r="P20" i="7"/>
  <c r="Y19" i="7"/>
  <c r="V19" i="7"/>
  <c r="U19" i="7"/>
  <c r="T19" i="7"/>
  <c r="W19" i="7" s="1"/>
  <c r="P19" i="7"/>
  <c r="Y18" i="7"/>
  <c r="V18" i="7"/>
  <c r="U18" i="7"/>
  <c r="W18" i="7" s="1"/>
  <c r="T18" i="7"/>
  <c r="P18" i="7"/>
  <c r="V17" i="7"/>
  <c r="U17" i="7"/>
  <c r="T17" i="7"/>
  <c r="P17" i="7"/>
  <c r="Y16" i="7"/>
  <c r="V16" i="7"/>
  <c r="U16" i="7"/>
  <c r="W16" i="7" s="1"/>
  <c r="T16" i="7"/>
  <c r="P16" i="7"/>
  <c r="Y15" i="7"/>
  <c r="V15" i="7"/>
  <c r="U15" i="7"/>
  <c r="T15" i="7"/>
  <c r="W15" i="7" s="1"/>
  <c r="X15" i="7" s="1"/>
  <c r="P15" i="7"/>
  <c r="V14" i="7"/>
  <c r="U14" i="7"/>
  <c r="T14" i="7"/>
  <c r="P14" i="7"/>
  <c r="Y13" i="7"/>
  <c r="V13" i="7"/>
  <c r="U13" i="7"/>
  <c r="T13" i="7"/>
  <c r="P13" i="7"/>
  <c r="Y12" i="7"/>
  <c r="V12" i="7"/>
  <c r="W12" i="7" s="1"/>
  <c r="U12" i="7"/>
  <c r="T12" i="7"/>
  <c r="P12" i="7"/>
  <c r="V11" i="7"/>
  <c r="U11" i="7"/>
  <c r="T11" i="7"/>
  <c r="P11" i="7"/>
  <c r="Y10" i="7"/>
  <c r="V10" i="7"/>
  <c r="U10" i="7"/>
  <c r="T10" i="7"/>
  <c r="P10" i="7"/>
  <c r="V9" i="7"/>
  <c r="U9" i="7"/>
  <c r="T9" i="7"/>
  <c r="W9" i="7" s="1"/>
  <c r="P9" i="7"/>
  <c r="Y8" i="7"/>
  <c r="V8" i="7"/>
  <c r="U8" i="7"/>
  <c r="T8" i="7"/>
  <c r="P8" i="7"/>
  <c r="Y7" i="7"/>
  <c r="V7" i="7"/>
  <c r="U7" i="7"/>
  <c r="T7" i="7"/>
  <c r="P7" i="7"/>
  <c r="V6" i="7"/>
  <c r="U6" i="7"/>
  <c r="T6" i="7"/>
  <c r="P6" i="7"/>
  <c r="V5" i="7"/>
  <c r="U5" i="7"/>
  <c r="T5" i="7"/>
  <c r="P5" i="7"/>
  <c r="B5" i="7"/>
  <c r="B6" i="7" s="1"/>
  <c r="B7" i="7" s="1"/>
  <c r="B8" i="7" s="1"/>
  <c r="B9" i="7" s="1"/>
  <c r="B10" i="7" s="1"/>
  <c r="B11" i="7" s="1"/>
  <c r="B12" i="7" s="1"/>
  <c r="B13" i="7" s="1"/>
  <c r="B14" i="7" s="1"/>
  <c r="B15" i="7" s="1"/>
  <c r="B16" i="7" s="1"/>
  <c r="B17" i="7" s="1"/>
  <c r="B18" i="7" s="1"/>
  <c r="B19" i="7" s="1"/>
  <c r="B20" i="7" s="1"/>
  <c r="B21" i="7" s="1"/>
  <c r="B22" i="7" s="1"/>
  <c r="B23" i="7" s="1"/>
  <c r="B24" i="7" s="1"/>
  <c r="B25" i="7" s="1"/>
  <c r="B26" i="7" s="1"/>
  <c r="B27" i="7" s="1"/>
  <c r="B28" i="7" s="1"/>
  <c r="B29" i="7" s="1"/>
  <c r="B30" i="7" s="1"/>
  <c r="B31" i="7" s="1"/>
  <c r="B32" i="7" s="1"/>
  <c r="B33" i="7" s="1"/>
  <c r="B34" i="7" s="1"/>
  <c r="B35" i="7" s="1"/>
  <c r="B36" i="7" s="1"/>
  <c r="B37" i="7" s="1"/>
  <c r="B38" i="7" s="1"/>
  <c r="B39" i="7" s="1"/>
  <c r="B40" i="7" s="1"/>
  <c r="B41" i="7" s="1"/>
  <c r="B42" i="7" s="1"/>
  <c r="B43" i="7" s="1"/>
  <c r="B44" i="7" s="1"/>
  <c r="B45" i="7" s="1"/>
  <c r="B46" i="7" s="1"/>
  <c r="B47" i="7" s="1"/>
  <c r="B48" i="7" s="1"/>
  <c r="B49" i="7" s="1"/>
  <c r="B50" i="7" s="1"/>
  <c r="B51" i="7" s="1"/>
  <c r="B52" i="7" s="1"/>
  <c r="B53" i="7" s="1"/>
  <c r="Y4" i="7"/>
  <c r="V4" i="7"/>
  <c r="U4" i="7"/>
  <c r="T4" i="7"/>
  <c r="W4" i="7" s="1"/>
  <c r="P4" i="7"/>
  <c r="S54" i="6"/>
  <c r="R54" i="6"/>
  <c r="Q54" i="6"/>
  <c r="O54" i="6"/>
  <c r="N54" i="6"/>
  <c r="M54" i="6"/>
  <c r="L54" i="6"/>
  <c r="K54" i="6"/>
  <c r="J54" i="6"/>
  <c r="I54" i="6"/>
  <c r="H54" i="6"/>
  <c r="G54" i="6"/>
  <c r="F54" i="6"/>
  <c r="V53" i="6"/>
  <c r="U53" i="6"/>
  <c r="T53" i="6"/>
  <c r="W53" i="6" s="1"/>
  <c r="P53" i="6"/>
  <c r="V52" i="6"/>
  <c r="U52" i="6"/>
  <c r="T52" i="6"/>
  <c r="P52" i="6"/>
  <c r="V51" i="6"/>
  <c r="U51" i="6"/>
  <c r="T51" i="6"/>
  <c r="P51" i="6"/>
  <c r="V50" i="6"/>
  <c r="U50" i="6"/>
  <c r="T50" i="6"/>
  <c r="P50" i="6"/>
  <c r="V49" i="6"/>
  <c r="U49" i="6"/>
  <c r="T49" i="6"/>
  <c r="P49" i="6"/>
  <c r="V48" i="6"/>
  <c r="U48" i="6"/>
  <c r="T48" i="6"/>
  <c r="P48" i="6"/>
  <c r="V47" i="6"/>
  <c r="U47" i="6"/>
  <c r="T47" i="6"/>
  <c r="P47" i="6"/>
  <c r="V46" i="6"/>
  <c r="U46" i="6"/>
  <c r="T46" i="6"/>
  <c r="P46" i="6"/>
  <c r="V45" i="6"/>
  <c r="U45" i="6"/>
  <c r="T45" i="6"/>
  <c r="W45" i="6" s="1"/>
  <c r="P45" i="6"/>
  <c r="V44" i="6"/>
  <c r="U44" i="6"/>
  <c r="T44" i="6"/>
  <c r="P44" i="6"/>
  <c r="V43" i="6"/>
  <c r="U43" i="6"/>
  <c r="T43" i="6"/>
  <c r="P43" i="6"/>
  <c r="V42" i="6"/>
  <c r="U42" i="6"/>
  <c r="T42" i="6"/>
  <c r="P42" i="6"/>
  <c r="V41" i="6"/>
  <c r="U41" i="6"/>
  <c r="T41" i="6"/>
  <c r="P41" i="6"/>
  <c r="V40" i="6"/>
  <c r="U40" i="6"/>
  <c r="T40" i="6"/>
  <c r="P40" i="6"/>
  <c r="V39" i="6"/>
  <c r="U39" i="6"/>
  <c r="T39" i="6"/>
  <c r="P39" i="6"/>
  <c r="V38" i="6"/>
  <c r="U38" i="6"/>
  <c r="T38" i="6"/>
  <c r="P38" i="6"/>
  <c r="Y37" i="6"/>
  <c r="V37" i="6"/>
  <c r="U37" i="6"/>
  <c r="T37" i="6"/>
  <c r="P37" i="6"/>
  <c r="Y36" i="6"/>
  <c r="V36" i="6"/>
  <c r="U36" i="6"/>
  <c r="T36" i="6"/>
  <c r="P36" i="6"/>
  <c r="Y35" i="6"/>
  <c r="V35" i="6"/>
  <c r="U35" i="6"/>
  <c r="T35" i="6"/>
  <c r="P35" i="6"/>
  <c r="V34" i="6"/>
  <c r="U34" i="6"/>
  <c r="T34" i="6"/>
  <c r="P34" i="6"/>
  <c r="Y33" i="6"/>
  <c r="V33" i="6"/>
  <c r="U33" i="6"/>
  <c r="T33" i="6"/>
  <c r="P33" i="6"/>
  <c r="Y32" i="6"/>
  <c r="V32" i="6"/>
  <c r="U32" i="6"/>
  <c r="T32" i="6"/>
  <c r="P32" i="6"/>
  <c r="V31" i="6"/>
  <c r="U31" i="6"/>
  <c r="T31" i="6"/>
  <c r="P31" i="6"/>
  <c r="V30" i="6"/>
  <c r="U30" i="6"/>
  <c r="T30" i="6"/>
  <c r="P30" i="6"/>
  <c r="V29" i="6"/>
  <c r="U29" i="6"/>
  <c r="T29" i="6"/>
  <c r="P29" i="6"/>
  <c r="V28" i="6"/>
  <c r="U28" i="6"/>
  <c r="T28" i="6"/>
  <c r="P28" i="6"/>
  <c r="V27" i="6"/>
  <c r="U27" i="6"/>
  <c r="T27" i="6"/>
  <c r="P27" i="6"/>
  <c r="V26" i="6"/>
  <c r="U26" i="6"/>
  <c r="T26" i="6"/>
  <c r="P26" i="6"/>
  <c r="V25" i="6"/>
  <c r="U25" i="6"/>
  <c r="T25" i="6"/>
  <c r="P25" i="6"/>
  <c r="V24" i="6"/>
  <c r="U24" i="6"/>
  <c r="T24" i="6"/>
  <c r="P24" i="6"/>
  <c r="V23" i="6"/>
  <c r="U23" i="6"/>
  <c r="T23" i="6"/>
  <c r="P23" i="6"/>
  <c r="V22" i="6"/>
  <c r="U22" i="6"/>
  <c r="T22" i="6"/>
  <c r="P22" i="6"/>
  <c r="V21" i="6"/>
  <c r="U21" i="6"/>
  <c r="T21" i="6"/>
  <c r="P21" i="6"/>
  <c r="V20" i="6"/>
  <c r="U20" i="6"/>
  <c r="W20" i="6" s="1"/>
  <c r="T20" i="6"/>
  <c r="P20" i="6"/>
  <c r="Y19" i="6"/>
  <c r="V19" i="6"/>
  <c r="U19" i="6"/>
  <c r="T19" i="6"/>
  <c r="P19" i="6"/>
  <c r="Y18" i="6"/>
  <c r="V18" i="6"/>
  <c r="U18" i="6"/>
  <c r="T18" i="6"/>
  <c r="P18" i="6"/>
  <c r="V17" i="6"/>
  <c r="U17" i="6"/>
  <c r="T17" i="6"/>
  <c r="W17" i="6" s="1"/>
  <c r="P17" i="6"/>
  <c r="Y16" i="6"/>
  <c r="V16" i="6"/>
  <c r="U16" i="6"/>
  <c r="T16" i="6"/>
  <c r="P16" i="6"/>
  <c r="Y15" i="6"/>
  <c r="V15" i="6"/>
  <c r="U15" i="6"/>
  <c r="T15" i="6"/>
  <c r="P15" i="6"/>
  <c r="V14" i="6"/>
  <c r="U14" i="6"/>
  <c r="T14" i="6"/>
  <c r="P14" i="6"/>
  <c r="Y13" i="6"/>
  <c r="V13" i="6"/>
  <c r="U13" i="6"/>
  <c r="T13" i="6"/>
  <c r="P13" i="6"/>
  <c r="Y12" i="6"/>
  <c r="V12" i="6"/>
  <c r="U12" i="6"/>
  <c r="T12" i="6"/>
  <c r="P12" i="6"/>
  <c r="V11" i="6"/>
  <c r="U11" i="6"/>
  <c r="T11" i="6"/>
  <c r="P11" i="6"/>
  <c r="Y10" i="6"/>
  <c r="V10" i="6"/>
  <c r="U10" i="6"/>
  <c r="T10" i="6"/>
  <c r="P10" i="6"/>
  <c r="V9" i="6"/>
  <c r="U9" i="6"/>
  <c r="W9" i="6" s="1"/>
  <c r="T9" i="6"/>
  <c r="P9" i="6"/>
  <c r="Y8" i="6"/>
  <c r="V8" i="6"/>
  <c r="U8" i="6"/>
  <c r="T8" i="6"/>
  <c r="P8" i="6"/>
  <c r="Y7" i="6"/>
  <c r="V7" i="6"/>
  <c r="U7" i="6"/>
  <c r="T7" i="6"/>
  <c r="P7" i="6"/>
  <c r="V6" i="6"/>
  <c r="U6" i="6"/>
  <c r="T6" i="6"/>
  <c r="P6" i="6"/>
  <c r="V5" i="6"/>
  <c r="U5" i="6"/>
  <c r="W5" i="6" s="1"/>
  <c r="T5" i="6"/>
  <c r="P5" i="6"/>
  <c r="B5" i="6"/>
  <c r="B6" i="6" s="1"/>
  <c r="B7" i="6" s="1"/>
  <c r="B8" i="6" s="1"/>
  <c r="B9" i="6" s="1"/>
  <c r="B10" i="6" s="1"/>
  <c r="B11" i="6" s="1"/>
  <c r="B12" i="6" s="1"/>
  <c r="B13" i="6" s="1"/>
  <c r="B14" i="6" s="1"/>
  <c r="B15" i="6" s="1"/>
  <c r="B16" i="6" s="1"/>
  <c r="B17" i="6" s="1"/>
  <c r="B18" i="6" s="1"/>
  <c r="B19" i="6" s="1"/>
  <c r="B20" i="6" s="1"/>
  <c r="B21" i="6" s="1"/>
  <c r="B22" i="6" s="1"/>
  <c r="B23" i="6" s="1"/>
  <c r="B24" i="6" s="1"/>
  <c r="B25" i="6" s="1"/>
  <c r="B26" i="6" s="1"/>
  <c r="B27" i="6" s="1"/>
  <c r="B28" i="6" s="1"/>
  <c r="B29" i="6" s="1"/>
  <c r="B30" i="6" s="1"/>
  <c r="B31" i="6" s="1"/>
  <c r="B32" i="6" s="1"/>
  <c r="B33" i="6" s="1"/>
  <c r="B34" i="6" s="1"/>
  <c r="B35" i="6" s="1"/>
  <c r="B36" i="6" s="1"/>
  <c r="B37" i="6" s="1"/>
  <c r="B38" i="6" s="1"/>
  <c r="B39" i="6" s="1"/>
  <c r="B40" i="6" s="1"/>
  <c r="B41" i="6" s="1"/>
  <c r="B42" i="6" s="1"/>
  <c r="B43" i="6" s="1"/>
  <c r="B44" i="6" s="1"/>
  <c r="B45" i="6" s="1"/>
  <c r="B46" i="6" s="1"/>
  <c r="B47" i="6" s="1"/>
  <c r="B48" i="6" s="1"/>
  <c r="B49" i="6" s="1"/>
  <c r="B50" i="6" s="1"/>
  <c r="B51" i="6" s="1"/>
  <c r="B52" i="6" s="1"/>
  <c r="B53" i="6" s="1"/>
  <c r="Y4" i="6"/>
  <c r="V4" i="6"/>
  <c r="U4" i="6"/>
  <c r="T4" i="6"/>
  <c r="P4" i="6"/>
  <c r="S54" i="5"/>
  <c r="R54" i="5"/>
  <c r="Q54" i="5"/>
  <c r="O54" i="5"/>
  <c r="N54" i="5"/>
  <c r="M54" i="5"/>
  <c r="L54" i="5"/>
  <c r="K54" i="5"/>
  <c r="J54" i="5"/>
  <c r="I54" i="5"/>
  <c r="H54" i="5"/>
  <c r="G54" i="5"/>
  <c r="F54" i="5"/>
  <c r="V53" i="5"/>
  <c r="U53" i="5"/>
  <c r="T53" i="5"/>
  <c r="P53" i="5"/>
  <c r="V52" i="5"/>
  <c r="U52" i="5"/>
  <c r="T52" i="5"/>
  <c r="P52" i="5"/>
  <c r="V51" i="5"/>
  <c r="U51" i="5"/>
  <c r="T51" i="5"/>
  <c r="P51" i="5"/>
  <c r="V50" i="5"/>
  <c r="U50" i="5"/>
  <c r="T50" i="5"/>
  <c r="P50" i="5"/>
  <c r="V49" i="5"/>
  <c r="U49" i="5"/>
  <c r="W49" i="5" s="1"/>
  <c r="T49" i="5"/>
  <c r="P49" i="5"/>
  <c r="V48" i="5"/>
  <c r="U48" i="5"/>
  <c r="T48" i="5"/>
  <c r="P48" i="5"/>
  <c r="V47" i="5"/>
  <c r="U47" i="5"/>
  <c r="T47" i="5"/>
  <c r="P47" i="5"/>
  <c r="Y46" i="5"/>
  <c r="V46" i="5"/>
  <c r="U46" i="5"/>
  <c r="T46" i="5"/>
  <c r="W46" i="5" s="1"/>
  <c r="P46" i="5"/>
  <c r="V45" i="5"/>
  <c r="U45" i="5"/>
  <c r="T45" i="5"/>
  <c r="P45" i="5"/>
  <c r="V44" i="5"/>
  <c r="U44" i="5"/>
  <c r="T44" i="5"/>
  <c r="P44" i="5"/>
  <c r="V43" i="5"/>
  <c r="U43" i="5"/>
  <c r="T43" i="5"/>
  <c r="W43" i="5" s="1"/>
  <c r="P43" i="5"/>
  <c r="V42" i="5"/>
  <c r="U42" i="5"/>
  <c r="T42" i="5"/>
  <c r="P42" i="5"/>
  <c r="V41" i="5"/>
  <c r="U41" i="5"/>
  <c r="T41" i="5"/>
  <c r="P41" i="5"/>
  <c r="V40" i="5"/>
  <c r="U40" i="5"/>
  <c r="T40" i="5"/>
  <c r="P40" i="5"/>
  <c r="V39" i="5"/>
  <c r="U39" i="5"/>
  <c r="T39" i="5"/>
  <c r="P39" i="5"/>
  <c r="V38" i="5"/>
  <c r="U38" i="5"/>
  <c r="T38" i="5"/>
  <c r="P38" i="5"/>
  <c r="Y37" i="5"/>
  <c r="V37" i="5"/>
  <c r="U37" i="5"/>
  <c r="T37" i="5"/>
  <c r="P37" i="5"/>
  <c r="Y36" i="5"/>
  <c r="V36" i="5"/>
  <c r="U36" i="5"/>
  <c r="T36" i="5"/>
  <c r="P36" i="5"/>
  <c r="Y35" i="5"/>
  <c r="V35" i="5"/>
  <c r="U35" i="5"/>
  <c r="T35" i="5"/>
  <c r="P35" i="5"/>
  <c r="V34" i="5"/>
  <c r="U34" i="5"/>
  <c r="T34" i="5"/>
  <c r="P34" i="5"/>
  <c r="Y33" i="5"/>
  <c r="V33" i="5"/>
  <c r="U33" i="5"/>
  <c r="T33" i="5"/>
  <c r="P33" i="5"/>
  <c r="Y32" i="5"/>
  <c r="V32" i="5"/>
  <c r="U32" i="5"/>
  <c r="T32" i="5"/>
  <c r="P32" i="5"/>
  <c r="V31" i="5"/>
  <c r="U31" i="5"/>
  <c r="T31" i="5"/>
  <c r="P31" i="5"/>
  <c r="V30" i="5"/>
  <c r="U30" i="5"/>
  <c r="T30" i="5"/>
  <c r="P30" i="5"/>
  <c r="V29" i="5"/>
  <c r="U29" i="5"/>
  <c r="T29" i="5"/>
  <c r="P29" i="5"/>
  <c r="V28" i="5"/>
  <c r="U28" i="5"/>
  <c r="T28" i="5"/>
  <c r="P28" i="5"/>
  <c r="V27" i="5"/>
  <c r="U27" i="5"/>
  <c r="T27" i="5"/>
  <c r="P27" i="5"/>
  <c r="V26" i="5"/>
  <c r="U26" i="5"/>
  <c r="T26" i="5"/>
  <c r="P26" i="5"/>
  <c r="V25" i="5"/>
  <c r="U25" i="5"/>
  <c r="T25" i="5"/>
  <c r="W25" i="5" s="1"/>
  <c r="P25" i="5"/>
  <c r="V24" i="5"/>
  <c r="U24" i="5"/>
  <c r="T24" i="5"/>
  <c r="P24" i="5"/>
  <c r="V23" i="5"/>
  <c r="U23" i="5"/>
  <c r="T23" i="5"/>
  <c r="P23" i="5"/>
  <c r="V22" i="5"/>
  <c r="U22" i="5"/>
  <c r="T22" i="5"/>
  <c r="P22" i="5"/>
  <c r="V21" i="5"/>
  <c r="U21" i="5"/>
  <c r="T21" i="5"/>
  <c r="W21" i="5" s="1"/>
  <c r="P21" i="5"/>
  <c r="V20" i="5"/>
  <c r="U20" i="5"/>
  <c r="T20" i="5"/>
  <c r="P20" i="5"/>
  <c r="Y19" i="5"/>
  <c r="V19" i="5"/>
  <c r="U19" i="5"/>
  <c r="T19" i="5"/>
  <c r="P19" i="5"/>
  <c r="Y18" i="5"/>
  <c r="V18" i="5"/>
  <c r="U18" i="5"/>
  <c r="T18" i="5"/>
  <c r="P18" i="5"/>
  <c r="V17" i="5"/>
  <c r="U17" i="5"/>
  <c r="T17" i="5"/>
  <c r="P17" i="5"/>
  <c r="Y16" i="5"/>
  <c r="V16" i="5"/>
  <c r="U16" i="5"/>
  <c r="T16" i="5"/>
  <c r="P16" i="5"/>
  <c r="Y15" i="5"/>
  <c r="V15" i="5"/>
  <c r="U15" i="5"/>
  <c r="T15" i="5"/>
  <c r="P15" i="5"/>
  <c r="V14" i="5"/>
  <c r="U14" i="5"/>
  <c r="T14" i="5"/>
  <c r="P14" i="5"/>
  <c r="Y13" i="5"/>
  <c r="V13" i="5"/>
  <c r="U13" i="5"/>
  <c r="T13" i="5"/>
  <c r="P13" i="5"/>
  <c r="Y12" i="5"/>
  <c r="V12" i="5"/>
  <c r="U12" i="5"/>
  <c r="T12" i="5"/>
  <c r="P12" i="5"/>
  <c r="V11" i="5"/>
  <c r="U11" i="5"/>
  <c r="T11" i="5"/>
  <c r="P11" i="5"/>
  <c r="Y10" i="5"/>
  <c r="V10" i="5"/>
  <c r="U10" i="5"/>
  <c r="T10" i="5"/>
  <c r="P10" i="5"/>
  <c r="V9" i="5"/>
  <c r="U9" i="5"/>
  <c r="T9" i="5"/>
  <c r="P9" i="5"/>
  <c r="Y8" i="5"/>
  <c r="V8" i="5"/>
  <c r="U8" i="5"/>
  <c r="T8" i="5"/>
  <c r="P8" i="5"/>
  <c r="Y7" i="5"/>
  <c r="V7" i="5"/>
  <c r="U7" i="5"/>
  <c r="T7" i="5"/>
  <c r="P7" i="5"/>
  <c r="V6" i="5"/>
  <c r="U6" i="5"/>
  <c r="T6" i="5"/>
  <c r="P6" i="5"/>
  <c r="V5" i="5"/>
  <c r="U5" i="5"/>
  <c r="T5" i="5"/>
  <c r="P5" i="5"/>
  <c r="B5" i="5"/>
  <c r="B6" i="5" s="1"/>
  <c r="B7" i="5" s="1"/>
  <c r="B8" i="5" s="1"/>
  <c r="B9" i="5" s="1"/>
  <c r="B10" i="5" s="1"/>
  <c r="B11" i="5" s="1"/>
  <c r="B12" i="5" s="1"/>
  <c r="B13" i="5" s="1"/>
  <c r="B14" i="5" s="1"/>
  <c r="B15" i="5" s="1"/>
  <c r="B16" i="5" s="1"/>
  <c r="B17" i="5" s="1"/>
  <c r="B18" i="5" s="1"/>
  <c r="B19" i="5" s="1"/>
  <c r="B20" i="5" s="1"/>
  <c r="B21" i="5" s="1"/>
  <c r="B22" i="5" s="1"/>
  <c r="B23" i="5" s="1"/>
  <c r="B24" i="5" s="1"/>
  <c r="B25" i="5" s="1"/>
  <c r="B26" i="5" s="1"/>
  <c r="B27" i="5" s="1"/>
  <c r="B28" i="5" s="1"/>
  <c r="B29" i="5" s="1"/>
  <c r="B30" i="5" s="1"/>
  <c r="B31" i="5" s="1"/>
  <c r="B32" i="5" s="1"/>
  <c r="B33" i="5" s="1"/>
  <c r="B34" i="5" s="1"/>
  <c r="B35" i="5" s="1"/>
  <c r="B36" i="5" s="1"/>
  <c r="B37" i="5" s="1"/>
  <c r="B38" i="5" s="1"/>
  <c r="B39" i="5" s="1"/>
  <c r="B40" i="5" s="1"/>
  <c r="B41" i="5" s="1"/>
  <c r="B42" i="5" s="1"/>
  <c r="B43" i="5" s="1"/>
  <c r="B44" i="5" s="1"/>
  <c r="B45" i="5" s="1"/>
  <c r="B46" i="5" s="1"/>
  <c r="B47" i="5" s="1"/>
  <c r="B48" i="5" s="1"/>
  <c r="B49" i="5" s="1"/>
  <c r="B50" i="5" s="1"/>
  <c r="B51" i="5" s="1"/>
  <c r="B52" i="5" s="1"/>
  <c r="B53" i="5" s="1"/>
  <c r="Y4" i="5"/>
  <c r="V4" i="5"/>
  <c r="U4" i="5"/>
  <c r="T4" i="5"/>
  <c r="P4" i="5"/>
  <c r="S54" i="4"/>
  <c r="R54" i="4"/>
  <c r="Q54" i="4"/>
  <c r="O54" i="4"/>
  <c r="N54" i="4"/>
  <c r="M54" i="4"/>
  <c r="L54" i="4"/>
  <c r="K54" i="4"/>
  <c r="J54" i="4"/>
  <c r="I54" i="4"/>
  <c r="H54" i="4"/>
  <c r="G54" i="4"/>
  <c r="F54" i="4"/>
  <c r="V53" i="4"/>
  <c r="U53" i="4"/>
  <c r="T53" i="4"/>
  <c r="W53" i="4" s="1"/>
  <c r="P53" i="4"/>
  <c r="V52" i="4"/>
  <c r="U52" i="4"/>
  <c r="T52" i="4"/>
  <c r="P52" i="4"/>
  <c r="V51" i="4"/>
  <c r="U51" i="4"/>
  <c r="T51" i="4"/>
  <c r="P51" i="4"/>
  <c r="V50" i="4"/>
  <c r="U50" i="4"/>
  <c r="T50" i="4"/>
  <c r="P50" i="4"/>
  <c r="V49" i="4"/>
  <c r="U49" i="4"/>
  <c r="T49" i="4"/>
  <c r="W49" i="4" s="1"/>
  <c r="P49" i="4"/>
  <c r="V48" i="4"/>
  <c r="U48" i="4"/>
  <c r="T48" i="4"/>
  <c r="P48" i="4"/>
  <c r="V47" i="4"/>
  <c r="U47" i="4"/>
  <c r="T47" i="4"/>
  <c r="P47" i="4"/>
  <c r="V46" i="4"/>
  <c r="U46" i="4"/>
  <c r="T46" i="4"/>
  <c r="P46" i="4"/>
  <c r="V45" i="4"/>
  <c r="U45" i="4"/>
  <c r="T45" i="4"/>
  <c r="P45" i="4"/>
  <c r="V44" i="4"/>
  <c r="U44" i="4"/>
  <c r="T44" i="4"/>
  <c r="P44" i="4"/>
  <c r="V43" i="4"/>
  <c r="U43" i="4"/>
  <c r="T43" i="4"/>
  <c r="P43" i="4"/>
  <c r="V42" i="4"/>
  <c r="U42" i="4"/>
  <c r="T42" i="4"/>
  <c r="P42" i="4"/>
  <c r="V41" i="4"/>
  <c r="U41" i="4"/>
  <c r="T41" i="4"/>
  <c r="P41" i="4"/>
  <c r="V40" i="4"/>
  <c r="U40" i="4"/>
  <c r="T40" i="4"/>
  <c r="P40" i="4"/>
  <c r="V39" i="4"/>
  <c r="U39" i="4"/>
  <c r="T39" i="4"/>
  <c r="P39" i="4"/>
  <c r="V38" i="4"/>
  <c r="U38" i="4"/>
  <c r="T38" i="4"/>
  <c r="P38" i="4"/>
  <c r="Y37" i="4"/>
  <c r="V37" i="4"/>
  <c r="U37" i="4"/>
  <c r="T37" i="4"/>
  <c r="P37" i="4"/>
  <c r="Y36" i="4"/>
  <c r="V36" i="4"/>
  <c r="U36" i="4"/>
  <c r="T36" i="4"/>
  <c r="P36" i="4"/>
  <c r="Y35" i="4"/>
  <c r="V35" i="4"/>
  <c r="U35" i="4"/>
  <c r="T35" i="4"/>
  <c r="W35" i="4" s="1"/>
  <c r="P35" i="4"/>
  <c r="V34" i="4"/>
  <c r="U34" i="4"/>
  <c r="T34" i="4"/>
  <c r="P34" i="4"/>
  <c r="Y33" i="4"/>
  <c r="V33" i="4"/>
  <c r="U33" i="4"/>
  <c r="T33" i="4"/>
  <c r="P33" i="4"/>
  <c r="Y32" i="4"/>
  <c r="V32" i="4"/>
  <c r="U32" i="4"/>
  <c r="T32" i="4"/>
  <c r="P32" i="4"/>
  <c r="V31" i="4"/>
  <c r="U31" i="4"/>
  <c r="T31" i="4"/>
  <c r="P31" i="4"/>
  <c r="V30" i="4"/>
  <c r="U30" i="4"/>
  <c r="T30" i="4"/>
  <c r="P30" i="4"/>
  <c r="V29" i="4"/>
  <c r="U29" i="4"/>
  <c r="T29" i="4"/>
  <c r="P29" i="4"/>
  <c r="V28" i="4"/>
  <c r="U28" i="4"/>
  <c r="T28" i="4"/>
  <c r="P28" i="4"/>
  <c r="V27" i="4"/>
  <c r="U27" i="4"/>
  <c r="T27" i="4"/>
  <c r="P27" i="4"/>
  <c r="V26" i="4"/>
  <c r="U26" i="4"/>
  <c r="T26" i="4"/>
  <c r="W26" i="4" s="1"/>
  <c r="P26" i="4"/>
  <c r="V25" i="4"/>
  <c r="U25" i="4"/>
  <c r="T25" i="4"/>
  <c r="P25" i="4"/>
  <c r="V24" i="4"/>
  <c r="U24" i="4"/>
  <c r="T24" i="4"/>
  <c r="W24" i="4" s="1"/>
  <c r="P24" i="4"/>
  <c r="V23" i="4"/>
  <c r="U23" i="4"/>
  <c r="T23" i="4"/>
  <c r="W23" i="4" s="1"/>
  <c r="P23" i="4"/>
  <c r="V22" i="4"/>
  <c r="U22" i="4"/>
  <c r="T22" i="4"/>
  <c r="P22" i="4"/>
  <c r="V21" i="4"/>
  <c r="U21" i="4"/>
  <c r="T21" i="4"/>
  <c r="P21" i="4"/>
  <c r="V20" i="4"/>
  <c r="U20" i="4"/>
  <c r="T20" i="4"/>
  <c r="W20" i="4" s="1"/>
  <c r="P20" i="4"/>
  <c r="Y19" i="4"/>
  <c r="V19" i="4"/>
  <c r="U19" i="4"/>
  <c r="T19" i="4"/>
  <c r="P19" i="4"/>
  <c r="Y18" i="4"/>
  <c r="V18" i="4"/>
  <c r="U18" i="4"/>
  <c r="T18" i="4"/>
  <c r="P18" i="4"/>
  <c r="V17" i="4"/>
  <c r="U17" i="4"/>
  <c r="T17" i="4"/>
  <c r="P17" i="4"/>
  <c r="Y16" i="4"/>
  <c r="V16" i="4"/>
  <c r="U16" i="4"/>
  <c r="T16" i="4"/>
  <c r="P16" i="4"/>
  <c r="Y15" i="4"/>
  <c r="V15" i="4"/>
  <c r="U15" i="4"/>
  <c r="T15" i="4"/>
  <c r="P15" i="4"/>
  <c r="V14" i="4"/>
  <c r="U14" i="4"/>
  <c r="T14" i="4"/>
  <c r="P14" i="4"/>
  <c r="Y13" i="4"/>
  <c r="V13" i="4"/>
  <c r="U13" i="4"/>
  <c r="T13" i="4"/>
  <c r="P13" i="4"/>
  <c r="Y12" i="4"/>
  <c r="V12" i="4"/>
  <c r="U12" i="4"/>
  <c r="T12" i="4"/>
  <c r="P12" i="4"/>
  <c r="V11" i="4"/>
  <c r="U11" i="4"/>
  <c r="T11" i="4"/>
  <c r="P11" i="4"/>
  <c r="Y10" i="4"/>
  <c r="V10" i="4"/>
  <c r="U10" i="4"/>
  <c r="T10" i="4"/>
  <c r="P10" i="4"/>
  <c r="V9" i="4"/>
  <c r="U9" i="4"/>
  <c r="T9" i="4"/>
  <c r="P9" i="4"/>
  <c r="Y8" i="4"/>
  <c r="V8" i="4"/>
  <c r="U8" i="4"/>
  <c r="T8" i="4"/>
  <c r="P8" i="4"/>
  <c r="Y7" i="4"/>
  <c r="V7" i="4"/>
  <c r="U7" i="4"/>
  <c r="T7" i="4"/>
  <c r="P7" i="4"/>
  <c r="V6" i="4"/>
  <c r="U6" i="4"/>
  <c r="T6" i="4"/>
  <c r="P6" i="4"/>
  <c r="V5" i="4"/>
  <c r="U5" i="4"/>
  <c r="T5" i="4"/>
  <c r="P5" i="4"/>
  <c r="B5" i="4"/>
  <c r="B6" i="4" s="1"/>
  <c r="B7" i="4" s="1"/>
  <c r="B8" i="4" s="1"/>
  <c r="B9" i="4" s="1"/>
  <c r="B10" i="4" s="1"/>
  <c r="B11" i="4" s="1"/>
  <c r="B12" i="4" s="1"/>
  <c r="B13" i="4" s="1"/>
  <c r="B14" i="4" s="1"/>
  <c r="B15" i="4" s="1"/>
  <c r="B16" i="4" s="1"/>
  <c r="B17" i="4" s="1"/>
  <c r="B18" i="4" s="1"/>
  <c r="B19" i="4" s="1"/>
  <c r="B20" i="4" s="1"/>
  <c r="B21" i="4" s="1"/>
  <c r="B22" i="4" s="1"/>
  <c r="B23" i="4" s="1"/>
  <c r="B24" i="4" s="1"/>
  <c r="B25" i="4" s="1"/>
  <c r="B26" i="4" s="1"/>
  <c r="B27" i="4" s="1"/>
  <c r="B28" i="4" s="1"/>
  <c r="B29" i="4" s="1"/>
  <c r="B30" i="4" s="1"/>
  <c r="B31" i="4" s="1"/>
  <c r="B32" i="4" s="1"/>
  <c r="B33" i="4" s="1"/>
  <c r="B34" i="4" s="1"/>
  <c r="B35" i="4" s="1"/>
  <c r="B36" i="4" s="1"/>
  <c r="B37" i="4" s="1"/>
  <c r="B38" i="4" s="1"/>
  <c r="B39" i="4" s="1"/>
  <c r="B40" i="4" s="1"/>
  <c r="B41" i="4" s="1"/>
  <c r="B42" i="4" s="1"/>
  <c r="B43" i="4" s="1"/>
  <c r="B44" i="4" s="1"/>
  <c r="B45" i="4" s="1"/>
  <c r="B46" i="4" s="1"/>
  <c r="B47" i="4" s="1"/>
  <c r="B48" i="4" s="1"/>
  <c r="B49" i="4" s="1"/>
  <c r="B50" i="4" s="1"/>
  <c r="B51" i="4" s="1"/>
  <c r="B52" i="4" s="1"/>
  <c r="B53" i="4" s="1"/>
  <c r="Y4" i="4"/>
  <c r="V4" i="4"/>
  <c r="U4" i="4"/>
  <c r="T4" i="4"/>
  <c r="P4" i="4"/>
  <c r="S54" i="3"/>
  <c r="R54" i="3"/>
  <c r="Q54" i="3"/>
  <c r="O54" i="3"/>
  <c r="N54" i="3"/>
  <c r="M54" i="3"/>
  <c r="L54" i="3"/>
  <c r="K54" i="3"/>
  <c r="J54" i="3"/>
  <c r="I54" i="3"/>
  <c r="H54" i="3"/>
  <c r="G54" i="3"/>
  <c r="F54" i="3"/>
  <c r="V53" i="3"/>
  <c r="U53" i="3"/>
  <c r="T53" i="3"/>
  <c r="P53" i="3"/>
  <c r="V52" i="3"/>
  <c r="U52" i="3"/>
  <c r="T52" i="3"/>
  <c r="P52" i="3"/>
  <c r="V51" i="3"/>
  <c r="U51" i="3"/>
  <c r="T51" i="3"/>
  <c r="P51" i="3"/>
  <c r="V50" i="3"/>
  <c r="U50" i="3"/>
  <c r="T50" i="3"/>
  <c r="P50" i="3"/>
  <c r="V49" i="3"/>
  <c r="U49" i="3"/>
  <c r="T49" i="3"/>
  <c r="P49" i="3"/>
  <c r="V48" i="3"/>
  <c r="U48" i="3"/>
  <c r="T48" i="3"/>
  <c r="P48" i="3"/>
  <c r="Y47" i="3"/>
  <c r="V47" i="3"/>
  <c r="U47" i="3"/>
  <c r="T47" i="3"/>
  <c r="P47" i="3"/>
  <c r="V46" i="3"/>
  <c r="U46" i="3"/>
  <c r="T46" i="3"/>
  <c r="P46" i="3"/>
  <c r="V45" i="3"/>
  <c r="U45" i="3"/>
  <c r="T45" i="3"/>
  <c r="P45" i="3"/>
  <c r="V44" i="3"/>
  <c r="U44" i="3"/>
  <c r="T44" i="3"/>
  <c r="P44" i="3"/>
  <c r="V43" i="3"/>
  <c r="U43" i="3"/>
  <c r="T43" i="3"/>
  <c r="P43" i="3"/>
  <c r="V42" i="3"/>
  <c r="U42" i="3"/>
  <c r="T42" i="3"/>
  <c r="W42" i="3" s="1"/>
  <c r="P42" i="3"/>
  <c r="V41" i="3"/>
  <c r="U41" i="3"/>
  <c r="T41" i="3"/>
  <c r="P41" i="3"/>
  <c r="V40" i="3"/>
  <c r="U40" i="3"/>
  <c r="T40" i="3"/>
  <c r="P40" i="3"/>
  <c r="V39" i="3"/>
  <c r="U39" i="3"/>
  <c r="T39" i="3"/>
  <c r="P39" i="3"/>
  <c r="V38" i="3"/>
  <c r="U38" i="3"/>
  <c r="T38" i="3"/>
  <c r="P38" i="3"/>
  <c r="Y37" i="3"/>
  <c r="V37" i="3"/>
  <c r="U37" i="3"/>
  <c r="T37" i="3"/>
  <c r="P37" i="3"/>
  <c r="Y36" i="3"/>
  <c r="V36" i="3"/>
  <c r="U36" i="3"/>
  <c r="T36" i="3"/>
  <c r="P36" i="3"/>
  <c r="Y35" i="3"/>
  <c r="V35" i="3"/>
  <c r="U35" i="3"/>
  <c r="T35" i="3"/>
  <c r="P35" i="3"/>
  <c r="V34" i="3"/>
  <c r="U34" i="3"/>
  <c r="T34" i="3"/>
  <c r="P34" i="3"/>
  <c r="Y33" i="3"/>
  <c r="V33" i="3"/>
  <c r="U33" i="3"/>
  <c r="T33" i="3"/>
  <c r="P33" i="3"/>
  <c r="Y32" i="3"/>
  <c r="V32" i="3"/>
  <c r="U32" i="3"/>
  <c r="T32" i="3"/>
  <c r="W32" i="3" s="1"/>
  <c r="P32" i="3"/>
  <c r="V31" i="3"/>
  <c r="U31" i="3"/>
  <c r="T31" i="3"/>
  <c r="P31" i="3"/>
  <c r="V30" i="3"/>
  <c r="U30" i="3"/>
  <c r="T30" i="3"/>
  <c r="P30" i="3"/>
  <c r="V29" i="3"/>
  <c r="U29" i="3"/>
  <c r="T29" i="3"/>
  <c r="P29" i="3"/>
  <c r="V28" i="3"/>
  <c r="U28" i="3"/>
  <c r="T28" i="3"/>
  <c r="P28" i="3"/>
  <c r="V27" i="3"/>
  <c r="U27" i="3"/>
  <c r="T27" i="3"/>
  <c r="P27" i="3"/>
  <c r="V26" i="3"/>
  <c r="U26" i="3"/>
  <c r="T26" i="3"/>
  <c r="P26" i="3"/>
  <c r="V25" i="3"/>
  <c r="U25" i="3"/>
  <c r="T25" i="3"/>
  <c r="P25" i="3"/>
  <c r="V24" i="3"/>
  <c r="U24" i="3"/>
  <c r="T24" i="3"/>
  <c r="P24" i="3"/>
  <c r="V23" i="3"/>
  <c r="U23" i="3"/>
  <c r="T23" i="3"/>
  <c r="P23" i="3"/>
  <c r="V22" i="3"/>
  <c r="U22" i="3"/>
  <c r="T22" i="3"/>
  <c r="P22" i="3"/>
  <c r="V21" i="3"/>
  <c r="U21" i="3"/>
  <c r="T21" i="3"/>
  <c r="P21" i="3"/>
  <c r="V20" i="3"/>
  <c r="U20" i="3"/>
  <c r="T20" i="3"/>
  <c r="P20" i="3"/>
  <c r="Y19" i="3"/>
  <c r="V19" i="3"/>
  <c r="U19" i="3"/>
  <c r="T19" i="3"/>
  <c r="P19" i="3"/>
  <c r="Y18" i="3"/>
  <c r="V18" i="3"/>
  <c r="U18" i="3"/>
  <c r="T18" i="3"/>
  <c r="P18" i="3"/>
  <c r="V17" i="3"/>
  <c r="U17" i="3"/>
  <c r="T17" i="3"/>
  <c r="P17" i="3"/>
  <c r="Y16" i="3"/>
  <c r="V16" i="3"/>
  <c r="U16" i="3"/>
  <c r="T16" i="3"/>
  <c r="W16" i="3" s="1"/>
  <c r="P16" i="3"/>
  <c r="Y15" i="3"/>
  <c r="V15" i="3"/>
  <c r="U15" i="3"/>
  <c r="T15" i="3"/>
  <c r="P15" i="3"/>
  <c r="V14" i="3"/>
  <c r="U14" i="3"/>
  <c r="T14" i="3"/>
  <c r="P14" i="3"/>
  <c r="Y13" i="3"/>
  <c r="V13" i="3"/>
  <c r="U13" i="3"/>
  <c r="T13" i="3"/>
  <c r="P13" i="3"/>
  <c r="Y12" i="3"/>
  <c r="V12" i="3"/>
  <c r="U12" i="3"/>
  <c r="T12" i="3"/>
  <c r="P12" i="3"/>
  <c r="V11" i="3"/>
  <c r="U11" i="3"/>
  <c r="T11" i="3"/>
  <c r="W11" i="3" s="1"/>
  <c r="P11" i="3"/>
  <c r="Y10" i="3"/>
  <c r="V10" i="3"/>
  <c r="U10" i="3"/>
  <c r="T10" i="3"/>
  <c r="W10" i="3" s="1"/>
  <c r="X10" i="3" s="1"/>
  <c r="P10" i="3"/>
  <c r="V9" i="3"/>
  <c r="U9" i="3"/>
  <c r="T9" i="3"/>
  <c r="P9" i="3"/>
  <c r="Y8" i="3"/>
  <c r="V8" i="3"/>
  <c r="U8" i="3"/>
  <c r="T8" i="3"/>
  <c r="P8" i="3"/>
  <c r="Y7" i="3"/>
  <c r="V7" i="3"/>
  <c r="U7" i="3"/>
  <c r="T7" i="3"/>
  <c r="P7" i="3"/>
  <c r="V6" i="3"/>
  <c r="U6" i="3"/>
  <c r="T6" i="3"/>
  <c r="P6" i="3"/>
  <c r="B6" i="3"/>
  <c r="B7" i="3" s="1"/>
  <c r="B8" i="3" s="1"/>
  <c r="B9" i="3" s="1"/>
  <c r="B10" i="3" s="1"/>
  <c r="B11" i="3" s="1"/>
  <c r="B12" i="3" s="1"/>
  <c r="B13" i="3" s="1"/>
  <c r="B14" i="3" s="1"/>
  <c r="B15" i="3" s="1"/>
  <c r="B16" i="3" s="1"/>
  <c r="B17" i="3" s="1"/>
  <c r="B18" i="3" s="1"/>
  <c r="B19" i="3" s="1"/>
  <c r="B20" i="3" s="1"/>
  <c r="B21" i="3" s="1"/>
  <c r="B22" i="3" s="1"/>
  <c r="B23" i="3" s="1"/>
  <c r="B24" i="3" s="1"/>
  <c r="B25" i="3" s="1"/>
  <c r="B26" i="3" s="1"/>
  <c r="B27" i="3" s="1"/>
  <c r="B28" i="3" s="1"/>
  <c r="B29" i="3" s="1"/>
  <c r="B30" i="3" s="1"/>
  <c r="B31" i="3" s="1"/>
  <c r="B32" i="3" s="1"/>
  <c r="B33" i="3" s="1"/>
  <c r="B34" i="3" s="1"/>
  <c r="B35" i="3" s="1"/>
  <c r="B36" i="3" s="1"/>
  <c r="B37" i="3" s="1"/>
  <c r="B38" i="3" s="1"/>
  <c r="B39" i="3" s="1"/>
  <c r="B40" i="3" s="1"/>
  <c r="B41" i="3" s="1"/>
  <c r="B42" i="3" s="1"/>
  <c r="B43" i="3" s="1"/>
  <c r="B44" i="3" s="1"/>
  <c r="B45" i="3" s="1"/>
  <c r="B46" i="3" s="1"/>
  <c r="B47" i="3" s="1"/>
  <c r="B48" i="3" s="1"/>
  <c r="B49" i="3" s="1"/>
  <c r="B50" i="3" s="1"/>
  <c r="B51" i="3" s="1"/>
  <c r="B52" i="3" s="1"/>
  <c r="B53" i="3" s="1"/>
  <c r="V5" i="3"/>
  <c r="U5" i="3"/>
  <c r="T5" i="3"/>
  <c r="P5" i="3"/>
  <c r="B5" i="3"/>
  <c r="Y4" i="3"/>
  <c r="V4" i="3"/>
  <c r="W4" i="3" s="1"/>
  <c r="U4" i="3"/>
  <c r="T4" i="3"/>
  <c r="P4" i="3"/>
  <c r="S86" i="2"/>
  <c r="R86" i="2"/>
  <c r="Q86" i="2"/>
  <c r="O86" i="2"/>
  <c r="N86" i="2"/>
  <c r="M86" i="2"/>
  <c r="L86" i="2"/>
  <c r="K86" i="2"/>
  <c r="J86" i="2"/>
  <c r="I86" i="2"/>
  <c r="H86" i="2"/>
  <c r="G86" i="2"/>
  <c r="F86" i="2"/>
  <c r="V85" i="2"/>
  <c r="U85" i="2"/>
  <c r="T85" i="2"/>
  <c r="P85" i="2"/>
  <c r="V52" i="2"/>
  <c r="U52" i="2"/>
  <c r="T52" i="2"/>
  <c r="P52" i="2"/>
  <c r="V51" i="2"/>
  <c r="U51" i="2"/>
  <c r="T51" i="2"/>
  <c r="P51" i="2"/>
  <c r="V50" i="2"/>
  <c r="U50" i="2"/>
  <c r="T50" i="2"/>
  <c r="P50" i="2"/>
  <c r="V49" i="2"/>
  <c r="U49" i="2"/>
  <c r="T49" i="2"/>
  <c r="W49" i="2" s="1"/>
  <c r="P49" i="2"/>
  <c r="V48" i="2"/>
  <c r="U48" i="2"/>
  <c r="T48" i="2"/>
  <c r="P48" i="2"/>
  <c r="V47" i="2"/>
  <c r="U47" i="2"/>
  <c r="T47" i="2"/>
  <c r="P47" i="2"/>
  <c r="V46" i="2"/>
  <c r="U46" i="2"/>
  <c r="T46" i="2"/>
  <c r="W46" i="2" s="1"/>
  <c r="P46" i="2"/>
  <c r="V45" i="2"/>
  <c r="U45" i="2"/>
  <c r="T45" i="2"/>
  <c r="P45" i="2"/>
  <c r="V44" i="2"/>
  <c r="U44" i="2"/>
  <c r="T44" i="2"/>
  <c r="P44" i="2"/>
  <c r="V43" i="2"/>
  <c r="U43" i="2"/>
  <c r="T43" i="2"/>
  <c r="W43" i="2" s="1"/>
  <c r="P43" i="2"/>
  <c r="V42" i="2"/>
  <c r="U42" i="2"/>
  <c r="T42" i="2"/>
  <c r="P42" i="2"/>
  <c r="V41" i="2"/>
  <c r="U41" i="2"/>
  <c r="T41" i="2"/>
  <c r="P41" i="2"/>
  <c r="V40" i="2"/>
  <c r="U40" i="2"/>
  <c r="T40" i="2"/>
  <c r="W40" i="2" s="1"/>
  <c r="P40" i="2"/>
  <c r="V39" i="2"/>
  <c r="U39" i="2"/>
  <c r="T39" i="2"/>
  <c r="P39" i="2"/>
  <c r="V38" i="2"/>
  <c r="U38" i="2"/>
  <c r="T38" i="2"/>
  <c r="P38" i="2"/>
  <c r="Y37" i="2"/>
  <c r="V37" i="2"/>
  <c r="U37" i="2"/>
  <c r="T37" i="2"/>
  <c r="P37" i="2"/>
  <c r="Y36" i="2"/>
  <c r="V36" i="2"/>
  <c r="U36" i="2"/>
  <c r="T36" i="2"/>
  <c r="P36" i="2"/>
  <c r="Y35" i="2"/>
  <c r="V35" i="2"/>
  <c r="U35" i="2"/>
  <c r="T35" i="2"/>
  <c r="P35" i="2"/>
  <c r="V34" i="2"/>
  <c r="U34" i="2"/>
  <c r="T34" i="2"/>
  <c r="P34" i="2"/>
  <c r="Y33" i="2"/>
  <c r="V33" i="2"/>
  <c r="U33" i="2"/>
  <c r="T33" i="2"/>
  <c r="P33" i="2"/>
  <c r="Y32" i="2"/>
  <c r="V32" i="2"/>
  <c r="U32" i="2"/>
  <c r="T32" i="2"/>
  <c r="P32" i="2"/>
  <c r="V31" i="2"/>
  <c r="U31" i="2"/>
  <c r="T31" i="2"/>
  <c r="P31" i="2"/>
  <c r="V30" i="2"/>
  <c r="U30" i="2"/>
  <c r="T30" i="2"/>
  <c r="P30" i="2"/>
  <c r="V29" i="2"/>
  <c r="U29" i="2"/>
  <c r="T29" i="2"/>
  <c r="P29" i="2"/>
  <c r="V28" i="2"/>
  <c r="U28" i="2"/>
  <c r="T28" i="2"/>
  <c r="P28" i="2"/>
  <c r="V27" i="2"/>
  <c r="U27" i="2"/>
  <c r="T27" i="2"/>
  <c r="P27" i="2"/>
  <c r="V26" i="2"/>
  <c r="U26" i="2"/>
  <c r="T26" i="2"/>
  <c r="P26" i="2"/>
  <c r="V25" i="2"/>
  <c r="U25" i="2"/>
  <c r="T25" i="2"/>
  <c r="P25" i="2"/>
  <c r="V24" i="2"/>
  <c r="U24" i="2"/>
  <c r="T24" i="2"/>
  <c r="P24" i="2"/>
  <c r="V23" i="2"/>
  <c r="U23" i="2"/>
  <c r="T23" i="2"/>
  <c r="P23" i="2"/>
  <c r="V22" i="2"/>
  <c r="U22" i="2"/>
  <c r="T22" i="2"/>
  <c r="P22" i="2"/>
  <c r="V21" i="2"/>
  <c r="U21" i="2"/>
  <c r="T21" i="2"/>
  <c r="P21" i="2"/>
  <c r="V20" i="2"/>
  <c r="U20" i="2"/>
  <c r="T20" i="2"/>
  <c r="P20" i="2"/>
  <c r="Y19" i="2"/>
  <c r="V19" i="2"/>
  <c r="U19" i="2"/>
  <c r="T19" i="2"/>
  <c r="P19" i="2"/>
  <c r="Y18" i="2"/>
  <c r="V18" i="2"/>
  <c r="U18" i="2"/>
  <c r="T18" i="2"/>
  <c r="P18" i="2"/>
  <c r="V17" i="2"/>
  <c r="U17" i="2"/>
  <c r="T17" i="2"/>
  <c r="P17" i="2"/>
  <c r="Y16" i="2"/>
  <c r="V16" i="2"/>
  <c r="U16" i="2"/>
  <c r="T16" i="2"/>
  <c r="P16" i="2"/>
  <c r="Y15" i="2"/>
  <c r="V15" i="2"/>
  <c r="U15" i="2"/>
  <c r="T15" i="2"/>
  <c r="P15" i="2"/>
  <c r="V14" i="2"/>
  <c r="U14" i="2"/>
  <c r="T14" i="2"/>
  <c r="P14" i="2"/>
  <c r="Y13" i="2"/>
  <c r="V13" i="2"/>
  <c r="U13" i="2"/>
  <c r="T13" i="2"/>
  <c r="P13" i="2"/>
  <c r="Y12" i="2"/>
  <c r="V12" i="2"/>
  <c r="U12" i="2"/>
  <c r="T12" i="2"/>
  <c r="P12" i="2"/>
  <c r="V11" i="2"/>
  <c r="U11" i="2"/>
  <c r="T11" i="2"/>
  <c r="P11" i="2"/>
  <c r="Y10" i="2"/>
  <c r="V10" i="2"/>
  <c r="U10" i="2"/>
  <c r="T10" i="2"/>
  <c r="P10" i="2"/>
  <c r="V9" i="2"/>
  <c r="U9" i="2"/>
  <c r="T9" i="2"/>
  <c r="P9" i="2"/>
  <c r="Y8" i="2"/>
  <c r="V8" i="2"/>
  <c r="U8" i="2"/>
  <c r="T8" i="2"/>
  <c r="P8" i="2"/>
  <c r="Y7" i="2"/>
  <c r="V7" i="2"/>
  <c r="U7" i="2"/>
  <c r="T7" i="2"/>
  <c r="P7" i="2"/>
  <c r="V6" i="2"/>
  <c r="U6" i="2"/>
  <c r="T6" i="2"/>
  <c r="P6" i="2"/>
  <c r="V5" i="2"/>
  <c r="U5" i="2"/>
  <c r="T5" i="2"/>
  <c r="P5" i="2"/>
  <c r="B5" i="2"/>
  <c r="B6" i="2" s="1"/>
  <c r="B7" i="2" s="1"/>
  <c r="B8" i="2" s="1"/>
  <c r="B9" i="2" s="1"/>
  <c r="B10" i="2" s="1"/>
  <c r="B11" i="2" s="1"/>
  <c r="B12" i="2" s="1"/>
  <c r="B13" i="2" s="1"/>
  <c r="B14" i="2" s="1"/>
  <c r="B15" i="2" s="1"/>
  <c r="B16" i="2" s="1"/>
  <c r="B17" i="2" s="1"/>
  <c r="B18" i="2" s="1"/>
  <c r="B19" i="2" s="1"/>
  <c r="B20" i="2" s="1"/>
  <c r="B21" i="2" s="1"/>
  <c r="B22" i="2" s="1"/>
  <c r="B23" i="2" s="1"/>
  <c r="B24" i="2" s="1"/>
  <c r="B25" i="2" s="1"/>
  <c r="B26" i="2" s="1"/>
  <c r="B27" i="2" s="1"/>
  <c r="B28" i="2" s="1"/>
  <c r="B29" i="2" s="1"/>
  <c r="B30" i="2" s="1"/>
  <c r="B31" i="2" s="1"/>
  <c r="B32" i="2" s="1"/>
  <c r="B33" i="2" s="1"/>
  <c r="B34" i="2" s="1"/>
  <c r="B35" i="2" s="1"/>
  <c r="B36" i="2" s="1"/>
  <c r="B37" i="2" s="1"/>
  <c r="B38" i="2" s="1"/>
  <c r="B39" i="2" s="1"/>
  <c r="B40" i="2" s="1"/>
  <c r="B41" i="2" s="1"/>
  <c r="B42" i="2" s="1"/>
  <c r="B43" i="2" s="1"/>
  <c r="B44" i="2" s="1"/>
  <c r="B45" i="2" s="1"/>
  <c r="B46" i="2" s="1"/>
  <c r="B47" i="2" s="1"/>
  <c r="B48" i="2" s="1"/>
  <c r="B49" i="2" s="1"/>
  <c r="B50" i="2" s="1"/>
  <c r="B51" i="2" s="1"/>
  <c r="B52" i="2" s="1"/>
  <c r="B85" i="2" s="1"/>
  <c r="Y4" i="2"/>
  <c r="V4" i="2"/>
  <c r="U4" i="2"/>
  <c r="T4" i="2"/>
  <c r="P4" i="2"/>
  <c r="H10" i="13"/>
  <c r="H12" i="13" s="1"/>
  <c r="H11" i="13"/>
  <c r="I13" i="13"/>
  <c r="I11" i="13"/>
  <c r="I9" i="13"/>
  <c r="I10" i="13" s="1"/>
  <c r="I12" i="13" s="1"/>
  <c r="G13" i="13"/>
  <c r="G11" i="13"/>
  <c r="G9" i="13"/>
  <c r="G10" i="13" s="1"/>
  <c r="G12" i="13" s="1"/>
  <c r="U110" i="2" l="1"/>
  <c r="T111" i="2"/>
  <c r="T124" i="2"/>
  <c r="U111" i="2"/>
  <c r="U124" i="2"/>
  <c r="T108" i="2"/>
  <c r="T123" i="2"/>
  <c r="T110" i="2"/>
  <c r="U123" i="2"/>
  <c r="T107" i="2"/>
  <c r="U109" i="2"/>
  <c r="U108" i="2"/>
  <c r="P1" i="2"/>
  <c r="U107" i="2"/>
  <c r="W38" i="2"/>
  <c r="X38" i="2" s="1"/>
  <c r="Y38" i="2" s="1"/>
  <c r="Z38" i="2" s="1"/>
  <c r="AA38" i="2" s="1"/>
  <c r="AB38" i="2" s="1"/>
  <c r="W41" i="2"/>
  <c r="X41" i="2" s="1"/>
  <c r="Y41" i="2" s="1"/>
  <c r="Z41" i="2" s="1"/>
  <c r="AA41" i="2" s="1"/>
  <c r="AB41" i="2" s="1"/>
  <c r="W48" i="2"/>
  <c r="X48" i="2" s="1"/>
  <c r="Y48" i="2" s="1"/>
  <c r="Z48" i="2" s="1"/>
  <c r="AA48" i="2" s="1"/>
  <c r="AB48" i="2" s="1"/>
  <c r="W51" i="2"/>
  <c r="X51" i="2" s="1"/>
  <c r="Y51" i="2" s="1"/>
  <c r="Z51" i="2" s="1"/>
  <c r="AA51" i="2" s="1"/>
  <c r="AB51" i="2" s="1"/>
  <c r="T109" i="2"/>
  <c r="U122" i="2"/>
  <c r="U106" i="2"/>
  <c r="W9" i="2"/>
  <c r="X9" i="2" s="1"/>
  <c r="Y9" i="2" s="1"/>
  <c r="Z9" i="2" s="1"/>
  <c r="AA9" i="2" s="1"/>
  <c r="AB9" i="2" s="1"/>
  <c r="T122" i="2"/>
  <c r="T106" i="2"/>
  <c r="W18" i="4"/>
  <c r="X9" i="7"/>
  <c r="Y9" i="7" s="1"/>
  <c r="Z9" i="7" s="1"/>
  <c r="AA9" i="7" s="1"/>
  <c r="AB9" i="7" s="1"/>
  <c r="X19" i="7"/>
  <c r="Z19" i="7" s="1"/>
  <c r="AA19" i="7" s="1"/>
  <c r="AB19" i="7" s="1"/>
  <c r="X34" i="7"/>
  <c r="Y34" i="7" s="1"/>
  <c r="Z34" i="7" s="1"/>
  <c r="AA34" i="7" s="1"/>
  <c r="W37" i="7"/>
  <c r="W45" i="7"/>
  <c r="W15" i="12"/>
  <c r="W11" i="2"/>
  <c r="W44" i="3"/>
  <c r="W48" i="3"/>
  <c r="W34" i="5"/>
  <c r="X34" i="5" s="1"/>
  <c r="Y34" i="5" s="1"/>
  <c r="Z34" i="5" s="1"/>
  <c r="AA34" i="5" s="1"/>
  <c r="AB34" i="5" s="1"/>
  <c r="W42" i="8"/>
  <c r="W32" i="11"/>
  <c r="W37" i="11"/>
  <c r="W5" i="12"/>
  <c r="W7" i="12"/>
  <c r="W29" i="8"/>
  <c r="W26" i="11"/>
  <c r="W5" i="3"/>
  <c r="W41" i="3"/>
  <c r="W39" i="4"/>
  <c r="W29" i="6"/>
  <c r="W52" i="7"/>
  <c r="W26" i="8"/>
  <c r="W28" i="8"/>
  <c r="X7" i="11"/>
  <c r="W23" i="12"/>
  <c r="W31" i="12"/>
  <c r="W48" i="12"/>
  <c r="X48" i="12" s="1"/>
  <c r="Y48" i="12" s="1"/>
  <c r="Z48" i="12" s="1"/>
  <c r="AA48" i="12" s="1"/>
  <c r="AB48" i="12" s="1"/>
  <c r="W52" i="12"/>
  <c r="I14" i="13"/>
  <c r="Z15" i="7"/>
  <c r="AA15" i="7" s="1"/>
  <c r="AB15" i="7" s="1"/>
  <c r="W13" i="8"/>
  <c r="W6" i="9"/>
  <c r="G14" i="13"/>
  <c r="W12" i="2"/>
  <c r="W45" i="3"/>
  <c r="W4" i="4"/>
  <c r="W7" i="4"/>
  <c r="W12" i="8"/>
  <c r="W39" i="8"/>
  <c r="W34" i="10"/>
  <c r="W37" i="10"/>
  <c r="W36" i="11"/>
  <c r="X36" i="11" s="1"/>
  <c r="Z36" i="11" s="1"/>
  <c r="AA36" i="11" s="1"/>
  <c r="AB36" i="11" s="1"/>
  <c r="W13" i="12"/>
  <c r="X13" i="12" s="1"/>
  <c r="Z13" i="12" s="1"/>
  <c r="AA13" i="12" s="1"/>
  <c r="AB13" i="12" s="1"/>
  <c r="W6" i="2"/>
  <c r="X6" i="2" s="1"/>
  <c r="Y6" i="2" s="1"/>
  <c r="Z6" i="2" s="1"/>
  <c r="AA6" i="2" s="1"/>
  <c r="AB6" i="2" s="1"/>
  <c r="W12" i="3"/>
  <c r="W17" i="3"/>
  <c r="X42" i="3"/>
  <c r="Y42" i="3" s="1"/>
  <c r="Z42" i="3" s="1"/>
  <c r="AA42" i="3" s="1"/>
  <c r="AB42" i="3" s="1"/>
  <c r="W52" i="4"/>
  <c r="W6" i="5"/>
  <c r="X6" i="5" s="1"/>
  <c r="Y6" i="5" s="1"/>
  <c r="Z6" i="5" s="1"/>
  <c r="AA6" i="5" s="1"/>
  <c r="AB6" i="5" s="1"/>
  <c r="W18" i="5"/>
  <c r="W22" i="5"/>
  <c r="W34" i="8"/>
  <c r="W39" i="9"/>
  <c r="W45" i="9"/>
  <c r="W49" i="9"/>
  <c r="X49" i="9" s="1"/>
  <c r="Y49" i="9" s="1"/>
  <c r="Z49" i="9" s="1"/>
  <c r="AA49" i="9" s="1"/>
  <c r="W53" i="9"/>
  <c r="W36" i="10"/>
  <c r="X36" i="10" s="1"/>
  <c r="Z36" i="10" s="1"/>
  <c r="AA36" i="10" s="1"/>
  <c r="AB36" i="10" s="1"/>
  <c r="W18" i="11"/>
  <c r="W40" i="11"/>
  <c r="X40" i="11" s="1"/>
  <c r="Y40" i="11" s="1"/>
  <c r="Z40" i="11" s="1"/>
  <c r="AA40" i="11" s="1"/>
  <c r="AB40" i="11" s="1"/>
  <c r="W42" i="11"/>
  <c r="W48" i="11"/>
  <c r="W39" i="12"/>
  <c r="W42" i="12"/>
  <c r="W43" i="12"/>
  <c r="X17" i="12"/>
  <c r="Y17" i="12" s="1"/>
  <c r="Z17" i="12" s="1"/>
  <c r="AA17" i="12" s="1"/>
  <c r="AB17" i="12" s="1"/>
  <c r="W50" i="12"/>
  <c r="W21" i="12"/>
  <c r="W24" i="12"/>
  <c r="W25" i="12"/>
  <c r="W28" i="12"/>
  <c r="X28" i="12" s="1"/>
  <c r="Y28" i="12" s="1"/>
  <c r="Z28" i="12" s="1"/>
  <c r="AA28" i="12" s="1"/>
  <c r="AB28" i="12" s="1"/>
  <c r="W37" i="12"/>
  <c r="W9" i="12"/>
  <c r="X9" i="12" s="1"/>
  <c r="Y9" i="12" s="1"/>
  <c r="Z9" i="12" s="1"/>
  <c r="AA9" i="12" s="1"/>
  <c r="AB9" i="12" s="1"/>
  <c r="W14" i="12"/>
  <c r="X14" i="12" s="1"/>
  <c r="Y14" i="12" s="1"/>
  <c r="Z14" i="12" s="1"/>
  <c r="AA14" i="12" s="1"/>
  <c r="AB14" i="12" s="1"/>
  <c r="W16" i="12"/>
  <c r="X16" i="12" s="1"/>
  <c r="Z16" i="12" s="1"/>
  <c r="AA16" i="12" s="1"/>
  <c r="AB16" i="12" s="1"/>
  <c r="X21" i="12"/>
  <c r="Y21" i="12" s="1"/>
  <c r="Z21" i="12" s="1"/>
  <c r="AA21" i="12" s="1"/>
  <c r="W26" i="12"/>
  <c r="X26" i="12" s="1"/>
  <c r="Y26" i="12" s="1"/>
  <c r="Z26" i="12" s="1"/>
  <c r="AA26" i="12" s="1"/>
  <c r="AB26" i="12" s="1"/>
  <c r="W32" i="12"/>
  <c r="X32" i="12" s="1"/>
  <c r="Z32" i="12" s="1"/>
  <c r="AA32" i="12" s="1"/>
  <c r="AB32" i="12" s="1"/>
  <c r="W36" i="12"/>
  <c r="X36" i="12" s="1"/>
  <c r="Z36" i="12" s="1"/>
  <c r="AA36" i="12" s="1"/>
  <c r="AB36" i="12" s="1"/>
  <c r="W53" i="12"/>
  <c r="X53" i="12" s="1"/>
  <c r="Y53" i="12" s="1"/>
  <c r="Z53" i="12" s="1"/>
  <c r="AA53" i="12" s="1"/>
  <c r="AB53" i="12" s="1"/>
  <c r="W6" i="12"/>
  <c r="X6" i="12" s="1"/>
  <c r="Y6" i="12" s="1"/>
  <c r="Z6" i="12" s="1"/>
  <c r="AA6" i="12" s="1"/>
  <c r="AB6" i="12" s="1"/>
  <c r="W8" i="12"/>
  <c r="X8" i="12" s="1"/>
  <c r="Z8" i="12" s="1"/>
  <c r="AA8" i="12" s="1"/>
  <c r="AB8" i="12" s="1"/>
  <c r="W12" i="12"/>
  <c r="X12" i="12" s="1"/>
  <c r="Z12" i="12" s="1"/>
  <c r="AA12" i="12" s="1"/>
  <c r="AB12" i="12" s="1"/>
  <c r="W19" i="12"/>
  <c r="W20" i="12"/>
  <c r="X20" i="12" s="1"/>
  <c r="Y20" i="12" s="1"/>
  <c r="Z20" i="12" s="1"/>
  <c r="AA20" i="12" s="1"/>
  <c r="X24" i="12"/>
  <c r="Y24" i="12" s="1"/>
  <c r="Z24" i="12" s="1"/>
  <c r="AA24" i="12" s="1"/>
  <c r="AB24" i="12" s="1"/>
  <c r="W34" i="12"/>
  <c r="X34" i="12" s="1"/>
  <c r="Y34" i="12" s="1"/>
  <c r="Z34" i="12" s="1"/>
  <c r="AA34" i="12" s="1"/>
  <c r="AB34" i="12" s="1"/>
  <c r="W38" i="12"/>
  <c r="X38" i="12" s="1"/>
  <c r="Y38" i="12" s="1"/>
  <c r="Z38" i="12" s="1"/>
  <c r="AA38" i="12" s="1"/>
  <c r="AB38" i="12" s="1"/>
  <c r="W41" i="12"/>
  <c r="X41" i="12" s="1"/>
  <c r="Y41" i="12" s="1"/>
  <c r="Z41" i="12" s="1"/>
  <c r="AA41" i="12" s="1"/>
  <c r="AB41" i="12" s="1"/>
  <c r="W44" i="12"/>
  <c r="X44" i="12" s="1"/>
  <c r="Y44" i="12" s="1"/>
  <c r="Z44" i="12" s="1"/>
  <c r="AA44" i="12" s="1"/>
  <c r="AB44" i="12" s="1"/>
  <c r="W47" i="12"/>
  <c r="X47" i="12" s="1"/>
  <c r="Y47" i="12" s="1"/>
  <c r="Z47" i="12" s="1"/>
  <c r="AA47" i="12" s="1"/>
  <c r="AB47" i="12" s="1"/>
  <c r="X51" i="12"/>
  <c r="Y51" i="12" s="1"/>
  <c r="Z51" i="12" s="1"/>
  <c r="AA51" i="12" s="1"/>
  <c r="AB51" i="12" s="1"/>
  <c r="X5" i="12"/>
  <c r="Y5" i="12" s="1"/>
  <c r="Z5" i="12" s="1"/>
  <c r="AA5" i="12" s="1"/>
  <c r="AB5" i="12" s="1"/>
  <c r="W11" i="12"/>
  <c r="X25" i="12"/>
  <c r="Y25" i="12" s="1"/>
  <c r="Z25" i="12" s="1"/>
  <c r="AA25" i="12" s="1"/>
  <c r="AB25" i="12" s="1"/>
  <c r="W29" i="12"/>
  <c r="X29" i="12" s="1"/>
  <c r="Y29" i="12" s="1"/>
  <c r="Z29" i="12" s="1"/>
  <c r="AA29" i="12" s="1"/>
  <c r="AB29" i="12" s="1"/>
  <c r="W30" i="12"/>
  <c r="X30" i="12" s="1"/>
  <c r="Y30" i="12" s="1"/>
  <c r="Z30" i="12" s="1"/>
  <c r="AA30" i="12" s="1"/>
  <c r="AB30" i="12" s="1"/>
  <c r="W35" i="12"/>
  <c r="W40" i="12"/>
  <c r="X40" i="12" s="1"/>
  <c r="Y40" i="12" s="1"/>
  <c r="Z40" i="12" s="1"/>
  <c r="AA40" i="12" s="1"/>
  <c r="AB40" i="12" s="1"/>
  <c r="X52" i="12"/>
  <c r="Y52" i="12" s="1"/>
  <c r="Z52" i="12" s="1"/>
  <c r="AA52" i="12" s="1"/>
  <c r="AB52" i="12" s="1"/>
  <c r="W8" i="11"/>
  <c r="W10" i="11"/>
  <c r="W22" i="11"/>
  <c r="X22" i="11" s="1"/>
  <c r="Y22" i="11" s="1"/>
  <c r="Z22" i="11" s="1"/>
  <c r="AA22" i="11" s="1"/>
  <c r="AB22" i="11" s="1"/>
  <c r="W41" i="11"/>
  <c r="X41" i="11" s="1"/>
  <c r="Y41" i="11" s="1"/>
  <c r="Z41" i="11" s="1"/>
  <c r="AA41" i="11" s="1"/>
  <c r="AB41" i="11" s="1"/>
  <c r="W51" i="11"/>
  <c r="W6" i="11"/>
  <c r="W29" i="11"/>
  <c r="X42" i="11"/>
  <c r="Y42" i="11" s="1"/>
  <c r="Z42" i="11" s="1"/>
  <c r="AA42" i="11" s="1"/>
  <c r="AB42" i="11" s="1"/>
  <c r="W11" i="11"/>
  <c r="X11" i="11" s="1"/>
  <c r="Y11" i="11" s="1"/>
  <c r="Z11" i="11" s="1"/>
  <c r="AA11" i="11" s="1"/>
  <c r="AB11" i="11" s="1"/>
  <c r="W24" i="11"/>
  <c r="W30" i="11"/>
  <c r="X30" i="11" s="1"/>
  <c r="Y30" i="11" s="1"/>
  <c r="Z30" i="11" s="1"/>
  <c r="AA30" i="11" s="1"/>
  <c r="AB30" i="11" s="1"/>
  <c r="W5" i="11"/>
  <c r="X5" i="11" s="1"/>
  <c r="Y5" i="11" s="1"/>
  <c r="Z5" i="11" s="1"/>
  <c r="AA5" i="11" s="1"/>
  <c r="AB5" i="11" s="1"/>
  <c r="W12" i="11"/>
  <c r="X14" i="11"/>
  <c r="Y14" i="11" s="1"/>
  <c r="Z14" i="11" s="1"/>
  <c r="AA14" i="11" s="1"/>
  <c r="AB14" i="11" s="1"/>
  <c r="W16" i="11"/>
  <c r="X16" i="11" s="1"/>
  <c r="Z16" i="11" s="1"/>
  <c r="AA16" i="11" s="1"/>
  <c r="AB16" i="11" s="1"/>
  <c r="W20" i="11"/>
  <c r="X20" i="11" s="1"/>
  <c r="Y20" i="11" s="1"/>
  <c r="Z20" i="11" s="1"/>
  <c r="AA20" i="11" s="1"/>
  <c r="AB20" i="11" s="1"/>
  <c r="W23" i="11"/>
  <c r="X23" i="11" s="1"/>
  <c r="Y23" i="11" s="1"/>
  <c r="Z23" i="11" s="1"/>
  <c r="AA23" i="11" s="1"/>
  <c r="AB23" i="11" s="1"/>
  <c r="W43" i="11"/>
  <c r="W46" i="11"/>
  <c r="X46" i="11" s="1"/>
  <c r="Y46" i="11" s="1"/>
  <c r="Z46" i="11" s="1"/>
  <c r="AA46" i="11" s="1"/>
  <c r="AB46" i="11" s="1"/>
  <c r="W52" i="11"/>
  <c r="U54" i="11"/>
  <c r="W21" i="11"/>
  <c r="X21" i="11" s="1"/>
  <c r="Y21" i="11" s="1"/>
  <c r="Z21" i="11" s="1"/>
  <c r="AA21" i="11" s="1"/>
  <c r="AB21" i="11" s="1"/>
  <c r="W27" i="11"/>
  <c r="X27" i="11" s="1"/>
  <c r="Y27" i="11" s="1"/>
  <c r="Z27" i="11" s="1"/>
  <c r="AA27" i="11" s="1"/>
  <c r="AB27" i="11" s="1"/>
  <c r="W33" i="11"/>
  <c r="W35" i="11"/>
  <c r="X35" i="11" s="1"/>
  <c r="Z35" i="11" s="1"/>
  <c r="AA35" i="11" s="1"/>
  <c r="AB35" i="11" s="1"/>
  <c r="W44" i="11"/>
  <c r="Z7" i="11"/>
  <c r="AA7" i="11" s="1"/>
  <c r="AB7" i="11" s="1"/>
  <c r="W13" i="11"/>
  <c r="X13" i="11" s="1"/>
  <c r="Z13" i="11" s="1"/>
  <c r="AA13" i="11" s="1"/>
  <c r="AB13" i="11" s="1"/>
  <c r="W15" i="11"/>
  <c r="X15" i="11" s="1"/>
  <c r="Z15" i="11" s="1"/>
  <c r="AA15" i="11" s="1"/>
  <c r="AB15" i="11" s="1"/>
  <c r="W17" i="11"/>
  <c r="W19" i="11"/>
  <c r="X19" i="11" s="1"/>
  <c r="W25" i="11"/>
  <c r="X25" i="11" s="1"/>
  <c r="Y25" i="11" s="1"/>
  <c r="Z25" i="11" s="1"/>
  <c r="AA25" i="11" s="1"/>
  <c r="AB25" i="11" s="1"/>
  <c r="W28" i="11"/>
  <c r="X28" i="11" s="1"/>
  <c r="Y28" i="11" s="1"/>
  <c r="Z28" i="11" s="1"/>
  <c r="AA28" i="11" s="1"/>
  <c r="AB28" i="11" s="1"/>
  <c r="W31" i="11"/>
  <c r="X31" i="11" s="1"/>
  <c r="Y31" i="11" s="1"/>
  <c r="Z31" i="11" s="1"/>
  <c r="AA31" i="11" s="1"/>
  <c r="AB31" i="11" s="1"/>
  <c r="X37" i="11"/>
  <c r="Z37" i="11" s="1"/>
  <c r="AA37" i="11" s="1"/>
  <c r="AB37" i="11" s="1"/>
  <c r="W39" i="11"/>
  <c r="X39" i="11" s="1"/>
  <c r="Y39" i="11" s="1"/>
  <c r="Z39" i="11" s="1"/>
  <c r="AA39" i="11" s="1"/>
  <c r="AB39" i="11" s="1"/>
  <c r="X45" i="11"/>
  <c r="Y45" i="11" s="1"/>
  <c r="Z45" i="11" s="1"/>
  <c r="AA45" i="11" s="1"/>
  <c r="AB45" i="11" s="1"/>
  <c r="W49" i="11"/>
  <c r="X49" i="11" s="1"/>
  <c r="Y49" i="11" s="1"/>
  <c r="Z49" i="11" s="1"/>
  <c r="AA49" i="11" s="1"/>
  <c r="AB49" i="11" s="1"/>
  <c r="W50" i="11"/>
  <c r="X50" i="11" s="1"/>
  <c r="Y50" i="11" s="1"/>
  <c r="Z50" i="11" s="1"/>
  <c r="AA50" i="11" s="1"/>
  <c r="AB50" i="11" s="1"/>
  <c r="W53" i="11"/>
  <c r="X53" i="11" s="1"/>
  <c r="Y53" i="11" s="1"/>
  <c r="Z53" i="11" s="1"/>
  <c r="AA53" i="11" s="1"/>
  <c r="AB53" i="11" s="1"/>
  <c r="X26" i="10"/>
  <c r="Y26" i="10" s="1"/>
  <c r="Z26" i="10" s="1"/>
  <c r="AA26" i="10" s="1"/>
  <c r="AB26" i="10" s="1"/>
  <c r="W45" i="10"/>
  <c r="W5" i="10"/>
  <c r="X5" i="10" s="1"/>
  <c r="Y5" i="10" s="1"/>
  <c r="Z5" i="10" s="1"/>
  <c r="AA5" i="10" s="1"/>
  <c r="AB5" i="10" s="1"/>
  <c r="W10" i="10"/>
  <c r="W21" i="10"/>
  <c r="X27" i="10"/>
  <c r="Y27" i="10" s="1"/>
  <c r="Z27" i="10" s="1"/>
  <c r="AA27" i="10" s="1"/>
  <c r="AB27" i="10" s="1"/>
  <c r="X30" i="10"/>
  <c r="Y30" i="10" s="1"/>
  <c r="Z30" i="10" s="1"/>
  <c r="AA30" i="10" s="1"/>
  <c r="AB30" i="10" s="1"/>
  <c r="W43" i="10"/>
  <c r="X43" i="10" s="1"/>
  <c r="Y43" i="10" s="1"/>
  <c r="Z43" i="10" s="1"/>
  <c r="AA43" i="10" s="1"/>
  <c r="AB43" i="10" s="1"/>
  <c r="W7" i="10"/>
  <c r="W11" i="10"/>
  <c r="X11" i="10" s="1"/>
  <c r="Y11" i="10" s="1"/>
  <c r="Z11" i="10" s="1"/>
  <c r="AA11" i="10" s="1"/>
  <c r="AB11" i="10" s="1"/>
  <c r="W18" i="10"/>
  <c r="X18" i="10" s="1"/>
  <c r="Z18" i="10" s="1"/>
  <c r="AA18" i="10" s="1"/>
  <c r="AB18" i="10" s="1"/>
  <c r="W33" i="10"/>
  <c r="X7" i="10"/>
  <c r="W17" i="10"/>
  <c r="W29" i="10"/>
  <c r="X29" i="10" s="1"/>
  <c r="Y29" i="10" s="1"/>
  <c r="Z29" i="10" s="1"/>
  <c r="AA29" i="10" s="1"/>
  <c r="AB29" i="10" s="1"/>
  <c r="W48" i="10"/>
  <c r="X48" i="10" s="1"/>
  <c r="Y48" i="10" s="1"/>
  <c r="Z48" i="10" s="1"/>
  <c r="AA48" i="10" s="1"/>
  <c r="AB48" i="10" s="1"/>
  <c r="W6" i="10"/>
  <c r="X6" i="10" s="1"/>
  <c r="Y6" i="10" s="1"/>
  <c r="Z6" i="10" s="1"/>
  <c r="AA6" i="10" s="1"/>
  <c r="AB6" i="10" s="1"/>
  <c r="Z7" i="10"/>
  <c r="AA7" i="10" s="1"/>
  <c r="AB7" i="10" s="1"/>
  <c r="W14" i="10"/>
  <c r="X14" i="10" s="1"/>
  <c r="Y14" i="10" s="1"/>
  <c r="Z14" i="10" s="1"/>
  <c r="AA14" i="10" s="1"/>
  <c r="W15" i="10"/>
  <c r="X15" i="10" s="1"/>
  <c r="Z15" i="10" s="1"/>
  <c r="AA15" i="10" s="1"/>
  <c r="AB15" i="10" s="1"/>
  <c r="W19" i="10"/>
  <c r="X19" i="10" s="1"/>
  <c r="Z19" i="10" s="1"/>
  <c r="AA19" i="10" s="1"/>
  <c r="AB19" i="10" s="1"/>
  <c r="W50" i="10"/>
  <c r="X50" i="10" s="1"/>
  <c r="Y50" i="10" s="1"/>
  <c r="Z50" i="10" s="1"/>
  <c r="AA50" i="10" s="1"/>
  <c r="AB50" i="10" s="1"/>
  <c r="X34" i="10"/>
  <c r="Y34" i="10" s="1"/>
  <c r="Z34" i="10" s="1"/>
  <c r="AA34" i="10" s="1"/>
  <c r="AB34" i="10" s="1"/>
  <c r="W20" i="10"/>
  <c r="X20" i="10" s="1"/>
  <c r="Y20" i="10" s="1"/>
  <c r="Z20" i="10" s="1"/>
  <c r="AA20" i="10" s="1"/>
  <c r="AB20" i="10" s="1"/>
  <c r="X31" i="10"/>
  <c r="Y31" i="10" s="1"/>
  <c r="Z31" i="10" s="1"/>
  <c r="AA31" i="10" s="1"/>
  <c r="AB31" i="10" s="1"/>
  <c r="W35" i="10"/>
  <c r="X35" i="10" s="1"/>
  <c r="Z35" i="10" s="1"/>
  <c r="AA35" i="10" s="1"/>
  <c r="AB35" i="10" s="1"/>
  <c r="W42" i="10"/>
  <c r="X42" i="10" s="1"/>
  <c r="Y42" i="10" s="1"/>
  <c r="Z42" i="10" s="1"/>
  <c r="AA42" i="10" s="1"/>
  <c r="AB42" i="10" s="1"/>
  <c r="W49" i="10"/>
  <c r="W51" i="10"/>
  <c r="X51" i="10" s="1"/>
  <c r="Y51" i="10" s="1"/>
  <c r="Z51" i="10" s="1"/>
  <c r="AA51" i="10" s="1"/>
  <c r="AB51" i="10" s="1"/>
  <c r="U54" i="9"/>
  <c r="X9" i="9"/>
  <c r="Y9" i="9" s="1"/>
  <c r="Z9" i="9" s="1"/>
  <c r="AA9" i="9" s="1"/>
  <c r="AB9" i="9" s="1"/>
  <c r="W48" i="9"/>
  <c r="W5" i="9"/>
  <c r="X5" i="9" s="1"/>
  <c r="Y5" i="9" s="1"/>
  <c r="Z5" i="9" s="1"/>
  <c r="AA5" i="9" s="1"/>
  <c r="AB5" i="9" s="1"/>
  <c r="W23" i="9"/>
  <c r="X23" i="9" s="1"/>
  <c r="Y23" i="9" s="1"/>
  <c r="Z23" i="9" s="1"/>
  <c r="AA23" i="9" s="1"/>
  <c r="AB23" i="9" s="1"/>
  <c r="W8" i="9"/>
  <c r="X24" i="9"/>
  <c r="Y24" i="9" s="1"/>
  <c r="Z24" i="9" s="1"/>
  <c r="AA24" i="9" s="1"/>
  <c r="AB24" i="9" s="1"/>
  <c r="W50" i="9"/>
  <c r="W17" i="9"/>
  <c r="W29" i="9"/>
  <c r="W31" i="9"/>
  <c r="W37" i="9"/>
  <c r="X37" i="9" s="1"/>
  <c r="Z37" i="9" s="1"/>
  <c r="AA37" i="9" s="1"/>
  <c r="AB37" i="9" s="1"/>
  <c r="X53" i="9"/>
  <c r="Y53" i="9" s="1"/>
  <c r="Z53" i="9" s="1"/>
  <c r="AA53" i="9" s="1"/>
  <c r="AB53" i="9" s="1"/>
  <c r="X20" i="9"/>
  <c r="Y20" i="9" s="1"/>
  <c r="Z20" i="9" s="1"/>
  <c r="AA20" i="9" s="1"/>
  <c r="W33" i="9"/>
  <c r="W41" i="9"/>
  <c r="X41" i="9" s="1"/>
  <c r="Y41" i="9" s="1"/>
  <c r="Z41" i="9" s="1"/>
  <c r="AA41" i="9" s="1"/>
  <c r="AB41" i="9" s="1"/>
  <c r="W43" i="9"/>
  <c r="W7" i="9"/>
  <c r="X7" i="9" s="1"/>
  <c r="Z7" i="9" s="1"/>
  <c r="AA7" i="9" s="1"/>
  <c r="AB7" i="9" s="1"/>
  <c r="W11" i="9"/>
  <c r="X11" i="9" s="1"/>
  <c r="Y11" i="9" s="1"/>
  <c r="Z11" i="9" s="1"/>
  <c r="AA11" i="9" s="1"/>
  <c r="AB11" i="9" s="1"/>
  <c r="W15" i="9"/>
  <c r="X15" i="9" s="1"/>
  <c r="Z15" i="9" s="1"/>
  <c r="AA15" i="9" s="1"/>
  <c r="AB15" i="9" s="1"/>
  <c r="X17" i="9"/>
  <c r="Y17" i="9" s="1"/>
  <c r="Z17" i="9" s="1"/>
  <c r="AA17" i="9" s="1"/>
  <c r="AB17" i="9" s="1"/>
  <c r="W19" i="9"/>
  <c r="W28" i="9"/>
  <c r="X28" i="9" s="1"/>
  <c r="Y28" i="9" s="1"/>
  <c r="Z28" i="9" s="1"/>
  <c r="AA28" i="9" s="1"/>
  <c r="AB28" i="9" s="1"/>
  <c r="W46" i="9"/>
  <c r="X46" i="9" s="1"/>
  <c r="Y46" i="9" s="1"/>
  <c r="Z46" i="9" s="1"/>
  <c r="AA46" i="9" s="1"/>
  <c r="AB46" i="9" s="1"/>
  <c r="W12" i="9"/>
  <c r="W13" i="9"/>
  <c r="X13" i="9" s="1"/>
  <c r="Z13" i="9" s="1"/>
  <c r="AA13" i="9" s="1"/>
  <c r="AB13" i="9" s="1"/>
  <c r="W21" i="9"/>
  <c r="X21" i="9" s="1"/>
  <c r="Y21" i="9" s="1"/>
  <c r="Z21" i="9" s="1"/>
  <c r="AA21" i="9" s="1"/>
  <c r="AB21" i="9" s="1"/>
  <c r="W22" i="9"/>
  <c r="X22" i="9" s="1"/>
  <c r="Y22" i="9" s="1"/>
  <c r="Z22" i="9" s="1"/>
  <c r="AA22" i="9" s="1"/>
  <c r="AB22" i="9" s="1"/>
  <c r="W30" i="9"/>
  <c r="X30" i="9" s="1"/>
  <c r="Y30" i="9" s="1"/>
  <c r="Z30" i="9" s="1"/>
  <c r="AA30" i="9" s="1"/>
  <c r="AB30" i="9" s="1"/>
  <c r="W40" i="9"/>
  <c r="X40" i="9" s="1"/>
  <c r="Y40" i="9" s="1"/>
  <c r="Z40" i="9" s="1"/>
  <c r="AA40" i="9" s="1"/>
  <c r="AB40" i="9" s="1"/>
  <c r="X45" i="9"/>
  <c r="Y45" i="9" s="1"/>
  <c r="Z45" i="9" s="1"/>
  <c r="AA45" i="9" s="1"/>
  <c r="W47" i="9"/>
  <c r="X47" i="9" s="1"/>
  <c r="Y47" i="9" s="1"/>
  <c r="Z47" i="9" s="1"/>
  <c r="AA47" i="9" s="1"/>
  <c r="AB47" i="9" s="1"/>
  <c r="W52" i="9"/>
  <c r="X12" i="8"/>
  <c r="X16" i="8"/>
  <c r="W23" i="8"/>
  <c r="X28" i="8"/>
  <c r="Z28" i="8" s="1"/>
  <c r="AA28" i="8" s="1"/>
  <c r="AB28" i="8" s="1"/>
  <c r="W33" i="8"/>
  <c r="X34" i="8"/>
  <c r="Y34" i="8" s="1"/>
  <c r="Z34" i="8" s="1"/>
  <c r="AA34" i="8" s="1"/>
  <c r="W41" i="8"/>
  <c r="X46" i="8"/>
  <c r="Y46" i="8" s="1"/>
  <c r="Z46" i="8" s="1"/>
  <c r="AA46" i="8" s="1"/>
  <c r="AB46" i="8" s="1"/>
  <c r="W17" i="8"/>
  <c r="W45" i="8"/>
  <c r="W47" i="8"/>
  <c r="W51" i="8"/>
  <c r="X51" i="8" s="1"/>
  <c r="Y51" i="8" s="1"/>
  <c r="Z51" i="8" s="1"/>
  <c r="AA51" i="8" s="1"/>
  <c r="AB51" i="8" s="1"/>
  <c r="W5" i="8"/>
  <c r="W7" i="8"/>
  <c r="X7" i="8" s="1"/>
  <c r="Z7" i="8" s="1"/>
  <c r="AA7" i="8" s="1"/>
  <c r="AB7" i="8" s="1"/>
  <c r="W19" i="8"/>
  <c r="X19" i="8" s="1"/>
  <c r="X10" i="8"/>
  <c r="Z10" i="8" s="1"/>
  <c r="AA10" i="8" s="1"/>
  <c r="AB10" i="8" s="1"/>
  <c r="W11" i="8"/>
  <c r="W14" i="8"/>
  <c r="W35" i="8"/>
  <c r="X35" i="8" s="1"/>
  <c r="W37" i="8"/>
  <c r="X37" i="8" s="1"/>
  <c r="Z37" i="8" s="1"/>
  <c r="AA37" i="8" s="1"/>
  <c r="AB37" i="8" s="1"/>
  <c r="W38" i="8"/>
  <c r="X38" i="8" s="1"/>
  <c r="Y38" i="8" s="1"/>
  <c r="Z38" i="8" s="1"/>
  <c r="AA38" i="8" s="1"/>
  <c r="AB38" i="8" s="1"/>
  <c r="X39" i="8"/>
  <c r="Y39" i="8" s="1"/>
  <c r="Z39" i="8" s="1"/>
  <c r="AA39" i="8" s="1"/>
  <c r="W43" i="8"/>
  <c r="X43" i="8" s="1"/>
  <c r="Y43" i="8" s="1"/>
  <c r="Z43" i="8" s="1"/>
  <c r="AA43" i="8" s="1"/>
  <c r="AB43" i="8" s="1"/>
  <c r="W53" i="8"/>
  <c r="X53" i="8" s="1"/>
  <c r="Y53" i="8" s="1"/>
  <c r="Z53" i="8" s="1"/>
  <c r="AA53" i="8" s="1"/>
  <c r="AB53" i="8" s="1"/>
  <c r="X26" i="8"/>
  <c r="Y26" i="8" s="1"/>
  <c r="Z26" i="8" s="1"/>
  <c r="AA26" i="8" s="1"/>
  <c r="AB26" i="8" s="1"/>
  <c r="W22" i="8"/>
  <c r="X22" i="8" s="1"/>
  <c r="Y22" i="8" s="1"/>
  <c r="Z22" i="8" s="1"/>
  <c r="AA22" i="8" s="1"/>
  <c r="AB22" i="8" s="1"/>
  <c r="X23" i="8"/>
  <c r="Y23" i="8" s="1"/>
  <c r="Z23" i="8" s="1"/>
  <c r="AA23" i="8" s="1"/>
  <c r="AB23" i="8" s="1"/>
  <c r="W44" i="8"/>
  <c r="X44" i="8" s="1"/>
  <c r="Z44" i="8" s="1"/>
  <c r="AA44" i="8" s="1"/>
  <c r="AB44" i="8" s="1"/>
  <c r="W9" i="8"/>
  <c r="Z12" i="8"/>
  <c r="AA12" i="8" s="1"/>
  <c r="AB12" i="8" s="1"/>
  <c r="W15" i="8"/>
  <c r="X15" i="8" s="1"/>
  <c r="Z15" i="8" s="1"/>
  <c r="AA15" i="8" s="1"/>
  <c r="AB15" i="8" s="1"/>
  <c r="W21" i="8"/>
  <c r="W27" i="8"/>
  <c r="X27" i="8" s="1"/>
  <c r="Y27" i="8" s="1"/>
  <c r="Z27" i="8" s="1"/>
  <c r="AA27" i="8" s="1"/>
  <c r="AB34" i="8"/>
  <c r="X42" i="8"/>
  <c r="Y42" i="8" s="1"/>
  <c r="Z42" i="8" s="1"/>
  <c r="AA42" i="8" s="1"/>
  <c r="W52" i="8"/>
  <c r="X52" i="8" s="1"/>
  <c r="Y52" i="8" s="1"/>
  <c r="Z52" i="8" s="1"/>
  <c r="AA52" i="8" s="1"/>
  <c r="AB52" i="8" s="1"/>
  <c r="W24" i="7"/>
  <c r="W29" i="7"/>
  <c r="X29" i="7" s="1"/>
  <c r="Y29" i="7" s="1"/>
  <c r="Z29" i="7" s="1"/>
  <c r="AA29" i="7" s="1"/>
  <c r="AB29" i="7" s="1"/>
  <c r="W30" i="7"/>
  <c r="P54" i="7"/>
  <c r="W6" i="7"/>
  <c r="W8" i="7"/>
  <c r="X8" i="7" s="1"/>
  <c r="Z8" i="7" s="1"/>
  <c r="AA8" i="7" s="1"/>
  <c r="AB8" i="7" s="1"/>
  <c r="W26" i="7"/>
  <c r="W28" i="7"/>
  <c r="W33" i="7"/>
  <c r="W39" i="7"/>
  <c r="X39" i="7" s="1"/>
  <c r="Y39" i="7" s="1"/>
  <c r="Z39" i="7" s="1"/>
  <c r="AA39" i="7" s="1"/>
  <c r="AB39" i="7" s="1"/>
  <c r="W42" i="7"/>
  <c r="X42" i="7" s="1"/>
  <c r="Y42" i="7" s="1"/>
  <c r="Z42" i="7" s="1"/>
  <c r="AA42" i="7" s="1"/>
  <c r="W43" i="7"/>
  <c r="W5" i="7"/>
  <c r="X5" i="7" s="1"/>
  <c r="Y5" i="7" s="1"/>
  <c r="Z5" i="7" s="1"/>
  <c r="AA5" i="7" s="1"/>
  <c r="AB5" i="7" s="1"/>
  <c r="W7" i="7"/>
  <c r="X7" i="7" s="1"/>
  <c r="Z7" i="7" s="1"/>
  <c r="AA7" i="7" s="1"/>
  <c r="AB7" i="7" s="1"/>
  <c r="W10" i="7"/>
  <c r="W11" i="7"/>
  <c r="X11" i="7" s="1"/>
  <c r="Y11" i="7" s="1"/>
  <c r="Z11" i="7" s="1"/>
  <c r="AA11" i="7" s="1"/>
  <c r="AB11" i="7" s="1"/>
  <c r="W14" i="7"/>
  <c r="X14" i="7" s="1"/>
  <c r="Y14" i="7" s="1"/>
  <c r="Z14" i="7" s="1"/>
  <c r="AA14" i="7" s="1"/>
  <c r="AB14" i="7" s="1"/>
  <c r="W31" i="7"/>
  <c r="X31" i="7" s="1"/>
  <c r="Y31" i="7" s="1"/>
  <c r="Z31" i="7" s="1"/>
  <c r="AA31" i="7" s="1"/>
  <c r="AB31" i="7" s="1"/>
  <c r="W32" i="7"/>
  <c r="X32" i="7" s="1"/>
  <c r="W35" i="7"/>
  <c r="X35" i="7" s="1"/>
  <c r="Z35" i="7" s="1"/>
  <c r="AA35" i="7" s="1"/>
  <c r="AB35" i="7" s="1"/>
  <c r="W41" i="7"/>
  <c r="X41" i="7" s="1"/>
  <c r="Y41" i="7" s="1"/>
  <c r="Z41" i="7" s="1"/>
  <c r="AA41" i="7" s="1"/>
  <c r="AB41" i="7" s="1"/>
  <c r="W49" i="7"/>
  <c r="X49" i="7" s="1"/>
  <c r="Y49" i="7" s="1"/>
  <c r="Z49" i="7" s="1"/>
  <c r="AA49" i="7" s="1"/>
  <c r="AB49" i="7" s="1"/>
  <c r="W53" i="7"/>
  <c r="X53" i="7" s="1"/>
  <c r="Y53" i="7" s="1"/>
  <c r="Z53" i="7" s="1"/>
  <c r="AA53" i="7" s="1"/>
  <c r="AB53" i="7" s="1"/>
  <c r="W21" i="7"/>
  <c r="X21" i="7" s="1"/>
  <c r="Y21" i="7" s="1"/>
  <c r="Z21" i="7" s="1"/>
  <c r="AA21" i="7" s="1"/>
  <c r="AB21" i="7" s="1"/>
  <c r="W23" i="7"/>
  <c r="X23" i="7" s="1"/>
  <c r="Y23" i="7" s="1"/>
  <c r="Z23" i="7" s="1"/>
  <c r="AA23" i="7" s="1"/>
  <c r="AB23" i="7" s="1"/>
  <c r="X38" i="7"/>
  <c r="Y38" i="7" s="1"/>
  <c r="Z38" i="7" s="1"/>
  <c r="AA38" i="7" s="1"/>
  <c r="AB38" i="7" s="1"/>
  <c r="W13" i="7"/>
  <c r="X13" i="7" s="1"/>
  <c r="Z13" i="7" s="1"/>
  <c r="AA13" i="7" s="1"/>
  <c r="AB13" i="7" s="1"/>
  <c r="W17" i="7"/>
  <c r="X17" i="7" s="1"/>
  <c r="Y17" i="7" s="1"/>
  <c r="Z17" i="7" s="1"/>
  <c r="AA17" i="7" s="1"/>
  <c r="AB17" i="7" s="1"/>
  <c r="W22" i="7"/>
  <c r="W25" i="7"/>
  <c r="X25" i="7" s="1"/>
  <c r="Y25" i="7" s="1"/>
  <c r="Z25" i="7" s="1"/>
  <c r="AA25" i="7" s="1"/>
  <c r="AB25" i="7" s="1"/>
  <c r="W27" i="7"/>
  <c r="X27" i="7" s="1"/>
  <c r="Y27" i="7" s="1"/>
  <c r="Z27" i="7" s="1"/>
  <c r="AA27" i="7" s="1"/>
  <c r="AB27" i="7" s="1"/>
  <c r="X43" i="7"/>
  <c r="Y43" i="7" s="1"/>
  <c r="Z43" i="7" s="1"/>
  <c r="AA43" i="7" s="1"/>
  <c r="AB43" i="7" s="1"/>
  <c r="W48" i="7"/>
  <c r="X48" i="7" s="1"/>
  <c r="Y48" i="7" s="1"/>
  <c r="Z48" i="7" s="1"/>
  <c r="AA48" i="7" s="1"/>
  <c r="AB48" i="7" s="1"/>
  <c r="W7" i="6"/>
  <c r="W8" i="6"/>
  <c r="X8" i="6" s="1"/>
  <c r="Z8" i="6" s="1"/>
  <c r="AA8" i="6" s="1"/>
  <c r="AB8" i="6" s="1"/>
  <c r="W11" i="6"/>
  <c r="X11" i="6" s="1"/>
  <c r="Y11" i="6" s="1"/>
  <c r="Z11" i="6" s="1"/>
  <c r="AA11" i="6" s="1"/>
  <c r="AB11" i="6" s="1"/>
  <c r="W13" i="6"/>
  <c r="W32" i="6"/>
  <c r="X32" i="6" s="1"/>
  <c r="Z32" i="6" s="1"/>
  <c r="AA32" i="6" s="1"/>
  <c r="AB32" i="6" s="1"/>
  <c r="W41" i="6"/>
  <c r="W21" i="6"/>
  <c r="X21" i="6" s="1"/>
  <c r="Y21" i="6" s="1"/>
  <c r="Z21" i="6" s="1"/>
  <c r="AA21" i="6" s="1"/>
  <c r="AB21" i="6" s="1"/>
  <c r="W25" i="6"/>
  <c r="X29" i="6"/>
  <c r="Y29" i="6" s="1"/>
  <c r="Z29" i="6" s="1"/>
  <c r="AA29" i="6" s="1"/>
  <c r="AB29" i="6" s="1"/>
  <c r="V54" i="6"/>
  <c r="W18" i="6"/>
  <c r="X18" i="6" s="1"/>
  <c r="Z18" i="6" s="1"/>
  <c r="AA18" i="6" s="1"/>
  <c r="AB18" i="6" s="1"/>
  <c r="W22" i="6"/>
  <c r="X22" i="6" s="1"/>
  <c r="Y22" i="6" s="1"/>
  <c r="Z22" i="6" s="1"/>
  <c r="AA22" i="6" s="1"/>
  <c r="AB22" i="6" s="1"/>
  <c r="W24" i="6"/>
  <c r="X24" i="6" s="1"/>
  <c r="Y24" i="6" s="1"/>
  <c r="Z24" i="6" s="1"/>
  <c r="AA24" i="6" s="1"/>
  <c r="AB24" i="6" s="1"/>
  <c r="W40" i="6"/>
  <c r="X40" i="6" s="1"/>
  <c r="Y40" i="6" s="1"/>
  <c r="Z40" i="6" s="1"/>
  <c r="AA40" i="6" s="1"/>
  <c r="AB40" i="6" s="1"/>
  <c r="W48" i="6"/>
  <c r="X48" i="6" s="1"/>
  <c r="Y48" i="6" s="1"/>
  <c r="Z48" i="6" s="1"/>
  <c r="AA48" i="6" s="1"/>
  <c r="AB48" i="6" s="1"/>
  <c r="X53" i="6"/>
  <c r="Y53" i="6" s="1"/>
  <c r="Z53" i="6" s="1"/>
  <c r="AA53" i="6" s="1"/>
  <c r="AB53" i="6" s="1"/>
  <c r="W10" i="6"/>
  <c r="X10" i="6" s="1"/>
  <c r="Z10" i="6" s="1"/>
  <c r="AA10" i="6" s="1"/>
  <c r="AB10" i="6" s="1"/>
  <c r="W14" i="6"/>
  <c r="X14" i="6" s="1"/>
  <c r="Y14" i="6" s="1"/>
  <c r="Z14" i="6" s="1"/>
  <c r="AA14" i="6" s="1"/>
  <c r="AB14" i="6" s="1"/>
  <c r="W37" i="6"/>
  <c r="X37" i="6" s="1"/>
  <c r="Z37" i="6" s="1"/>
  <c r="AA37" i="6" s="1"/>
  <c r="AB37" i="6" s="1"/>
  <c r="W44" i="6"/>
  <c r="W49" i="6"/>
  <c r="X49" i="6" s="1"/>
  <c r="Y49" i="6" s="1"/>
  <c r="Z49" i="6" s="1"/>
  <c r="AA49" i="6" s="1"/>
  <c r="AB49" i="6" s="1"/>
  <c r="W52" i="6"/>
  <c r="X52" i="6" s="1"/>
  <c r="Y52" i="6" s="1"/>
  <c r="Z52" i="6" s="1"/>
  <c r="AA52" i="6" s="1"/>
  <c r="AB52" i="6" s="1"/>
  <c r="W6" i="6"/>
  <c r="X6" i="6" s="1"/>
  <c r="Y6" i="6" s="1"/>
  <c r="Z6" i="6" s="1"/>
  <c r="AA6" i="6" s="1"/>
  <c r="AB6" i="6" s="1"/>
  <c r="W12" i="6"/>
  <c r="X12" i="6" s="1"/>
  <c r="Z12" i="6" s="1"/>
  <c r="AA12" i="6" s="1"/>
  <c r="AB12" i="6" s="1"/>
  <c r="W15" i="6"/>
  <c r="X15" i="6" s="1"/>
  <c r="Z15" i="6" s="1"/>
  <c r="AA15" i="6" s="1"/>
  <c r="AB15" i="6" s="1"/>
  <c r="W16" i="6"/>
  <c r="X16" i="6" s="1"/>
  <c r="Z16" i="6" s="1"/>
  <c r="AA16" i="6" s="1"/>
  <c r="AB16" i="6" s="1"/>
  <c r="W19" i="6"/>
  <c r="X19" i="6" s="1"/>
  <c r="Z19" i="6" s="1"/>
  <c r="AA19" i="6" s="1"/>
  <c r="AB19" i="6" s="1"/>
  <c r="W28" i="6"/>
  <c r="W33" i="6"/>
  <c r="X33" i="6" s="1"/>
  <c r="Z33" i="6" s="1"/>
  <c r="AA33" i="6" s="1"/>
  <c r="AB33" i="6" s="1"/>
  <c r="W36" i="6"/>
  <c r="X36" i="6" s="1"/>
  <c r="Z36" i="6" s="1"/>
  <c r="AA36" i="6" s="1"/>
  <c r="AB36" i="6" s="1"/>
  <c r="X45" i="6"/>
  <c r="Y45" i="6" s="1"/>
  <c r="Z45" i="6" s="1"/>
  <c r="AA45" i="6" s="1"/>
  <c r="AB45" i="6" s="1"/>
  <c r="W51" i="6"/>
  <c r="X51" i="6" s="1"/>
  <c r="Y51" i="6" s="1"/>
  <c r="Z51" i="6" s="1"/>
  <c r="AA51" i="6" s="1"/>
  <c r="AB51" i="6" s="1"/>
  <c r="X49" i="5"/>
  <c r="Y49" i="5" s="1"/>
  <c r="Z49" i="5" s="1"/>
  <c r="AA49" i="5" s="1"/>
  <c r="AB49" i="5" s="1"/>
  <c r="X21" i="5"/>
  <c r="Y21" i="5" s="1"/>
  <c r="Z21" i="5" s="1"/>
  <c r="AA21" i="5" s="1"/>
  <c r="AB21" i="5" s="1"/>
  <c r="W35" i="5"/>
  <c r="W11" i="5"/>
  <c r="X11" i="5" s="1"/>
  <c r="Y11" i="5" s="1"/>
  <c r="Z11" i="5" s="1"/>
  <c r="AA11" i="5" s="1"/>
  <c r="AB11" i="5" s="1"/>
  <c r="W14" i="5"/>
  <c r="X14" i="5" s="1"/>
  <c r="Y14" i="5" s="1"/>
  <c r="Z14" i="5" s="1"/>
  <c r="AA14" i="5" s="1"/>
  <c r="AB14" i="5" s="1"/>
  <c r="W17" i="5"/>
  <c r="X17" i="5" s="1"/>
  <c r="Y17" i="5" s="1"/>
  <c r="Z17" i="5" s="1"/>
  <c r="AA17" i="5" s="1"/>
  <c r="AB17" i="5" s="1"/>
  <c r="W31" i="5"/>
  <c r="W32" i="5"/>
  <c r="X32" i="5" s="1"/>
  <c r="Z32" i="5" s="1"/>
  <c r="AA32" i="5" s="1"/>
  <c r="AB32" i="5" s="1"/>
  <c r="W51" i="5"/>
  <c r="X51" i="5" s="1"/>
  <c r="Y51" i="5" s="1"/>
  <c r="Z51" i="5" s="1"/>
  <c r="AA51" i="5" s="1"/>
  <c r="AB51" i="5" s="1"/>
  <c r="W52" i="5"/>
  <c r="W7" i="5"/>
  <c r="X7" i="5" s="1"/>
  <c r="Z7" i="5" s="1"/>
  <c r="AA7" i="5" s="1"/>
  <c r="AB7" i="5" s="1"/>
  <c r="W10" i="5"/>
  <c r="X10" i="5" s="1"/>
  <c r="Z10" i="5" s="1"/>
  <c r="AA10" i="5" s="1"/>
  <c r="AB10" i="5" s="1"/>
  <c r="W13" i="5"/>
  <c r="X13" i="5" s="1"/>
  <c r="Z13" i="5" s="1"/>
  <c r="AA13" i="5" s="1"/>
  <c r="AB13" i="5" s="1"/>
  <c r="W28" i="5"/>
  <c r="W33" i="5"/>
  <c r="W37" i="5"/>
  <c r="X37" i="5" s="1"/>
  <c r="Z37" i="5" s="1"/>
  <c r="AA37" i="5" s="1"/>
  <c r="AB37" i="5" s="1"/>
  <c r="W38" i="5"/>
  <c r="X38" i="5" s="1"/>
  <c r="Y38" i="5" s="1"/>
  <c r="Z38" i="5" s="1"/>
  <c r="AA38" i="5" s="1"/>
  <c r="AB38" i="5" s="1"/>
  <c r="W41" i="5"/>
  <c r="W12" i="5"/>
  <c r="W16" i="5"/>
  <c r="X16" i="5" s="1"/>
  <c r="Z16" i="5" s="1"/>
  <c r="AA16" i="5" s="1"/>
  <c r="AB16" i="5" s="1"/>
  <c r="W20" i="5"/>
  <c r="W24" i="5"/>
  <c r="X24" i="5" s="1"/>
  <c r="Y24" i="5" s="1"/>
  <c r="Z24" i="5" s="1"/>
  <c r="AA24" i="5" s="1"/>
  <c r="AB24" i="5" s="1"/>
  <c r="W39" i="5"/>
  <c r="X39" i="5" s="1"/>
  <c r="Y39" i="5" s="1"/>
  <c r="Z39" i="5" s="1"/>
  <c r="AA39" i="5" s="1"/>
  <c r="AB39" i="5" s="1"/>
  <c r="W53" i="5"/>
  <c r="X53" i="5" s="1"/>
  <c r="Y53" i="5" s="1"/>
  <c r="Z53" i="5" s="1"/>
  <c r="AA53" i="5" s="1"/>
  <c r="AB53" i="5" s="1"/>
  <c r="U54" i="5"/>
  <c r="W8" i="5"/>
  <c r="W9" i="5"/>
  <c r="X9" i="5" s="1"/>
  <c r="Y9" i="5" s="1"/>
  <c r="Z9" i="5" s="1"/>
  <c r="AA9" i="5" s="1"/>
  <c r="AB9" i="5" s="1"/>
  <c r="W23" i="5"/>
  <c r="W36" i="5"/>
  <c r="X36" i="5" s="1"/>
  <c r="Z36" i="5" s="1"/>
  <c r="AA36" i="5" s="1"/>
  <c r="AB36" i="5" s="1"/>
  <c r="W44" i="5"/>
  <c r="X44" i="5" s="1"/>
  <c r="Y44" i="5" s="1"/>
  <c r="Z44" i="5" s="1"/>
  <c r="AA44" i="5" s="1"/>
  <c r="AB44" i="5" s="1"/>
  <c r="X46" i="5"/>
  <c r="Z46" i="5" s="1"/>
  <c r="AA46" i="5" s="1"/>
  <c r="AB46" i="5" s="1"/>
  <c r="W5" i="5"/>
  <c r="X5" i="5" s="1"/>
  <c r="Y5" i="5" s="1"/>
  <c r="Z5" i="5" s="1"/>
  <c r="AA5" i="5" s="1"/>
  <c r="AB5" i="5" s="1"/>
  <c r="W15" i="5"/>
  <c r="X15" i="5" s="1"/>
  <c r="Z15" i="5" s="1"/>
  <c r="AA15" i="5" s="1"/>
  <c r="AB15" i="5" s="1"/>
  <c r="W19" i="5"/>
  <c r="X19" i="5" s="1"/>
  <c r="Z19" i="5" s="1"/>
  <c r="AA19" i="5" s="1"/>
  <c r="AB19" i="5" s="1"/>
  <c r="X22" i="5"/>
  <c r="Y22" i="5" s="1"/>
  <c r="Z22" i="5" s="1"/>
  <c r="AA22" i="5" s="1"/>
  <c r="AB22" i="5" s="1"/>
  <c r="W27" i="5"/>
  <c r="X27" i="5" s="1"/>
  <c r="Y27" i="5" s="1"/>
  <c r="Z27" i="5" s="1"/>
  <c r="AA27" i="5" s="1"/>
  <c r="AB27" i="5" s="1"/>
  <c r="W29" i="5"/>
  <c r="X29" i="5" s="1"/>
  <c r="Y29" i="5" s="1"/>
  <c r="Z29" i="5" s="1"/>
  <c r="AA29" i="5" s="1"/>
  <c r="AB29" i="5" s="1"/>
  <c r="W30" i="5"/>
  <c r="X30" i="5" s="1"/>
  <c r="Y30" i="5" s="1"/>
  <c r="Z30" i="5" s="1"/>
  <c r="AA30" i="5" s="1"/>
  <c r="AB30" i="5" s="1"/>
  <c r="W45" i="5"/>
  <c r="X45" i="5" s="1"/>
  <c r="Y45" i="5" s="1"/>
  <c r="Z45" i="5" s="1"/>
  <c r="AA45" i="5" s="1"/>
  <c r="AB45" i="5" s="1"/>
  <c r="W50" i="5"/>
  <c r="X50" i="5" s="1"/>
  <c r="Y50" i="5" s="1"/>
  <c r="Z50" i="5" s="1"/>
  <c r="AA50" i="5" s="1"/>
  <c r="AB50" i="5" s="1"/>
  <c r="W14" i="4"/>
  <c r="X20" i="4"/>
  <c r="Y20" i="4" s="1"/>
  <c r="Z20" i="4" s="1"/>
  <c r="AA20" i="4" s="1"/>
  <c r="W51" i="4"/>
  <c r="X51" i="4" s="1"/>
  <c r="Y51" i="4" s="1"/>
  <c r="Z51" i="4" s="1"/>
  <c r="AA51" i="4" s="1"/>
  <c r="AB51" i="4" s="1"/>
  <c r="P54" i="4"/>
  <c r="W6" i="4"/>
  <c r="W27" i="4"/>
  <c r="W31" i="4"/>
  <c r="W43" i="4"/>
  <c r="X43" i="4" s="1"/>
  <c r="Y43" i="4" s="1"/>
  <c r="Z43" i="4" s="1"/>
  <c r="AA43" i="4" s="1"/>
  <c r="AB43" i="4" s="1"/>
  <c r="W44" i="4"/>
  <c r="X23" i="4"/>
  <c r="Y23" i="4" s="1"/>
  <c r="Z23" i="4" s="1"/>
  <c r="AA23" i="4" s="1"/>
  <c r="AB23" i="4" s="1"/>
  <c r="W28" i="4"/>
  <c r="W30" i="4"/>
  <c r="X30" i="4" s="1"/>
  <c r="Y30" i="4" s="1"/>
  <c r="Z30" i="4" s="1"/>
  <c r="AA30" i="4" s="1"/>
  <c r="AB30" i="4" s="1"/>
  <c r="W10" i="4"/>
  <c r="W11" i="4"/>
  <c r="X11" i="4" s="1"/>
  <c r="Y11" i="4" s="1"/>
  <c r="Z11" i="4" s="1"/>
  <c r="AA11" i="4" s="1"/>
  <c r="W12" i="4"/>
  <c r="X12" i="4" s="1"/>
  <c r="Z12" i="4" s="1"/>
  <c r="AA12" i="4" s="1"/>
  <c r="AB12" i="4" s="1"/>
  <c r="W16" i="4"/>
  <c r="X16" i="4" s="1"/>
  <c r="Z16" i="4" s="1"/>
  <c r="AA16" i="4" s="1"/>
  <c r="AB16" i="4" s="1"/>
  <c r="W17" i="4"/>
  <c r="X17" i="4" s="1"/>
  <c r="Y17" i="4" s="1"/>
  <c r="Z17" i="4" s="1"/>
  <c r="AA17" i="4" s="1"/>
  <c r="AB17" i="4" s="1"/>
  <c r="W19" i="4"/>
  <c r="W22" i="4"/>
  <c r="X22" i="4" s="1"/>
  <c r="Y22" i="4" s="1"/>
  <c r="Z22" i="4" s="1"/>
  <c r="AA22" i="4" s="1"/>
  <c r="AB22" i="4" s="1"/>
  <c r="X27" i="4"/>
  <c r="Y27" i="4" s="1"/>
  <c r="Z27" i="4" s="1"/>
  <c r="AA27" i="4" s="1"/>
  <c r="AB27" i="4" s="1"/>
  <c r="W32" i="4"/>
  <c r="X32" i="4" s="1"/>
  <c r="X49" i="4"/>
  <c r="Y49" i="4" s="1"/>
  <c r="Z49" i="4" s="1"/>
  <c r="AA49" i="4" s="1"/>
  <c r="AB49" i="4" s="1"/>
  <c r="W33" i="4"/>
  <c r="X33" i="4" s="1"/>
  <c r="W36" i="4"/>
  <c r="X36" i="4" s="1"/>
  <c r="Z36" i="4" s="1"/>
  <c r="AA36" i="4" s="1"/>
  <c r="AB36" i="4" s="1"/>
  <c r="W40" i="4"/>
  <c r="X40" i="4" s="1"/>
  <c r="Y40" i="4" s="1"/>
  <c r="Z40" i="4" s="1"/>
  <c r="AA40" i="4" s="1"/>
  <c r="AB40" i="4" s="1"/>
  <c r="W48" i="4"/>
  <c r="X48" i="4" s="1"/>
  <c r="Y48" i="4" s="1"/>
  <c r="Z48" i="4" s="1"/>
  <c r="AA48" i="4" s="1"/>
  <c r="AB48" i="4" s="1"/>
  <c r="X52" i="4"/>
  <c r="Y52" i="4" s="1"/>
  <c r="Z52" i="4" s="1"/>
  <c r="AA52" i="4" s="1"/>
  <c r="AB52" i="4" s="1"/>
  <c r="W8" i="4"/>
  <c r="X8" i="4" s="1"/>
  <c r="Z8" i="4" s="1"/>
  <c r="AA8" i="4" s="1"/>
  <c r="AB8" i="4" s="1"/>
  <c r="W15" i="4"/>
  <c r="X15" i="4" s="1"/>
  <c r="Z15" i="4" s="1"/>
  <c r="AA15" i="4" s="1"/>
  <c r="AB15" i="4" s="1"/>
  <c r="AB20" i="4"/>
  <c r="X24" i="4"/>
  <c r="Y24" i="4" s="1"/>
  <c r="Z24" i="4" s="1"/>
  <c r="AA24" i="4" s="1"/>
  <c r="AB24" i="4" s="1"/>
  <c r="W29" i="4"/>
  <c r="X29" i="4" s="1"/>
  <c r="Y29" i="4" s="1"/>
  <c r="Z29" i="4" s="1"/>
  <c r="AA29" i="4" s="1"/>
  <c r="AB29" i="4" s="1"/>
  <c r="W37" i="4"/>
  <c r="X37" i="4" s="1"/>
  <c r="W42" i="4"/>
  <c r="X53" i="4"/>
  <c r="Y53" i="4" s="1"/>
  <c r="Z53" i="4" s="1"/>
  <c r="AA53" i="4" s="1"/>
  <c r="AB53" i="4" s="1"/>
  <c r="P54" i="3"/>
  <c r="W9" i="3"/>
  <c r="W20" i="3"/>
  <c r="W37" i="3"/>
  <c r="W47" i="3"/>
  <c r="X47" i="3" s="1"/>
  <c r="Z47" i="3" s="1"/>
  <c r="AA47" i="3" s="1"/>
  <c r="AB47" i="3" s="1"/>
  <c r="W49" i="3"/>
  <c r="X5" i="3"/>
  <c r="Y5" i="3" s="1"/>
  <c r="Z5" i="3" s="1"/>
  <c r="AA5" i="3" s="1"/>
  <c r="AB5" i="3" s="1"/>
  <c r="X16" i="3"/>
  <c r="Z16" i="3" s="1"/>
  <c r="AA16" i="3" s="1"/>
  <c r="AB16" i="3" s="1"/>
  <c r="W27" i="3"/>
  <c r="X27" i="3" s="1"/>
  <c r="Y27" i="3" s="1"/>
  <c r="Z27" i="3" s="1"/>
  <c r="AA27" i="3" s="1"/>
  <c r="AB27" i="3" s="1"/>
  <c r="W29" i="3"/>
  <c r="X29" i="3" s="1"/>
  <c r="Y29" i="3" s="1"/>
  <c r="Z29" i="3" s="1"/>
  <c r="AA29" i="3" s="1"/>
  <c r="AB29" i="3" s="1"/>
  <c r="W19" i="3"/>
  <c r="W33" i="3"/>
  <c r="W46" i="3"/>
  <c r="W23" i="3"/>
  <c r="X23" i="3" s="1"/>
  <c r="Y23" i="3" s="1"/>
  <c r="Z23" i="3" s="1"/>
  <c r="AA23" i="3" s="1"/>
  <c r="AB23" i="3" s="1"/>
  <c r="W31" i="3"/>
  <c r="W35" i="3"/>
  <c r="W39" i="3"/>
  <c r="X39" i="3" s="1"/>
  <c r="Y39" i="3" s="1"/>
  <c r="Z39" i="3" s="1"/>
  <c r="AA39" i="3" s="1"/>
  <c r="AB39" i="3" s="1"/>
  <c r="X45" i="3"/>
  <c r="Y45" i="3" s="1"/>
  <c r="Z45" i="3" s="1"/>
  <c r="AA45" i="3" s="1"/>
  <c r="AB45" i="3" s="1"/>
  <c r="W53" i="3"/>
  <c r="W7" i="3"/>
  <c r="X7" i="3" s="1"/>
  <c r="Z7" i="3" s="1"/>
  <c r="AA7" i="3" s="1"/>
  <c r="AB7" i="3" s="1"/>
  <c r="W8" i="3"/>
  <c r="X8" i="3" s="1"/>
  <c r="Z8" i="3" s="1"/>
  <c r="AA8" i="3" s="1"/>
  <c r="AB8" i="3" s="1"/>
  <c r="W22" i="3"/>
  <c r="X22" i="3" s="1"/>
  <c r="Y22" i="3" s="1"/>
  <c r="Z22" i="3" s="1"/>
  <c r="AA22" i="3" s="1"/>
  <c r="AB22" i="3" s="1"/>
  <c r="W40" i="3"/>
  <c r="X40" i="3" s="1"/>
  <c r="Y40" i="3" s="1"/>
  <c r="Z40" i="3" s="1"/>
  <c r="AA40" i="3" s="1"/>
  <c r="AB40" i="3" s="1"/>
  <c r="X46" i="3"/>
  <c r="Y46" i="3" s="1"/>
  <c r="Z46" i="3" s="1"/>
  <c r="AA46" i="3" s="1"/>
  <c r="AB46" i="3" s="1"/>
  <c r="W51" i="3"/>
  <c r="X51" i="3" s="1"/>
  <c r="Y51" i="3" s="1"/>
  <c r="Z51" i="3" s="1"/>
  <c r="AA51" i="3" s="1"/>
  <c r="AB51" i="3" s="1"/>
  <c r="W15" i="3"/>
  <c r="W24" i="3"/>
  <c r="W52" i="3"/>
  <c r="X52" i="3" s="1"/>
  <c r="Y52" i="3" s="1"/>
  <c r="Z52" i="3" s="1"/>
  <c r="AA52" i="3" s="1"/>
  <c r="AB52" i="3" s="1"/>
  <c r="W13" i="3"/>
  <c r="X13" i="3" s="1"/>
  <c r="Z13" i="3" s="1"/>
  <c r="AA13" i="3" s="1"/>
  <c r="AB13" i="3" s="1"/>
  <c r="W18" i="3"/>
  <c r="X18" i="3" s="1"/>
  <c r="Z18" i="3" s="1"/>
  <c r="AA18" i="3" s="1"/>
  <c r="AB18" i="3" s="1"/>
  <c r="W21" i="3"/>
  <c r="X21" i="3" s="1"/>
  <c r="Y21" i="3" s="1"/>
  <c r="Z21" i="3" s="1"/>
  <c r="AA21" i="3" s="1"/>
  <c r="AB21" i="3" s="1"/>
  <c r="W25" i="3"/>
  <c r="X25" i="3" s="1"/>
  <c r="Y25" i="3" s="1"/>
  <c r="Z25" i="3" s="1"/>
  <c r="AA25" i="3" s="1"/>
  <c r="AB25" i="3" s="1"/>
  <c r="W28" i="3"/>
  <c r="X28" i="3" s="1"/>
  <c r="Y28" i="3" s="1"/>
  <c r="Z28" i="3" s="1"/>
  <c r="AA28" i="3" s="1"/>
  <c r="AB28" i="3" s="1"/>
  <c r="W36" i="3"/>
  <c r="X36" i="3" s="1"/>
  <c r="Z36" i="3" s="1"/>
  <c r="AA36" i="3" s="1"/>
  <c r="AB36" i="3" s="1"/>
  <c r="X41" i="3"/>
  <c r="Y41" i="3" s="1"/>
  <c r="Z41" i="3" s="1"/>
  <c r="AA41" i="3" s="1"/>
  <c r="AB41" i="3" s="1"/>
  <c r="W43" i="3"/>
  <c r="W50" i="3"/>
  <c r="X50" i="3" s="1"/>
  <c r="Y50" i="3" s="1"/>
  <c r="Z50" i="3" s="1"/>
  <c r="AA50" i="3" s="1"/>
  <c r="AB50" i="3" s="1"/>
  <c r="W34" i="2"/>
  <c r="X34" i="2" s="1"/>
  <c r="Y34" i="2" s="1"/>
  <c r="Z34" i="2" s="1"/>
  <c r="AA34" i="2" s="1"/>
  <c r="AB34" i="2" s="1"/>
  <c r="W15" i="2"/>
  <c r="X15" i="2" s="1"/>
  <c r="Z15" i="2" s="1"/>
  <c r="AA15" i="2" s="1"/>
  <c r="AB15" i="2" s="1"/>
  <c r="W23" i="2"/>
  <c r="X23" i="2" s="1"/>
  <c r="Y23" i="2" s="1"/>
  <c r="Z23" i="2" s="1"/>
  <c r="AA23" i="2" s="1"/>
  <c r="AB23" i="2" s="1"/>
  <c r="W5" i="2"/>
  <c r="X5" i="2" s="1"/>
  <c r="Y5" i="2" s="1"/>
  <c r="Z5" i="2" s="1"/>
  <c r="AA5" i="2" s="1"/>
  <c r="AB5" i="2" s="1"/>
  <c r="W27" i="2"/>
  <c r="X27" i="2" s="1"/>
  <c r="Y27" i="2" s="1"/>
  <c r="Z27" i="2" s="1"/>
  <c r="AA27" i="2" s="1"/>
  <c r="AB27" i="2" s="1"/>
  <c r="W28" i="2"/>
  <c r="X28" i="2" s="1"/>
  <c r="Y28" i="2" s="1"/>
  <c r="Z28" i="2" s="1"/>
  <c r="AA28" i="2" s="1"/>
  <c r="AB28" i="2" s="1"/>
  <c r="W29" i="2"/>
  <c r="X29" i="2" s="1"/>
  <c r="Y29" i="2" s="1"/>
  <c r="Z29" i="2" s="1"/>
  <c r="AA29" i="2" s="1"/>
  <c r="AB29" i="2" s="1"/>
  <c r="W30" i="2"/>
  <c r="X30" i="2" s="1"/>
  <c r="Y30" i="2" s="1"/>
  <c r="Z30" i="2" s="1"/>
  <c r="AA30" i="2" s="1"/>
  <c r="AB30" i="2" s="1"/>
  <c r="W31" i="2"/>
  <c r="X31" i="2" s="1"/>
  <c r="Y31" i="2" s="1"/>
  <c r="Z31" i="2" s="1"/>
  <c r="AA31" i="2" s="1"/>
  <c r="AB31" i="2" s="1"/>
  <c r="W32" i="2"/>
  <c r="X32" i="2" s="1"/>
  <c r="Z32" i="2" s="1"/>
  <c r="AA32" i="2" s="1"/>
  <c r="AB32" i="2" s="1"/>
  <c r="W37" i="2"/>
  <c r="X37" i="2" s="1"/>
  <c r="Z37" i="2" s="1"/>
  <c r="AA37" i="2" s="1"/>
  <c r="AB37" i="2" s="1"/>
  <c r="AB20" i="12"/>
  <c r="T54" i="12"/>
  <c r="W22" i="12"/>
  <c r="X22" i="12" s="1"/>
  <c r="Y22" i="12" s="1"/>
  <c r="Z22" i="12" s="1"/>
  <c r="AA22" i="12" s="1"/>
  <c r="AB22" i="12" s="1"/>
  <c r="X23" i="12"/>
  <c r="Y23" i="12" s="1"/>
  <c r="Z23" i="12" s="1"/>
  <c r="AA23" i="12" s="1"/>
  <c r="AB23" i="12" s="1"/>
  <c r="W27" i="12"/>
  <c r="X27" i="12" s="1"/>
  <c r="Y27" i="12" s="1"/>
  <c r="Z27" i="12" s="1"/>
  <c r="AA27" i="12" s="1"/>
  <c r="AB27" i="12" s="1"/>
  <c r="X33" i="12"/>
  <c r="Z33" i="12" s="1"/>
  <c r="AA33" i="12" s="1"/>
  <c r="AB33" i="12" s="1"/>
  <c r="X37" i="12"/>
  <c r="Z37" i="12" s="1"/>
  <c r="AA37" i="12" s="1"/>
  <c r="AB37" i="12" s="1"/>
  <c r="W46" i="12"/>
  <c r="X46" i="12" s="1"/>
  <c r="Y46" i="12" s="1"/>
  <c r="Z46" i="12" s="1"/>
  <c r="AA46" i="12" s="1"/>
  <c r="AB46" i="12" s="1"/>
  <c r="X7" i="12"/>
  <c r="Z7" i="12" s="1"/>
  <c r="AA7" i="12" s="1"/>
  <c r="AB7" i="12" s="1"/>
  <c r="X15" i="12"/>
  <c r="Z15" i="12" s="1"/>
  <c r="AA15" i="12" s="1"/>
  <c r="AB15" i="12" s="1"/>
  <c r="AB21" i="12"/>
  <c r="V54" i="12"/>
  <c r="P54" i="12"/>
  <c r="W4" i="12"/>
  <c r="X4" i="12" s="1"/>
  <c r="W10" i="12"/>
  <c r="X10" i="12" s="1"/>
  <c r="Z10" i="12" s="1"/>
  <c r="AA10" i="12" s="1"/>
  <c r="AB10" i="12" s="1"/>
  <c r="X11" i="12"/>
  <c r="Y11" i="12" s="1"/>
  <c r="Z11" i="12" s="1"/>
  <c r="AA11" i="12" s="1"/>
  <c r="AB11" i="12" s="1"/>
  <c r="W18" i="12"/>
  <c r="X18" i="12" s="1"/>
  <c r="Z18" i="12" s="1"/>
  <c r="AA18" i="12" s="1"/>
  <c r="AB18" i="12" s="1"/>
  <c r="X19" i="12"/>
  <c r="Z19" i="12" s="1"/>
  <c r="AA19" i="12" s="1"/>
  <c r="AB19" i="12" s="1"/>
  <c r="X39" i="12"/>
  <c r="Y39" i="12" s="1"/>
  <c r="Z39" i="12" s="1"/>
  <c r="AA39" i="12" s="1"/>
  <c r="AB39" i="12" s="1"/>
  <c r="X42" i="12"/>
  <c r="Y42" i="12" s="1"/>
  <c r="Z42" i="12" s="1"/>
  <c r="AA42" i="12" s="1"/>
  <c r="AB42" i="12" s="1"/>
  <c r="U54" i="12"/>
  <c r="X31" i="12"/>
  <c r="Y31" i="12" s="1"/>
  <c r="Z31" i="12" s="1"/>
  <c r="AA31" i="12" s="1"/>
  <c r="AB31" i="12" s="1"/>
  <c r="X35" i="12"/>
  <c r="Z35" i="12" s="1"/>
  <c r="AA35" i="12" s="1"/>
  <c r="AB35" i="12" s="1"/>
  <c r="X43" i="12"/>
  <c r="Y43" i="12" s="1"/>
  <c r="Z43" i="12" s="1"/>
  <c r="AA43" i="12" s="1"/>
  <c r="AB43" i="12" s="1"/>
  <c r="W49" i="12"/>
  <c r="X49" i="12" s="1"/>
  <c r="Y49" i="12" s="1"/>
  <c r="Z49" i="12" s="1"/>
  <c r="AA49" i="12" s="1"/>
  <c r="AB49" i="12" s="1"/>
  <c r="X50" i="12"/>
  <c r="Y50" i="12" s="1"/>
  <c r="Z50" i="12" s="1"/>
  <c r="AA50" i="12" s="1"/>
  <c r="AB50" i="12" s="1"/>
  <c r="W45" i="12"/>
  <c r="X45" i="12" s="1"/>
  <c r="Y45" i="12" s="1"/>
  <c r="Z45" i="12" s="1"/>
  <c r="AA45" i="12" s="1"/>
  <c r="AB45" i="12" s="1"/>
  <c r="Z19" i="11"/>
  <c r="AA19" i="11" s="1"/>
  <c r="AB19" i="11" s="1"/>
  <c r="X10" i="11"/>
  <c r="Z10" i="11" s="1"/>
  <c r="AA10" i="11" s="1"/>
  <c r="AB10" i="11" s="1"/>
  <c r="X18" i="11"/>
  <c r="Z18" i="11" s="1"/>
  <c r="AA18" i="11" s="1"/>
  <c r="AB18" i="11" s="1"/>
  <c r="X34" i="11"/>
  <c r="Y34" i="11" s="1"/>
  <c r="Z34" i="11" s="1"/>
  <c r="AA34" i="11" s="1"/>
  <c r="AB34" i="11" s="1"/>
  <c r="X48" i="11"/>
  <c r="Y48" i="11" s="1"/>
  <c r="Z48" i="11" s="1"/>
  <c r="AA48" i="11" s="1"/>
  <c r="AB48" i="11" s="1"/>
  <c r="X6" i="11"/>
  <c r="Y6" i="11" s="1"/>
  <c r="Z6" i="11" s="1"/>
  <c r="AA6" i="11" s="1"/>
  <c r="AB6" i="11" s="1"/>
  <c r="X26" i="11"/>
  <c r="Y26" i="11" s="1"/>
  <c r="Z26" i="11" s="1"/>
  <c r="AA26" i="11" s="1"/>
  <c r="AB26" i="11" s="1"/>
  <c r="P54" i="11"/>
  <c r="W4" i="11"/>
  <c r="X4" i="11" s="1"/>
  <c r="X9" i="11"/>
  <c r="Y9" i="11" s="1"/>
  <c r="Z9" i="11" s="1"/>
  <c r="AA9" i="11" s="1"/>
  <c r="AB9" i="11" s="1"/>
  <c r="X17" i="11"/>
  <c r="Y17" i="11" s="1"/>
  <c r="Z17" i="11" s="1"/>
  <c r="AA17" i="11" s="1"/>
  <c r="AB17" i="11" s="1"/>
  <c r="X29" i="11"/>
  <c r="Y29" i="11" s="1"/>
  <c r="Z29" i="11" s="1"/>
  <c r="AA29" i="11" s="1"/>
  <c r="AB29" i="11" s="1"/>
  <c r="X33" i="11"/>
  <c r="Z33" i="11" s="1"/>
  <c r="AA33" i="11" s="1"/>
  <c r="AB33" i="11" s="1"/>
  <c r="X44" i="11"/>
  <c r="Y44" i="11" s="1"/>
  <c r="Z44" i="11" s="1"/>
  <c r="AA44" i="11" s="1"/>
  <c r="AB44" i="11" s="1"/>
  <c r="X52" i="11"/>
  <c r="Y52" i="11" s="1"/>
  <c r="Z52" i="11" s="1"/>
  <c r="AA52" i="11" s="1"/>
  <c r="AB52" i="11" s="1"/>
  <c r="V54" i="11"/>
  <c r="T54" i="11"/>
  <c r="X8" i="11"/>
  <c r="Z8" i="11" s="1"/>
  <c r="AA8" i="11" s="1"/>
  <c r="AB8" i="11" s="1"/>
  <c r="X12" i="11"/>
  <c r="Z12" i="11" s="1"/>
  <c r="AA12" i="11" s="1"/>
  <c r="AB12" i="11" s="1"/>
  <c r="X24" i="11"/>
  <c r="Y24" i="11" s="1"/>
  <c r="Z24" i="11" s="1"/>
  <c r="AA24" i="11" s="1"/>
  <c r="AB24" i="11" s="1"/>
  <c r="X32" i="11"/>
  <c r="Z32" i="11" s="1"/>
  <c r="AA32" i="11" s="1"/>
  <c r="AB32" i="11" s="1"/>
  <c r="W38" i="11"/>
  <c r="X38" i="11" s="1"/>
  <c r="Y38" i="11" s="1"/>
  <c r="Z38" i="11" s="1"/>
  <c r="AA38" i="11" s="1"/>
  <c r="AB38" i="11" s="1"/>
  <c r="W47" i="11"/>
  <c r="X47" i="11" s="1"/>
  <c r="Y47" i="11" s="1"/>
  <c r="Z47" i="11" s="1"/>
  <c r="AA47" i="11" s="1"/>
  <c r="AB47" i="11" s="1"/>
  <c r="X43" i="11"/>
  <c r="Y43" i="11" s="1"/>
  <c r="Z43" i="11" s="1"/>
  <c r="AA43" i="11" s="1"/>
  <c r="AB43" i="11" s="1"/>
  <c r="X51" i="11"/>
  <c r="Y51" i="11" s="1"/>
  <c r="Z51" i="11" s="1"/>
  <c r="AA51" i="11" s="1"/>
  <c r="AB51" i="11" s="1"/>
  <c r="T54" i="10"/>
  <c r="W4" i="10"/>
  <c r="X10" i="10"/>
  <c r="Z10" i="10" s="1"/>
  <c r="AA10" i="10" s="1"/>
  <c r="AB10" i="10" s="1"/>
  <c r="X45" i="10"/>
  <c r="Y45" i="10" s="1"/>
  <c r="Z45" i="10" s="1"/>
  <c r="AA45" i="10" s="1"/>
  <c r="AB45" i="10" s="1"/>
  <c r="X53" i="10"/>
  <c r="Y53" i="10" s="1"/>
  <c r="Z53" i="10" s="1"/>
  <c r="AA53" i="10" s="1"/>
  <c r="AB53" i="10" s="1"/>
  <c r="U54" i="10"/>
  <c r="X9" i="10"/>
  <c r="Y9" i="10" s="1"/>
  <c r="Z9" i="10" s="1"/>
  <c r="AA9" i="10" s="1"/>
  <c r="AB9" i="10" s="1"/>
  <c r="W13" i="10"/>
  <c r="AB14" i="10"/>
  <c r="W22" i="10"/>
  <c r="X22" i="10" s="1"/>
  <c r="Y22" i="10" s="1"/>
  <c r="Z22" i="10" s="1"/>
  <c r="AA22" i="10" s="1"/>
  <c r="AB22" i="10" s="1"/>
  <c r="V54" i="10"/>
  <c r="X21" i="10"/>
  <c r="Y21" i="10" s="1"/>
  <c r="Z21" i="10" s="1"/>
  <c r="AA21" i="10" s="1"/>
  <c r="AB21" i="10" s="1"/>
  <c r="W23" i="10"/>
  <c r="X23" i="10" s="1"/>
  <c r="Y23" i="10" s="1"/>
  <c r="Z23" i="10" s="1"/>
  <c r="AA23" i="10" s="1"/>
  <c r="AB23" i="10" s="1"/>
  <c r="W25" i="10"/>
  <c r="X25" i="10" s="1"/>
  <c r="Y25" i="10" s="1"/>
  <c r="Z25" i="10" s="1"/>
  <c r="AA25" i="10" s="1"/>
  <c r="AB25" i="10" s="1"/>
  <c r="X37" i="10"/>
  <c r="Z37" i="10" s="1"/>
  <c r="AA37" i="10" s="1"/>
  <c r="AB37" i="10" s="1"/>
  <c r="W38" i="10"/>
  <c r="X38" i="10" s="1"/>
  <c r="Y38" i="10" s="1"/>
  <c r="Z38" i="10" s="1"/>
  <c r="AA38" i="10" s="1"/>
  <c r="AB38" i="10" s="1"/>
  <c r="W39" i="10"/>
  <c r="X39" i="10" s="1"/>
  <c r="Y39" i="10" s="1"/>
  <c r="Z39" i="10" s="1"/>
  <c r="AA39" i="10" s="1"/>
  <c r="AB39" i="10" s="1"/>
  <c r="W41" i="10"/>
  <c r="X41" i="10" s="1"/>
  <c r="Y41" i="10" s="1"/>
  <c r="Z41" i="10" s="1"/>
  <c r="AA41" i="10" s="1"/>
  <c r="AB41" i="10" s="1"/>
  <c r="W12" i="10"/>
  <c r="X12" i="10" s="1"/>
  <c r="Z12" i="10" s="1"/>
  <c r="AA12" i="10" s="1"/>
  <c r="AB12" i="10" s="1"/>
  <c r="X13" i="10"/>
  <c r="Z13" i="10" s="1"/>
  <c r="AA13" i="10" s="1"/>
  <c r="AB13" i="10" s="1"/>
  <c r="W24" i="10"/>
  <c r="X24" i="10" s="1"/>
  <c r="Y24" i="10" s="1"/>
  <c r="Z24" i="10" s="1"/>
  <c r="AA24" i="10" s="1"/>
  <c r="AB24" i="10" s="1"/>
  <c r="W40" i="10"/>
  <c r="X40" i="10" s="1"/>
  <c r="Y40" i="10" s="1"/>
  <c r="Z40" i="10" s="1"/>
  <c r="AA40" i="10" s="1"/>
  <c r="AB40" i="10" s="1"/>
  <c r="W46" i="10"/>
  <c r="X46" i="10" s="1"/>
  <c r="Y46" i="10" s="1"/>
  <c r="Z46" i="10" s="1"/>
  <c r="AA46" i="10" s="1"/>
  <c r="AB46" i="10" s="1"/>
  <c r="W16" i="10"/>
  <c r="X16" i="10" s="1"/>
  <c r="Z16" i="10" s="1"/>
  <c r="AA16" i="10" s="1"/>
  <c r="AB16" i="10" s="1"/>
  <c r="X17" i="10"/>
  <c r="Y17" i="10" s="1"/>
  <c r="Z17" i="10" s="1"/>
  <c r="AA17" i="10" s="1"/>
  <c r="AB17" i="10" s="1"/>
  <c r="W28" i="10"/>
  <c r="X28" i="10" s="1"/>
  <c r="Y28" i="10" s="1"/>
  <c r="Z28" i="10" s="1"/>
  <c r="AA28" i="10" s="1"/>
  <c r="AB28" i="10" s="1"/>
  <c r="W44" i="10"/>
  <c r="X44" i="10" s="1"/>
  <c r="Y44" i="10" s="1"/>
  <c r="Z44" i="10" s="1"/>
  <c r="AA44" i="10" s="1"/>
  <c r="AB44" i="10" s="1"/>
  <c r="X49" i="10"/>
  <c r="Y49" i="10" s="1"/>
  <c r="Z49" i="10" s="1"/>
  <c r="AA49" i="10" s="1"/>
  <c r="AB49" i="10" s="1"/>
  <c r="W52" i="10"/>
  <c r="X52" i="10" s="1"/>
  <c r="Y52" i="10" s="1"/>
  <c r="Z52" i="10" s="1"/>
  <c r="AA52" i="10" s="1"/>
  <c r="AB52" i="10" s="1"/>
  <c r="W32" i="10"/>
  <c r="X32" i="10" s="1"/>
  <c r="Z32" i="10" s="1"/>
  <c r="AA32" i="10" s="1"/>
  <c r="AB32" i="10" s="1"/>
  <c r="X33" i="10"/>
  <c r="Z33" i="10" s="1"/>
  <c r="AA33" i="10" s="1"/>
  <c r="AB33" i="10" s="1"/>
  <c r="X47" i="10"/>
  <c r="Y47" i="10" s="1"/>
  <c r="Z47" i="10" s="1"/>
  <c r="AA47" i="10" s="1"/>
  <c r="AB47" i="10" s="1"/>
  <c r="P54" i="10"/>
  <c r="T54" i="9"/>
  <c r="X8" i="9"/>
  <c r="Z8" i="9" s="1"/>
  <c r="AA8" i="9" s="1"/>
  <c r="AB8" i="9" s="1"/>
  <c r="X12" i="9"/>
  <c r="Z12" i="9" s="1"/>
  <c r="AA12" i="9" s="1"/>
  <c r="AB12" i="9" s="1"/>
  <c r="X16" i="9"/>
  <c r="Z16" i="9" s="1"/>
  <c r="AA16" i="9" s="1"/>
  <c r="AB16" i="9" s="1"/>
  <c r="W18" i="9"/>
  <c r="X18" i="9" s="1"/>
  <c r="Z18" i="9" s="1"/>
  <c r="AA18" i="9" s="1"/>
  <c r="AB18" i="9" s="1"/>
  <c r="X19" i="9"/>
  <c r="Z19" i="9" s="1"/>
  <c r="AA19" i="9" s="1"/>
  <c r="AB19" i="9" s="1"/>
  <c r="X29" i="9"/>
  <c r="Y29" i="9" s="1"/>
  <c r="Z29" i="9" s="1"/>
  <c r="AA29" i="9" s="1"/>
  <c r="AB29" i="9" s="1"/>
  <c r="W32" i="9"/>
  <c r="X32" i="9" s="1"/>
  <c r="Z32" i="9" s="1"/>
  <c r="AA32" i="9" s="1"/>
  <c r="AB32" i="9" s="1"/>
  <c r="W34" i="9"/>
  <c r="X34" i="9" s="1"/>
  <c r="Y34" i="9" s="1"/>
  <c r="Z34" i="9" s="1"/>
  <c r="AA34" i="9" s="1"/>
  <c r="AB34" i="9" s="1"/>
  <c r="W44" i="9"/>
  <c r="X44" i="9" s="1"/>
  <c r="Y44" i="9" s="1"/>
  <c r="Z44" i="9" s="1"/>
  <c r="AA44" i="9" s="1"/>
  <c r="AB44" i="9" s="1"/>
  <c r="AB45" i="9"/>
  <c r="AB20" i="9"/>
  <c r="X27" i="9"/>
  <c r="Y27" i="9" s="1"/>
  <c r="Z27" i="9" s="1"/>
  <c r="AA27" i="9" s="1"/>
  <c r="AB27" i="9" s="1"/>
  <c r="X39" i="9"/>
  <c r="Y39" i="9" s="1"/>
  <c r="Z39" i="9" s="1"/>
  <c r="AA39" i="9" s="1"/>
  <c r="AB39" i="9" s="1"/>
  <c r="AB49" i="9"/>
  <c r="V54" i="9"/>
  <c r="X6" i="9"/>
  <c r="Y6" i="9" s="1"/>
  <c r="Z6" i="9" s="1"/>
  <c r="AA6" i="9" s="1"/>
  <c r="AB6" i="9" s="1"/>
  <c r="X10" i="9"/>
  <c r="Z10" i="9" s="1"/>
  <c r="AA10" i="9" s="1"/>
  <c r="AB10" i="9" s="1"/>
  <c r="W14" i="9"/>
  <c r="X14" i="9" s="1"/>
  <c r="Y14" i="9" s="1"/>
  <c r="Z14" i="9" s="1"/>
  <c r="AA14" i="9" s="1"/>
  <c r="AB14" i="9" s="1"/>
  <c r="X25" i="9"/>
  <c r="Y25" i="9" s="1"/>
  <c r="Z25" i="9" s="1"/>
  <c r="AA25" i="9" s="1"/>
  <c r="AB25" i="9" s="1"/>
  <c r="X35" i="9"/>
  <c r="Z35" i="9" s="1"/>
  <c r="AA35" i="9" s="1"/>
  <c r="AB35" i="9" s="1"/>
  <c r="X48" i="9"/>
  <c r="Y48" i="9" s="1"/>
  <c r="Z48" i="9" s="1"/>
  <c r="AA48" i="9" s="1"/>
  <c r="AB48" i="9" s="1"/>
  <c r="P54" i="9"/>
  <c r="W4" i="9"/>
  <c r="X4" i="9" s="1"/>
  <c r="Z4" i="9" s="1"/>
  <c r="W26" i="9"/>
  <c r="X26" i="9" s="1"/>
  <c r="Y26" i="9" s="1"/>
  <c r="Z26" i="9" s="1"/>
  <c r="AA26" i="9" s="1"/>
  <c r="AB26" i="9" s="1"/>
  <c r="X31" i="9"/>
  <c r="Y31" i="9" s="1"/>
  <c r="Z31" i="9" s="1"/>
  <c r="AA31" i="9" s="1"/>
  <c r="AB31" i="9" s="1"/>
  <c r="X33" i="9"/>
  <c r="Z33" i="9" s="1"/>
  <c r="AA33" i="9" s="1"/>
  <c r="AB33" i="9" s="1"/>
  <c r="W36" i="9"/>
  <c r="X36" i="9" s="1"/>
  <c r="Z36" i="9" s="1"/>
  <c r="AA36" i="9" s="1"/>
  <c r="AB36" i="9" s="1"/>
  <c r="W38" i="9"/>
  <c r="X38" i="9" s="1"/>
  <c r="Y38" i="9" s="1"/>
  <c r="Z38" i="9" s="1"/>
  <c r="AA38" i="9" s="1"/>
  <c r="AB38" i="9" s="1"/>
  <c r="X43" i="9"/>
  <c r="Y43" i="9" s="1"/>
  <c r="Z43" i="9" s="1"/>
  <c r="AA43" i="9" s="1"/>
  <c r="AB43" i="9" s="1"/>
  <c r="X50" i="9"/>
  <c r="Y50" i="9" s="1"/>
  <c r="Z50" i="9" s="1"/>
  <c r="AA50" i="9" s="1"/>
  <c r="AB50" i="9" s="1"/>
  <c r="W51" i="9"/>
  <c r="X51" i="9" s="1"/>
  <c r="Y51" i="9" s="1"/>
  <c r="Z51" i="9" s="1"/>
  <c r="AA51" i="9" s="1"/>
  <c r="AB51" i="9" s="1"/>
  <c r="X52" i="9"/>
  <c r="Y52" i="9" s="1"/>
  <c r="Z52" i="9" s="1"/>
  <c r="AA52" i="9" s="1"/>
  <c r="AB52" i="9" s="1"/>
  <c r="X17" i="8"/>
  <c r="Y17" i="8" s="1"/>
  <c r="Z17" i="8" s="1"/>
  <c r="AA17" i="8" s="1"/>
  <c r="AB17" i="8" s="1"/>
  <c r="V54" i="8"/>
  <c r="X5" i="8"/>
  <c r="Y5" i="8" s="1"/>
  <c r="Z5" i="8" s="1"/>
  <c r="AA5" i="8" s="1"/>
  <c r="AB5" i="8" s="1"/>
  <c r="X13" i="8"/>
  <c r="Z13" i="8" s="1"/>
  <c r="AA13" i="8" s="1"/>
  <c r="AB13" i="8" s="1"/>
  <c r="W30" i="8"/>
  <c r="X30" i="8" s="1"/>
  <c r="Y30" i="8" s="1"/>
  <c r="Z30" i="8" s="1"/>
  <c r="AA30" i="8" s="1"/>
  <c r="AB30" i="8" s="1"/>
  <c r="AB39" i="8"/>
  <c r="X45" i="8"/>
  <c r="Y45" i="8" s="1"/>
  <c r="Z45" i="8" s="1"/>
  <c r="AA45" i="8" s="1"/>
  <c r="AB45" i="8" s="1"/>
  <c r="X49" i="8"/>
  <c r="Y49" i="8" s="1"/>
  <c r="Z49" i="8" s="1"/>
  <c r="AA49" i="8" s="1"/>
  <c r="AB49" i="8" s="1"/>
  <c r="X14" i="8"/>
  <c r="Y14" i="8" s="1"/>
  <c r="Z14" i="8" s="1"/>
  <c r="AA14" i="8" s="1"/>
  <c r="AB14" i="8" s="1"/>
  <c r="AB27" i="8"/>
  <c r="T54" i="8"/>
  <c r="W4" i="8"/>
  <c r="W6" i="8"/>
  <c r="X6" i="8" s="1"/>
  <c r="Y6" i="8" s="1"/>
  <c r="Z6" i="8" s="1"/>
  <c r="AA6" i="8" s="1"/>
  <c r="AB6" i="8" s="1"/>
  <c r="X11" i="8"/>
  <c r="Y11" i="8" s="1"/>
  <c r="Z11" i="8" s="1"/>
  <c r="AA11" i="8" s="1"/>
  <c r="AB11" i="8" s="1"/>
  <c r="Z16" i="8"/>
  <c r="AA16" i="8" s="1"/>
  <c r="AB16" i="8" s="1"/>
  <c r="W18" i="8"/>
  <c r="X18" i="8" s="1"/>
  <c r="Z18" i="8" s="1"/>
  <c r="AA18" i="8" s="1"/>
  <c r="AB18" i="8" s="1"/>
  <c r="X29" i="8"/>
  <c r="Y29" i="8" s="1"/>
  <c r="Z29" i="8" s="1"/>
  <c r="AA29" i="8" s="1"/>
  <c r="AB29" i="8" s="1"/>
  <c r="W31" i="8"/>
  <c r="X31" i="8" s="1"/>
  <c r="Y31" i="8" s="1"/>
  <c r="Z31" i="8" s="1"/>
  <c r="AA31" i="8" s="1"/>
  <c r="AB31" i="8" s="1"/>
  <c r="AB42" i="8"/>
  <c r="U54" i="8"/>
  <c r="W8" i="8"/>
  <c r="X8" i="8" s="1"/>
  <c r="Z8" i="8" s="1"/>
  <c r="AA8" i="8" s="1"/>
  <c r="AB8" i="8" s="1"/>
  <c r="X9" i="8"/>
  <c r="Y9" i="8" s="1"/>
  <c r="Z9" i="8" s="1"/>
  <c r="AA9" i="8" s="1"/>
  <c r="AB9" i="8" s="1"/>
  <c r="Z19" i="8"/>
  <c r="AA19" i="8" s="1"/>
  <c r="AB19" i="8" s="1"/>
  <c r="W32" i="8"/>
  <c r="X32" i="8" s="1"/>
  <c r="Z32" i="8" s="1"/>
  <c r="AA32" i="8" s="1"/>
  <c r="AB32" i="8" s="1"/>
  <c r="X33" i="8"/>
  <c r="Z33" i="8" s="1"/>
  <c r="AA33" i="8" s="1"/>
  <c r="AB33" i="8" s="1"/>
  <c r="Z35" i="8"/>
  <c r="AA35" i="8" s="1"/>
  <c r="AB35" i="8" s="1"/>
  <c r="X47" i="8"/>
  <c r="Y47" i="8" s="1"/>
  <c r="Z47" i="8" s="1"/>
  <c r="AA47" i="8" s="1"/>
  <c r="AB47" i="8" s="1"/>
  <c r="W50" i="8"/>
  <c r="X50" i="8" s="1"/>
  <c r="Y50" i="8" s="1"/>
  <c r="Z50" i="8" s="1"/>
  <c r="AA50" i="8" s="1"/>
  <c r="AB50" i="8" s="1"/>
  <c r="W20" i="8"/>
  <c r="X20" i="8" s="1"/>
  <c r="Y20" i="8" s="1"/>
  <c r="Z20" i="8" s="1"/>
  <c r="AA20" i="8" s="1"/>
  <c r="AB20" i="8" s="1"/>
  <c r="X21" i="8"/>
  <c r="Y21" i="8" s="1"/>
  <c r="Z21" i="8" s="1"/>
  <c r="AA21" i="8" s="1"/>
  <c r="AB21" i="8" s="1"/>
  <c r="W36" i="8"/>
  <c r="X36" i="8" s="1"/>
  <c r="Z36" i="8" s="1"/>
  <c r="AA36" i="8" s="1"/>
  <c r="AB36" i="8" s="1"/>
  <c r="W48" i="8"/>
  <c r="X48" i="8" s="1"/>
  <c r="Y48" i="8" s="1"/>
  <c r="Z48" i="8" s="1"/>
  <c r="AA48" i="8" s="1"/>
  <c r="AB48" i="8" s="1"/>
  <c r="W24" i="8"/>
  <c r="X24" i="8" s="1"/>
  <c r="Y24" i="8" s="1"/>
  <c r="Z24" i="8" s="1"/>
  <c r="AA24" i="8" s="1"/>
  <c r="AB24" i="8" s="1"/>
  <c r="X25" i="8"/>
  <c r="Y25" i="8" s="1"/>
  <c r="Z25" i="8" s="1"/>
  <c r="AA25" i="8" s="1"/>
  <c r="AB25" i="8" s="1"/>
  <c r="W40" i="8"/>
  <c r="X40" i="8" s="1"/>
  <c r="Y40" i="8" s="1"/>
  <c r="Z40" i="8" s="1"/>
  <c r="AA40" i="8" s="1"/>
  <c r="AB40" i="8" s="1"/>
  <c r="X41" i="8"/>
  <c r="Y41" i="8" s="1"/>
  <c r="Z41" i="8" s="1"/>
  <c r="AA41" i="8" s="1"/>
  <c r="AB41" i="8" s="1"/>
  <c r="P54" i="8"/>
  <c r="Z32" i="7"/>
  <c r="AA32" i="7" s="1"/>
  <c r="AB32" i="7" s="1"/>
  <c r="AB34" i="7"/>
  <c r="AB42" i="7"/>
  <c r="X33" i="7"/>
  <c r="Z33" i="7" s="1"/>
  <c r="AA33" i="7" s="1"/>
  <c r="AB33" i="7" s="1"/>
  <c r="T54" i="7"/>
  <c r="X4" i="7"/>
  <c r="X12" i="7"/>
  <c r="Z12" i="7" s="1"/>
  <c r="AA12" i="7" s="1"/>
  <c r="AB12" i="7" s="1"/>
  <c r="X16" i="7"/>
  <c r="Z16" i="7" s="1"/>
  <c r="AA16" i="7" s="1"/>
  <c r="AB16" i="7" s="1"/>
  <c r="X20" i="7"/>
  <c r="Y20" i="7" s="1"/>
  <c r="Z20" i="7" s="1"/>
  <c r="AA20" i="7" s="1"/>
  <c r="AB20" i="7" s="1"/>
  <c r="X24" i="7"/>
  <c r="Y24" i="7" s="1"/>
  <c r="Z24" i="7" s="1"/>
  <c r="AA24" i="7" s="1"/>
  <c r="AB24" i="7" s="1"/>
  <c r="X28" i="7"/>
  <c r="Y28" i="7" s="1"/>
  <c r="Z28" i="7" s="1"/>
  <c r="AA28" i="7" s="1"/>
  <c r="AB28" i="7" s="1"/>
  <c r="X30" i="7"/>
  <c r="Y30" i="7" s="1"/>
  <c r="Z30" i="7" s="1"/>
  <c r="AA30" i="7" s="1"/>
  <c r="AB30" i="7" s="1"/>
  <c r="W36" i="7"/>
  <c r="X36" i="7" s="1"/>
  <c r="Z36" i="7" s="1"/>
  <c r="AA36" i="7" s="1"/>
  <c r="AB36" i="7" s="1"/>
  <c r="X37" i="7"/>
  <c r="Z37" i="7" s="1"/>
  <c r="AA37" i="7" s="1"/>
  <c r="AB37" i="7" s="1"/>
  <c r="X45" i="7"/>
  <c r="Y45" i="7" s="1"/>
  <c r="Z45" i="7" s="1"/>
  <c r="AA45" i="7" s="1"/>
  <c r="AB45" i="7" s="1"/>
  <c r="X52" i="7"/>
  <c r="Y52" i="7" s="1"/>
  <c r="Z52" i="7" s="1"/>
  <c r="AA52" i="7" s="1"/>
  <c r="AB52" i="7" s="1"/>
  <c r="U54" i="7"/>
  <c r="W40" i="7"/>
  <c r="X40" i="7" s="1"/>
  <c r="Y40" i="7" s="1"/>
  <c r="Z40" i="7" s="1"/>
  <c r="AA40" i="7" s="1"/>
  <c r="AB40" i="7" s="1"/>
  <c r="W46" i="7"/>
  <c r="X46" i="7" s="1"/>
  <c r="Y46" i="7" s="1"/>
  <c r="Z46" i="7" s="1"/>
  <c r="AA46" i="7" s="1"/>
  <c r="AB46" i="7" s="1"/>
  <c r="X47" i="7"/>
  <c r="Y47" i="7" s="1"/>
  <c r="Z47" i="7" s="1"/>
  <c r="AA47" i="7" s="1"/>
  <c r="AB47" i="7" s="1"/>
  <c r="V54" i="7"/>
  <c r="Z4" i="7"/>
  <c r="X6" i="7"/>
  <c r="Y6" i="7" s="1"/>
  <c r="Z6" i="7" s="1"/>
  <c r="AA6" i="7" s="1"/>
  <c r="AB6" i="7" s="1"/>
  <c r="X10" i="7"/>
  <c r="Z10" i="7" s="1"/>
  <c r="AA10" i="7" s="1"/>
  <c r="AB10" i="7" s="1"/>
  <c r="X18" i="7"/>
  <c r="Z18" i="7" s="1"/>
  <c r="AA18" i="7" s="1"/>
  <c r="AB18" i="7" s="1"/>
  <c r="X22" i="7"/>
  <c r="Y22" i="7" s="1"/>
  <c r="Z22" i="7" s="1"/>
  <c r="AA22" i="7" s="1"/>
  <c r="AB22" i="7" s="1"/>
  <c r="X26" i="7"/>
  <c r="Y26" i="7" s="1"/>
  <c r="Z26" i="7" s="1"/>
  <c r="AA26" i="7" s="1"/>
  <c r="AB26" i="7" s="1"/>
  <c r="W44" i="7"/>
  <c r="X44" i="7" s="1"/>
  <c r="Y44" i="7" s="1"/>
  <c r="Z44" i="7" s="1"/>
  <c r="AA44" i="7" s="1"/>
  <c r="AB44" i="7" s="1"/>
  <c r="W51" i="7"/>
  <c r="X51" i="7" s="1"/>
  <c r="Y51" i="7" s="1"/>
  <c r="Z51" i="7" s="1"/>
  <c r="AA51" i="7" s="1"/>
  <c r="AB51" i="7" s="1"/>
  <c r="W50" i="7"/>
  <c r="X50" i="7" s="1"/>
  <c r="Y50" i="7" s="1"/>
  <c r="Z50" i="7" s="1"/>
  <c r="AA50" i="7" s="1"/>
  <c r="AB50" i="7" s="1"/>
  <c r="T54" i="6"/>
  <c r="U54" i="6"/>
  <c r="X7" i="6"/>
  <c r="Z7" i="6" s="1"/>
  <c r="AA7" i="6" s="1"/>
  <c r="AB7" i="6" s="1"/>
  <c r="X25" i="6"/>
  <c r="Y25" i="6" s="1"/>
  <c r="Z25" i="6" s="1"/>
  <c r="AA25" i="6" s="1"/>
  <c r="AB25" i="6" s="1"/>
  <c r="W26" i="6"/>
  <c r="X26" i="6" s="1"/>
  <c r="Y26" i="6" s="1"/>
  <c r="Z26" i="6" s="1"/>
  <c r="AA26" i="6" s="1"/>
  <c r="AB26" i="6" s="1"/>
  <c r="W27" i="6"/>
  <c r="X27" i="6" s="1"/>
  <c r="Y27" i="6" s="1"/>
  <c r="Z27" i="6" s="1"/>
  <c r="AA27" i="6" s="1"/>
  <c r="AB27" i="6" s="1"/>
  <c r="X41" i="6"/>
  <c r="Y41" i="6" s="1"/>
  <c r="Z41" i="6" s="1"/>
  <c r="AA41" i="6" s="1"/>
  <c r="AB41" i="6" s="1"/>
  <c r="W42" i="6"/>
  <c r="X42" i="6" s="1"/>
  <c r="Y42" i="6" s="1"/>
  <c r="Z42" i="6" s="1"/>
  <c r="AA42" i="6" s="1"/>
  <c r="AB42" i="6" s="1"/>
  <c r="W43" i="6"/>
  <c r="X43" i="6" s="1"/>
  <c r="Y43" i="6" s="1"/>
  <c r="Z43" i="6" s="1"/>
  <c r="AA43" i="6" s="1"/>
  <c r="AB43" i="6" s="1"/>
  <c r="X20" i="6"/>
  <c r="Y20" i="6" s="1"/>
  <c r="Z20" i="6" s="1"/>
  <c r="AA20" i="6" s="1"/>
  <c r="AB20" i="6" s="1"/>
  <c r="P54" i="6"/>
  <c r="W4" i="6"/>
  <c r="X5" i="6"/>
  <c r="Y5" i="6" s="1"/>
  <c r="Z5" i="6" s="1"/>
  <c r="AA5" i="6" s="1"/>
  <c r="AB5" i="6" s="1"/>
  <c r="X9" i="6"/>
  <c r="Y9" i="6" s="1"/>
  <c r="Z9" i="6" s="1"/>
  <c r="AA9" i="6" s="1"/>
  <c r="AB9" i="6" s="1"/>
  <c r="X13" i="6"/>
  <c r="Z13" i="6" s="1"/>
  <c r="AA13" i="6" s="1"/>
  <c r="AB13" i="6" s="1"/>
  <c r="X17" i="6"/>
  <c r="Y17" i="6" s="1"/>
  <c r="Z17" i="6" s="1"/>
  <c r="AA17" i="6" s="1"/>
  <c r="AB17" i="6" s="1"/>
  <c r="W23" i="6"/>
  <c r="X23" i="6" s="1"/>
  <c r="Y23" i="6" s="1"/>
  <c r="Z23" i="6" s="1"/>
  <c r="AA23" i="6" s="1"/>
  <c r="AB23" i="6" s="1"/>
  <c r="X28" i="6"/>
  <c r="Y28" i="6" s="1"/>
  <c r="Z28" i="6" s="1"/>
  <c r="AA28" i="6" s="1"/>
  <c r="AB28" i="6" s="1"/>
  <c r="W30" i="6"/>
  <c r="X30" i="6" s="1"/>
  <c r="Y30" i="6" s="1"/>
  <c r="Z30" i="6" s="1"/>
  <c r="AA30" i="6" s="1"/>
  <c r="AB30" i="6" s="1"/>
  <c r="W31" i="6"/>
  <c r="X31" i="6" s="1"/>
  <c r="Y31" i="6" s="1"/>
  <c r="Z31" i="6" s="1"/>
  <c r="AA31" i="6" s="1"/>
  <c r="AB31" i="6" s="1"/>
  <c r="W34" i="6"/>
  <c r="X34" i="6" s="1"/>
  <c r="Y34" i="6" s="1"/>
  <c r="Z34" i="6" s="1"/>
  <c r="AA34" i="6" s="1"/>
  <c r="AB34" i="6" s="1"/>
  <c r="W35" i="6"/>
  <c r="X35" i="6" s="1"/>
  <c r="Z35" i="6" s="1"/>
  <c r="AA35" i="6" s="1"/>
  <c r="AB35" i="6" s="1"/>
  <c r="W38" i="6"/>
  <c r="X38" i="6" s="1"/>
  <c r="Y38" i="6" s="1"/>
  <c r="Z38" i="6" s="1"/>
  <c r="AA38" i="6" s="1"/>
  <c r="AB38" i="6" s="1"/>
  <c r="W39" i="6"/>
  <c r="X39" i="6" s="1"/>
  <c r="Y39" i="6" s="1"/>
  <c r="Z39" i="6" s="1"/>
  <c r="AA39" i="6" s="1"/>
  <c r="AB39" i="6" s="1"/>
  <c r="X44" i="6"/>
  <c r="Y44" i="6" s="1"/>
  <c r="Z44" i="6" s="1"/>
  <c r="AA44" i="6" s="1"/>
  <c r="AB44" i="6" s="1"/>
  <c r="W46" i="6"/>
  <c r="X46" i="6" s="1"/>
  <c r="Y46" i="6" s="1"/>
  <c r="Z46" i="6" s="1"/>
  <c r="AA46" i="6" s="1"/>
  <c r="AB46" i="6" s="1"/>
  <c r="W47" i="6"/>
  <c r="X47" i="6" s="1"/>
  <c r="Y47" i="6" s="1"/>
  <c r="Z47" i="6" s="1"/>
  <c r="AA47" i="6" s="1"/>
  <c r="AB47" i="6" s="1"/>
  <c r="W50" i="6"/>
  <c r="X50" i="6" s="1"/>
  <c r="Y50" i="6" s="1"/>
  <c r="Z50" i="6" s="1"/>
  <c r="AA50" i="6" s="1"/>
  <c r="AB50" i="6" s="1"/>
  <c r="X31" i="5"/>
  <c r="Y31" i="5" s="1"/>
  <c r="Z31" i="5" s="1"/>
  <c r="AA31" i="5" s="1"/>
  <c r="AB31" i="5" s="1"/>
  <c r="V54" i="5"/>
  <c r="X18" i="5"/>
  <c r="Z18" i="5" s="1"/>
  <c r="AA18" i="5" s="1"/>
  <c r="AB18" i="5" s="1"/>
  <c r="X25" i="5"/>
  <c r="Y25" i="5" s="1"/>
  <c r="Z25" i="5" s="1"/>
  <c r="AA25" i="5" s="1"/>
  <c r="AB25" i="5" s="1"/>
  <c r="X28" i="5"/>
  <c r="Y28" i="5" s="1"/>
  <c r="Z28" i="5" s="1"/>
  <c r="AA28" i="5" s="1"/>
  <c r="AB28" i="5" s="1"/>
  <c r="X41" i="5"/>
  <c r="Y41" i="5" s="1"/>
  <c r="Z41" i="5" s="1"/>
  <c r="AA41" i="5" s="1"/>
  <c r="AB41" i="5" s="1"/>
  <c r="W48" i="5"/>
  <c r="X52" i="5"/>
  <c r="Y52" i="5" s="1"/>
  <c r="Z52" i="5" s="1"/>
  <c r="AA52" i="5" s="1"/>
  <c r="AB52" i="5" s="1"/>
  <c r="X43" i="5"/>
  <c r="Y43" i="5" s="1"/>
  <c r="Z43" i="5" s="1"/>
  <c r="AA43" i="5" s="1"/>
  <c r="AB43" i="5" s="1"/>
  <c r="P54" i="5"/>
  <c r="W4" i="5"/>
  <c r="X4" i="5" s="1"/>
  <c r="X23" i="5"/>
  <c r="Y23" i="5" s="1"/>
  <c r="Z23" i="5" s="1"/>
  <c r="AA23" i="5" s="1"/>
  <c r="AB23" i="5" s="1"/>
  <c r="W42" i="5"/>
  <c r="X42" i="5" s="1"/>
  <c r="Y42" i="5" s="1"/>
  <c r="Z42" i="5" s="1"/>
  <c r="AA42" i="5" s="1"/>
  <c r="AB42" i="5" s="1"/>
  <c r="X33" i="5"/>
  <c r="Z33" i="5" s="1"/>
  <c r="AA33" i="5" s="1"/>
  <c r="AB33" i="5" s="1"/>
  <c r="T54" i="5"/>
  <c r="X8" i="5"/>
  <c r="Z8" i="5" s="1"/>
  <c r="AA8" i="5" s="1"/>
  <c r="AB8" i="5" s="1"/>
  <c r="X12" i="5"/>
  <c r="Z12" i="5" s="1"/>
  <c r="AA12" i="5" s="1"/>
  <c r="AB12" i="5" s="1"/>
  <c r="X20" i="5"/>
  <c r="Y20" i="5" s="1"/>
  <c r="Z20" i="5" s="1"/>
  <c r="AA20" i="5" s="1"/>
  <c r="AB20" i="5" s="1"/>
  <c r="W26" i="5"/>
  <c r="X26" i="5" s="1"/>
  <c r="Y26" i="5" s="1"/>
  <c r="Z26" i="5" s="1"/>
  <c r="AA26" i="5" s="1"/>
  <c r="AB26" i="5" s="1"/>
  <c r="X35" i="5"/>
  <c r="Z35" i="5" s="1"/>
  <c r="AA35" i="5" s="1"/>
  <c r="AB35" i="5" s="1"/>
  <c r="W40" i="5"/>
  <c r="X40" i="5" s="1"/>
  <c r="Y40" i="5" s="1"/>
  <c r="Z40" i="5" s="1"/>
  <c r="AA40" i="5" s="1"/>
  <c r="AB40" i="5" s="1"/>
  <c r="W47" i="5"/>
  <c r="X47" i="5" s="1"/>
  <c r="Y47" i="5" s="1"/>
  <c r="Z47" i="5" s="1"/>
  <c r="AA47" i="5" s="1"/>
  <c r="AB47" i="5" s="1"/>
  <c r="X48" i="5"/>
  <c r="Y48" i="5" s="1"/>
  <c r="Z48" i="5" s="1"/>
  <c r="AA48" i="5" s="1"/>
  <c r="AB48" i="5" s="1"/>
  <c r="AB11" i="4"/>
  <c r="U54" i="4"/>
  <c r="W13" i="4"/>
  <c r="X13" i="4" s="1"/>
  <c r="Z13" i="4" s="1"/>
  <c r="AA13" i="4" s="1"/>
  <c r="AB13" i="4" s="1"/>
  <c r="X14" i="4"/>
  <c r="Y14" i="4" s="1"/>
  <c r="Z14" i="4" s="1"/>
  <c r="AA14" i="4" s="1"/>
  <c r="AB14" i="4" s="1"/>
  <c r="X19" i="4"/>
  <c r="Z19" i="4" s="1"/>
  <c r="AA19" i="4" s="1"/>
  <c r="AB19" i="4" s="1"/>
  <c r="W21" i="4"/>
  <c r="X21" i="4" s="1"/>
  <c r="Y21" i="4" s="1"/>
  <c r="Z21" i="4" s="1"/>
  <c r="AA21" i="4" s="1"/>
  <c r="AB21" i="4" s="1"/>
  <c r="X28" i="4"/>
  <c r="Y28" i="4" s="1"/>
  <c r="Z28" i="4" s="1"/>
  <c r="AA28" i="4" s="1"/>
  <c r="AB28" i="4" s="1"/>
  <c r="W34" i="4"/>
  <c r="X34" i="4" s="1"/>
  <c r="Y34" i="4" s="1"/>
  <c r="Z34" i="4" s="1"/>
  <c r="AA34" i="4" s="1"/>
  <c r="AB34" i="4" s="1"/>
  <c r="W38" i="4"/>
  <c r="W47" i="4"/>
  <c r="X47" i="4" s="1"/>
  <c r="Y47" i="4" s="1"/>
  <c r="Z47" i="4" s="1"/>
  <c r="AA47" i="4" s="1"/>
  <c r="AB47" i="4" s="1"/>
  <c r="W5" i="4"/>
  <c r="X5" i="4" s="1"/>
  <c r="Y5" i="4" s="1"/>
  <c r="Z5" i="4" s="1"/>
  <c r="AA5" i="4" s="1"/>
  <c r="AB5" i="4" s="1"/>
  <c r="X6" i="4"/>
  <c r="Y6" i="4" s="1"/>
  <c r="Z6" i="4" s="1"/>
  <c r="AA6" i="4" s="1"/>
  <c r="AB6" i="4" s="1"/>
  <c r="W25" i="4"/>
  <c r="X25" i="4" s="1"/>
  <c r="Y25" i="4" s="1"/>
  <c r="Z25" i="4" s="1"/>
  <c r="AA25" i="4" s="1"/>
  <c r="AB25" i="4" s="1"/>
  <c r="X26" i="4"/>
  <c r="Y26" i="4" s="1"/>
  <c r="Z26" i="4" s="1"/>
  <c r="AA26" i="4" s="1"/>
  <c r="AB26" i="4" s="1"/>
  <c r="X35" i="4"/>
  <c r="Z35" i="4" s="1"/>
  <c r="AA35" i="4" s="1"/>
  <c r="AB35" i="4" s="1"/>
  <c r="X39" i="4"/>
  <c r="Y39" i="4" s="1"/>
  <c r="Z39" i="4" s="1"/>
  <c r="AA39" i="4" s="1"/>
  <c r="AB39" i="4" s="1"/>
  <c r="W41" i="4"/>
  <c r="X41" i="4" s="1"/>
  <c r="Y41" i="4" s="1"/>
  <c r="Z41" i="4" s="1"/>
  <c r="AA41" i="4" s="1"/>
  <c r="AB41" i="4" s="1"/>
  <c r="W45" i="4"/>
  <c r="X45" i="4" s="1"/>
  <c r="Y45" i="4" s="1"/>
  <c r="Z45" i="4" s="1"/>
  <c r="AA45" i="4" s="1"/>
  <c r="AB45" i="4" s="1"/>
  <c r="X18" i="4"/>
  <c r="Z18" i="4" s="1"/>
  <c r="AA18" i="4" s="1"/>
  <c r="AB18" i="4" s="1"/>
  <c r="X31" i="4"/>
  <c r="Y31" i="4" s="1"/>
  <c r="Z31" i="4" s="1"/>
  <c r="AA31" i="4" s="1"/>
  <c r="AB31" i="4" s="1"/>
  <c r="T54" i="4"/>
  <c r="X4" i="4"/>
  <c r="X7" i="4"/>
  <c r="Z7" i="4" s="1"/>
  <c r="AA7" i="4" s="1"/>
  <c r="AB7" i="4" s="1"/>
  <c r="W9" i="4"/>
  <c r="X9" i="4" s="1"/>
  <c r="Y9" i="4" s="1"/>
  <c r="Z9" i="4" s="1"/>
  <c r="AA9" i="4" s="1"/>
  <c r="AB9" i="4" s="1"/>
  <c r="X10" i="4"/>
  <c r="Z10" i="4" s="1"/>
  <c r="AA10" i="4" s="1"/>
  <c r="AB10" i="4" s="1"/>
  <c r="Z32" i="4"/>
  <c r="AA32" i="4" s="1"/>
  <c r="AB32" i="4" s="1"/>
  <c r="Z33" i="4"/>
  <c r="AA33" i="4" s="1"/>
  <c r="AB33" i="4" s="1"/>
  <c r="Z37" i="4"/>
  <c r="AA37" i="4" s="1"/>
  <c r="AB37" i="4" s="1"/>
  <c r="V54" i="4"/>
  <c r="X38" i="4"/>
  <c r="Y38" i="4" s="1"/>
  <c r="Z38" i="4" s="1"/>
  <c r="AA38" i="4" s="1"/>
  <c r="AB38" i="4" s="1"/>
  <c r="X42" i="4"/>
  <c r="Y42" i="4" s="1"/>
  <c r="Z42" i="4" s="1"/>
  <c r="AA42" i="4" s="1"/>
  <c r="AB42" i="4" s="1"/>
  <c r="X44" i="4"/>
  <c r="Y44" i="4" s="1"/>
  <c r="Z44" i="4" s="1"/>
  <c r="AA44" i="4" s="1"/>
  <c r="AB44" i="4" s="1"/>
  <c r="W50" i="4"/>
  <c r="X50" i="4" s="1"/>
  <c r="Y50" i="4" s="1"/>
  <c r="Z50" i="4" s="1"/>
  <c r="AA50" i="4" s="1"/>
  <c r="AB50" i="4" s="1"/>
  <c r="W46" i="4"/>
  <c r="X46" i="4" s="1"/>
  <c r="Y46" i="4" s="1"/>
  <c r="Z46" i="4" s="1"/>
  <c r="AA46" i="4" s="1"/>
  <c r="AB46" i="4" s="1"/>
  <c r="X24" i="3"/>
  <c r="Y24" i="3" s="1"/>
  <c r="Z24" i="3" s="1"/>
  <c r="AA24" i="3" s="1"/>
  <c r="AB24" i="3" s="1"/>
  <c r="Z10" i="3"/>
  <c r="AA10" i="3" s="1"/>
  <c r="AB10" i="3" s="1"/>
  <c r="W6" i="3"/>
  <c r="X6" i="3" s="1"/>
  <c r="Y6" i="3" s="1"/>
  <c r="Z6" i="3" s="1"/>
  <c r="AA6" i="3" s="1"/>
  <c r="AB6" i="3" s="1"/>
  <c r="X9" i="3"/>
  <c r="Y9" i="3" s="1"/>
  <c r="Z9" i="3" s="1"/>
  <c r="AA9" i="3" s="1"/>
  <c r="AB9" i="3" s="1"/>
  <c r="X12" i="3"/>
  <c r="Z12" i="3" s="1"/>
  <c r="AA12" i="3" s="1"/>
  <c r="AB12" i="3" s="1"/>
  <c r="W14" i="3"/>
  <c r="X14" i="3" s="1"/>
  <c r="Y14" i="3" s="1"/>
  <c r="Z14" i="3" s="1"/>
  <c r="AA14" i="3" s="1"/>
  <c r="AB14" i="3" s="1"/>
  <c r="X15" i="3"/>
  <c r="Z15" i="3" s="1"/>
  <c r="AA15" i="3" s="1"/>
  <c r="AB15" i="3" s="1"/>
  <c r="X17" i="3"/>
  <c r="Y17" i="3" s="1"/>
  <c r="Z17" i="3" s="1"/>
  <c r="AA17" i="3" s="1"/>
  <c r="AB17" i="3" s="1"/>
  <c r="X20" i="3"/>
  <c r="Y20" i="3" s="1"/>
  <c r="Z20" i="3" s="1"/>
  <c r="AA20" i="3" s="1"/>
  <c r="AB20" i="3" s="1"/>
  <c r="W26" i="3"/>
  <c r="X26" i="3" s="1"/>
  <c r="Y26" i="3" s="1"/>
  <c r="Z26" i="3" s="1"/>
  <c r="AA26" i="3" s="1"/>
  <c r="AB26" i="3" s="1"/>
  <c r="X33" i="3"/>
  <c r="Z33" i="3" s="1"/>
  <c r="AA33" i="3" s="1"/>
  <c r="AB33" i="3" s="1"/>
  <c r="X37" i="3"/>
  <c r="Z37" i="3" s="1"/>
  <c r="AA37" i="3" s="1"/>
  <c r="AB37" i="3" s="1"/>
  <c r="X48" i="3"/>
  <c r="Y48" i="3" s="1"/>
  <c r="Z48" i="3" s="1"/>
  <c r="AA48" i="3" s="1"/>
  <c r="AB48" i="3" s="1"/>
  <c r="V54" i="3"/>
  <c r="W30" i="3"/>
  <c r="X30" i="3" s="1"/>
  <c r="Y30" i="3" s="1"/>
  <c r="Z30" i="3" s="1"/>
  <c r="AA30" i="3" s="1"/>
  <c r="AB30" i="3" s="1"/>
  <c r="X31" i="3"/>
  <c r="Y31" i="3" s="1"/>
  <c r="Z31" i="3" s="1"/>
  <c r="AA31" i="3" s="1"/>
  <c r="AB31" i="3" s="1"/>
  <c r="W34" i="3"/>
  <c r="X34" i="3" s="1"/>
  <c r="Y34" i="3" s="1"/>
  <c r="Z34" i="3" s="1"/>
  <c r="AA34" i="3" s="1"/>
  <c r="AB34" i="3" s="1"/>
  <c r="W38" i="3"/>
  <c r="X38" i="3" s="1"/>
  <c r="Y38" i="3" s="1"/>
  <c r="Z38" i="3" s="1"/>
  <c r="AA38" i="3" s="1"/>
  <c r="AB38" i="3" s="1"/>
  <c r="X44" i="3"/>
  <c r="Y44" i="3" s="1"/>
  <c r="Z44" i="3" s="1"/>
  <c r="AA44" i="3" s="1"/>
  <c r="AB44" i="3" s="1"/>
  <c r="X11" i="3"/>
  <c r="Y11" i="3" s="1"/>
  <c r="Z11" i="3" s="1"/>
  <c r="AA11" i="3" s="1"/>
  <c r="AB11" i="3" s="1"/>
  <c r="X19" i="3"/>
  <c r="Z19" i="3" s="1"/>
  <c r="AA19" i="3" s="1"/>
  <c r="AB19" i="3" s="1"/>
  <c r="T54" i="3"/>
  <c r="X4" i="3"/>
  <c r="U54" i="3"/>
  <c r="X32" i="3"/>
  <c r="Z32" i="3" s="1"/>
  <c r="AA32" i="3" s="1"/>
  <c r="AB32" i="3" s="1"/>
  <c r="X49" i="3"/>
  <c r="Y49" i="3" s="1"/>
  <c r="Z49" i="3" s="1"/>
  <c r="AA49" i="3" s="1"/>
  <c r="AB49" i="3" s="1"/>
  <c r="X35" i="3"/>
  <c r="Z35" i="3" s="1"/>
  <c r="AA35" i="3" s="1"/>
  <c r="AB35" i="3" s="1"/>
  <c r="X43" i="3"/>
  <c r="Y43" i="3" s="1"/>
  <c r="Z43" i="3" s="1"/>
  <c r="AA43" i="3" s="1"/>
  <c r="AB43" i="3" s="1"/>
  <c r="X53" i="3"/>
  <c r="Y53" i="3" s="1"/>
  <c r="Z53" i="3" s="1"/>
  <c r="AA53" i="3" s="1"/>
  <c r="AB53" i="3" s="1"/>
  <c r="W42" i="2"/>
  <c r="X42" i="2" s="1"/>
  <c r="Y42" i="2" s="1"/>
  <c r="Z42" i="2" s="1"/>
  <c r="AA42" i="2" s="1"/>
  <c r="AB42" i="2" s="1"/>
  <c r="W44" i="2"/>
  <c r="X44" i="2" s="1"/>
  <c r="Y44" i="2" s="1"/>
  <c r="Z44" i="2" s="1"/>
  <c r="AA44" i="2" s="1"/>
  <c r="AB44" i="2" s="1"/>
  <c r="W50" i="2"/>
  <c r="X50" i="2" s="1"/>
  <c r="Y50" i="2" s="1"/>
  <c r="Z50" i="2" s="1"/>
  <c r="AA50" i="2" s="1"/>
  <c r="AB50" i="2" s="1"/>
  <c r="W52" i="2"/>
  <c r="W8" i="2"/>
  <c r="W20" i="2"/>
  <c r="X20" i="2" s="1"/>
  <c r="Y20" i="2" s="1"/>
  <c r="Z20" i="2" s="1"/>
  <c r="AA20" i="2" s="1"/>
  <c r="AB20" i="2" s="1"/>
  <c r="W21" i="2"/>
  <c r="X21" i="2" s="1"/>
  <c r="Y21" i="2" s="1"/>
  <c r="Z21" i="2" s="1"/>
  <c r="AA21" i="2" s="1"/>
  <c r="AB21" i="2" s="1"/>
  <c r="W22" i="2"/>
  <c r="X22" i="2" s="1"/>
  <c r="Y22" i="2" s="1"/>
  <c r="Z22" i="2" s="1"/>
  <c r="AA22" i="2" s="1"/>
  <c r="AB22" i="2" s="1"/>
  <c r="X49" i="2"/>
  <c r="Y49" i="2" s="1"/>
  <c r="Z49" i="2" s="1"/>
  <c r="AA49" i="2" s="1"/>
  <c r="AB49" i="2" s="1"/>
  <c r="U86" i="2"/>
  <c r="W36" i="2"/>
  <c r="X36" i="2" s="1"/>
  <c r="Z36" i="2" s="1"/>
  <c r="AA36" i="2" s="1"/>
  <c r="AB36" i="2" s="1"/>
  <c r="X43" i="2"/>
  <c r="Y43" i="2" s="1"/>
  <c r="Z43" i="2" s="1"/>
  <c r="AA43" i="2" s="1"/>
  <c r="AB43" i="2" s="1"/>
  <c r="W7" i="2"/>
  <c r="X7" i="2" s="1"/>
  <c r="Z7" i="2" s="1"/>
  <c r="AA7" i="2" s="1"/>
  <c r="AB7" i="2" s="1"/>
  <c r="W16" i="2"/>
  <c r="X16" i="2" s="1"/>
  <c r="Z16" i="2" s="1"/>
  <c r="AA16" i="2" s="1"/>
  <c r="AB16" i="2" s="1"/>
  <c r="W19" i="2"/>
  <c r="X19" i="2" s="1"/>
  <c r="Z19" i="2" s="1"/>
  <c r="AA19" i="2" s="1"/>
  <c r="AB19" i="2" s="1"/>
  <c r="W24" i="2"/>
  <c r="W25" i="2"/>
  <c r="X25" i="2" s="1"/>
  <c r="Y25" i="2" s="1"/>
  <c r="Z25" i="2" s="1"/>
  <c r="AA25" i="2" s="1"/>
  <c r="AB25" i="2" s="1"/>
  <c r="W35" i="2"/>
  <c r="X35" i="2" s="1"/>
  <c r="Z35" i="2" s="1"/>
  <c r="AA35" i="2" s="1"/>
  <c r="AB35" i="2" s="1"/>
  <c r="X40" i="2"/>
  <c r="Y40" i="2" s="1"/>
  <c r="Z40" i="2" s="1"/>
  <c r="AA40" i="2" s="1"/>
  <c r="AB40" i="2" s="1"/>
  <c r="V86" i="2"/>
  <c r="W13" i="2"/>
  <c r="X13" i="2" s="1"/>
  <c r="Z13" i="2" s="1"/>
  <c r="AA13" i="2" s="1"/>
  <c r="AB13" i="2" s="1"/>
  <c r="W14" i="2"/>
  <c r="W17" i="2"/>
  <c r="X17" i="2" s="1"/>
  <c r="Y17" i="2" s="1"/>
  <c r="Z17" i="2" s="1"/>
  <c r="AA17" i="2" s="1"/>
  <c r="AB17" i="2" s="1"/>
  <c r="W18" i="2"/>
  <c r="P86" i="2"/>
  <c r="W10" i="2"/>
  <c r="W4" i="2"/>
  <c r="X4" i="2" s="1"/>
  <c r="T86" i="2"/>
  <c r="W26" i="2"/>
  <c r="X26" i="2" s="1"/>
  <c r="Y26" i="2" s="1"/>
  <c r="Z26" i="2" s="1"/>
  <c r="AA26" i="2" s="1"/>
  <c r="AB26" i="2" s="1"/>
  <c r="X46" i="2"/>
  <c r="Y46" i="2" s="1"/>
  <c r="Z46" i="2" s="1"/>
  <c r="AA46" i="2" s="1"/>
  <c r="AB46" i="2" s="1"/>
  <c r="W39" i="2"/>
  <c r="X39" i="2" s="1"/>
  <c r="Y39" i="2" s="1"/>
  <c r="Z39" i="2" s="1"/>
  <c r="AA39" i="2" s="1"/>
  <c r="AB39" i="2" s="1"/>
  <c r="W47" i="2"/>
  <c r="X47" i="2" s="1"/>
  <c r="Y47" i="2" s="1"/>
  <c r="Z47" i="2" s="1"/>
  <c r="AA47" i="2" s="1"/>
  <c r="AB47" i="2" s="1"/>
  <c r="X52" i="2"/>
  <c r="Y52" i="2" s="1"/>
  <c r="Z52" i="2" s="1"/>
  <c r="AA52" i="2" s="1"/>
  <c r="AB52" i="2" s="1"/>
  <c r="W33" i="2"/>
  <c r="X33" i="2" s="1"/>
  <c r="Z33" i="2" s="1"/>
  <c r="AA33" i="2" s="1"/>
  <c r="AB33" i="2" s="1"/>
  <c r="W45" i="2"/>
  <c r="X45" i="2" s="1"/>
  <c r="Y45" i="2" s="1"/>
  <c r="Z45" i="2" s="1"/>
  <c r="AA45" i="2" s="1"/>
  <c r="AB45" i="2" s="1"/>
  <c r="W85" i="2"/>
  <c r="X85" i="2" s="1"/>
  <c r="Y85" i="2" s="1"/>
  <c r="Z85" i="2" s="1"/>
  <c r="AA85" i="2" s="1"/>
  <c r="AB85" i="2" s="1"/>
  <c r="H14" i="13"/>
  <c r="AD27" i="2" l="1"/>
  <c r="AC31" i="2"/>
  <c r="T134" i="2"/>
  <c r="T140" i="2" s="1"/>
  <c r="X24" i="2"/>
  <c r="Y24" i="2" s="1"/>
  <c r="Z24" i="2" s="1"/>
  <c r="AA24" i="2" s="1"/>
  <c r="AB24" i="2" s="1"/>
  <c r="W124" i="2"/>
  <c r="U134" i="2"/>
  <c r="U140" i="2" s="1"/>
  <c r="X18" i="2"/>
  <c r="Z18" i="2" s="1"/>
  <c r="AA18" i="2" s="1"/>
  <c r="AB18" i="2" s="1"/>
  <c r="W111" i="2"/>
  <c r="X14" i="2"/>
  <c r="Y14" i="2" s="1"/>
  <c r="Z14" i="2" s="1"/>
  <c r="AA14" i="2" s="1"/>
  <c r="AB14" i="2" s="1"/>
  <c r="W123" i="2"/>
  <c r="AC23" i="2"/>
  <c r="T115" i="2"/>
  <c r="U115" i="2"/>
  <c r="X8" i="2"/>
  <c r="Z8" i="2" s="1"/>
  <c r="AA8" i="2" s="1"/>
  <c r="AB8" i="2" s="1"/>
  <c r="W110" i="2"/>
  <c r="X10" i="2"/>
  <c r="Z10" i="2" s="1"/>
  <c r="AA10" i="2" s="1"/>
  <c r="AB10" i="2" s="1"/>
  <c r="W107" i="2"/>
  <c r="X12" i="2"/>
  <c r="Z12" i="2" s="1"/>
  <c r="AA12" i="2" s="1"/>
  <c r="AB12" i="2" s="1"/>
  <c r="W109" i="2"/>
  <c r="X11" i="2"/>
  <c r="Y11" i="2" s="1"/>
  <c r="Z11" i="2" s="1"/>
  <c r="AA11" i="2" s="1"/>
  <c r="AB11" i="2" s="1"/>
  <c r="W108" i="2"/>
  <c r="W122" i="2"/>
  <c r="W106" i="2"/>
  <c r="Z4" i="11"/>
  <c r="X54" i="11"/>
  <c r="W54" i="12"/>
  <c r="Y54" i="12"/>
  <c r="X54" i="12"/>
  <c r="Z4" i="12"/>
  <c r="Z54" i="11"/>
  <c r="AA4" i="11"/>
  <c r="W54" i="11"/>
  <c r="Y54" i="11"/>
  <c r="W54" i="10"/>
  <c r="X4" i="10"/>
  <c r="Y54" i="10"/>
  <c r="Z54" i="9"/>
  <c r="AA4" i="9"/>
  <c r="Y54" i="9"/>
  <c r="X54" i="9"/>
  <c r="W54" i="9"/>
  <c r="W54" i="8"/>
  <c r="X4" i="8"/>
  <c r="Y54" i="8"/>
  <c r="Z54" i="7"/>
  <c r="AA4" i="7"/>
  <c r="X54" i="7"/>
  <c r="W54" i="7"/>
  <c r="Y54" i="7"/>
  <c r="Y54" i="6"/>
  <c r="W54" i="6"/>
  <c r="X4" i="6"/>
  <c r="X54" i="5"/>
  <c r="Z4" i="5"/>
  <c r="Y54" i="5"/>
  <c r="W54" i="5"/>
  <c r="Y54" i="4"/>
  <c r="W54" i="4"/>
  <c r="X54" i="4"/>
  <c r="Z4" i="4"/>
  <c r="W54" i="3"/>
  <c r="X54" i="3"/>
  <c r="Z4" i="3"/>
  <c r="Y54" i="3"/>
  <c r="W86" i="2"/>
  <c r="Z4" i="2"/>
  <c r="T136" i="2" l="1"/>
  <c r="AC18" i="2"/>
  <c r="U136" i="2"/>
  <c r="AC27" i="2"/>
  <c r="AD31" i="2" s="1"/>
  <c r="AD26" i="2"/>
  <c r="X122" i="2"/>
  <c r="W134" i="2"/>
  <c r="Y86" i="2"/>
  <c r="AC13" i="2"/>
  <c r="X86" i="2"/>
  <c r="W115" i="2"/>
  <c r="Z54" i="12"/>
  <c r="AA4" i="12"/>
  <c r="AA54" i="11"/>
  <c r="AB4" i="11"/>
  <c r="AB54" i="11" s="1"/>
  <c r="X54" i="10"/>
  <c r="Z4" i="10"/>
  <c r="AA54" i="9"/>
  <c r="AB4" i="9"/>
  <c r="AB54" i="9" s="1"/>
  <c r="X54" i="8"/>
  <c r="Z4" i="8"/>
  <c r="AA54" i="7"/>
  <c r="AB4" i="7"/>
  <c r="AB54" i="7" s="1"/>
  <c r="X54" i="6"/>
  <c r="Z4" i="6"/>
  <c r="Z54" i="5"/>
  <c r="AA4" i="5"/>
  <c r="Z54" i="4"/>
  <c r="AA4" i="4"/>
  <c r="Z54" i="3"/>
  <c r="AA4" i="3"/>
  <c r="Z86" i="2"/>
  <c r="AA4" i="2"/>
  <c r="W136" i="2" l="1"/>
  <c r="AA54" i="12"/>
  <c r="AB4" i="12"/>
  <c r="AB54" i="12" s="1"/>
  <c r="Z54" i="10"/>
  <c r="AA4" i="10"/>
  <c r="Z54" i="8"/>
  <c r="AA4" i="8"/>
  <c r="Z54" i="6"/>
  <c r="AA4" i="6"/>
  <c r="AA54" i="5"/>
  <c r="AB4" i="5"/>
  <c r="AB54" i="5" s="1"/>
  <c r="AA54" i="4"/>
  <c r="AB4" i="4"/>
  <c r="AB54" i="4" s="1"/>
  <c r="AA54" i="3"/>
  <c r="AB4" i="3"/>
  <c r="AB54" i="3" s="1"/>
  <c r="AA86" i="2"/>
  <c r="AB4" i="2"/>
  <c r="AB86" i="2" l="1"/>
  <c r="AC8" i="2"/>
  <c r="AA54" i="10"/>
  <c r="AB4" i="10"/>
  <c r="AB54" i="10" s="1"/>
  <c r="AA54" i="8"/>
  <c r="AB4" i="8"/>
  <c r="AB54" i="8" s="1"/>
  <c r="AA54" i="6"/>
  <c r="AB4" i="6"/>
  <c r="AB54" i="6" s="1"/>
</calcChain>
</file>

<file path=xl/sharedStrings.xml><?xml version="1.0" encoding="utf-8"?>
<sst xmlns="http://schemas.openxmlformats.org/spreadsheetml/2006/main" count="599" uniqueCount="79">
  <si>
    <t>Employee's Name</t>
  </si>
  <si>
    <t>Taxpayer's Identification Number</t>
  </si>
  <si>
    <t>MWE or NOT</t>
  </si>
  <si>
    <t>Overtime Pay</t>
  </si>
  <si>
    <t>Holiday Pay</t>
  </si>
  <si>
    <t>Night Shift Differential</t>
  </si>
  <si>
    <t>Hazard Pay</t>
  </si>
  <si>
    <t>Absences and Undertime</t>
  </si>
  <si>
    <t>Miscalculation Adjustments</t>
  </si>
  <si>
    <t>Incentives</t>
  </si>
  <si>
    <t>13th Month Pay (Item 17)</t>
  </si>
  <si>
    <t>De Minimis (Item 18)</t>
  </si>
  <si>
    <t>Total Compensation (Item 14)</t>
  </si>
  <si>
    <r>
      <t xml:space="preserve">Statutory Minimum Wage </t>
    </r>
    <r>
      <rPr>
        <b/>
        <i/>
        <sz val="8"/>
        <color rgb="FFFF0000"/>
        <rFont val="Arial"/>
        <family val="2"/>
      </rPr>
      <t>(Item 15)</t>
    </r>
  </si>
  <si>
    <t>Holiday, Overtime, Night Shift, Hazard (MWE) (Item 16)</t>
  </si>
  <si>
    <t>Non-Taxable Compensation (Item 21)</t>
  </si>
  <si>
    <t>Taxable Compensation (Item 22)</t>
  </si>
  <si>
    <t>Taxable Compensation but not Subject to Wtax (Item 23)</t>
  </si>
  <si>
    <t>Net Taxable Compensation (Item 24)</t>
  </si>
  <si>
    <t>Withholding Tax</t>
  </si>
  <si>
    <t>NET PAY</t>
  </si>
  <si>
    <t>TOTAL</t>
  </si>
  <si>
    <t>Basic Pay (Regular Rate, either Monthly or MWE)</t>
  </si>
  <si>
    <t>PHIC -EE</t>
  </si>
  <si>
    <t>HDMF -EE</t>
  </si>
  <si>
    <t xml:space="preserve">SSS -EE </t>
  </si>
  <si>
    <t>Total Mandatory Contributions (Item 19)</t>
  </si>
  <si>
    <t>Prescribed Minimum Tax</t>
  </si>
  <si>
    <t>Tax on Excess</t>
  </si>
  <si>
    <t>Upper Bracket</t>
  </si>
  <si>
    <t>Lower Bracket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</si>
  <si>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</si>
  <si>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</si>
  <si>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</si>
  <si>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</si>
  <si>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</si>
  <si>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</si>
  <si>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</si>
  <si>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</si>
  <si>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</si>
  <si>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</si>
  <si>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MWE</t>
  </si>
  <si>
    <t>May</t>
  </si>
  <si>
    <t>WISP</t>
  </si>
  <si>
    <t>EC</t>
  </si>
  <si>
    <t>Nov</t>
  </si>
  <si>
    <t>Dec</t>
  </si>
  <si>
    <t>PAYMENT DATE</t>
  </si>
  <si>
    <t>RANGE</t>
  </si>
  <si>
    <t>MONTHLY SALARY CREDIT</t>
  </si>
  <si>
    <t>AMOUNT OF CONTRIBUTIONS</t>
  </si>
  <si>
    <t>OF</t>
  </si>
  <si>
    <t>REGULAR SS /</t>
  </si>
  <si>
    <t>COMPENSATION</t>
  </si>
  <si>
    <t>ER</t>
  </si>
  <si>
    <t>EE</t>
  </si>
  <si>
    <t>Gross Pay</t>
  </si>
  <si>
    <t>SSS EE</t>
  </si>
  <si>
    <t>MPF EE</t>
  </si>
  <si>
    <t>TOTAL EE</t>
  </si>
  <si>
    <t>SSS ER</t>
  </si>
  <si>
    <t>MPF ER</t>
  </si>
  <si>
    <t>EC ER</t>
  </si>
  <si>
    <t>TOTAL ER</t>
  </si>
  <si>
    <t>Enter Gross Pay</t>
  </si>
  <si>
    <t>SUMMARY FOR ALPHALIST</t>
  </si>
  <si>
    <t>Total</t>
  </si>
  <si>
    <t>Jan</t>
  </si>
  <si>
    <t>Feb</t>
  </si>
  <si>
    <t>Mar</t>
  </si>
  <si>
    <t>Apr</t>
  </si>
  <si>
    <t>Jun</t>
  </si>
  <si>
    <t>Jul</t>
  </si>
  <si>
    <t>Aug</t>
  </si>
  <si>
    <t>Sep</t>
  </si>
  <si>
    <t>Oct</t>
  </si>
  <si>
    <t>YEAR 2024</t>
  </si>
  <si>
    <t>Variance</t>
  </si>
  <si>
    <t>PER FS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</si>
</sst>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[$₱-3409]* #,##0.00_-;\-[$₱-3409]* #,##0.00_-;_-[$₱-3409]* &quot;-&quot;??_-;_-@_-"/>
    <numFmt numFmtId="167" formatCode="_(* #,##0.00_);_(* \(#,##0.0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i/>
      <sz val="8"/>
      <color rgb="FFFF0000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2A4982"/>
        <bgColor indexed="64"/>
      </patternFill>
    </fill>
    <fill>
      <patternFill patternType="solid">
        <fgColor rgb="FF006666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CC0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C0875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7" fontId="1" fillId="0" borderId="0" applyFont="0" applyFill="0" applyBorder="0" applyAlignment="0" applyProtection="0"/>
  </cellStyleXfs>
  <cellXfs count="109">
    <xf numFmtId="0" fontId="0" fillId="0" borderId="0" xfId="0"/>
    <xf numFmtId="43" fontId="3" fillId="0" borderId="1" xfId="1" applyFont="1" applyFill="1" applyBorder="1" applyAlignment="1">
      <alignment horizontal="center" vertical="center" wrapText="1"/>
    </xf>
    <xf numFmtId="43" fontId="3" fillId="0" borderId="6" xfId="1" applyFont="1" applyFill="1" applyBorder="1" applyAlignment="1">
      <alignment horizontal="center" vertical="center" wrapText="1"/>
    </xf>
    <xf numFmtId="0" fontId="2" fillId="0" borderId="7" xfId="1" applyNumberFormat="1" applyFont="1" applyBorder="1" applyAlignment="1">
      <alignment horizontal="center"/>
    </xf>
    <xf numFmtId="43" fontId="2" fillId="0" borderId="1" xfId="1" applyFont="1" applyFill="1" applyBorder="1" applyAlignment="1">
      <alignment horizontal="left"/>
    </xf>
    <xf numFmtId="43" fontId="2" fillId="0" borderId="8" xfId="1" applyFont="1" applyFill="1" applyBorder="1" applyAlignment="1">
      <alignment horizontal="center"/>
    </xf>
    <xf numFmtId="43" fontId="2" fillId="0" borderId="1" xfId="1" applyFont="1" applyFill="1" applyBorder="1" applyAlignment="1">
      <alignment horizontal="center"/>
    </xf>
    <xf numFmtId="43" fontId="2" fillId="0" borderId="9" xfId="1" applyFont="1" applyFill="1" applyBorder="1" applyAlignment="1">
      <alignment horizontal="center"/>
    </xf>
    <xf numFmtId="43" fontId="2" fillId="0" borderId="10" xfId="1" applyFont="1" applyFill="1" applyBorder="1" applyAlignment="1">
      <alignment horizontal="center"/>
    </xf>
    <xf numFmtId="43" fontId="2" fillId="0" borderId="11" xfId="1" applyFont="1" applyFill="1" applyBorder="1" applyAlignment="1">
      <alignment horizontal="center"/>
    </xf>
    <xf numFmtId="43" fontId="2" fillId="0" borderId="11" xfId="1" applyFont="1" applyFill="1" applyBorder="1" applyAlignment="1">
      <alignment horizontal="left"/>
    </xf>
    <xf numFmtId="43" fontId="2" fillId="0" borderId="7" xfId="1" applyFont="1" applyFill="1" applyBorder="1" applyAlignment="1">
      <alignment horizontal="center"/>
    </xf>
    <xf numFmtId="0" fontId="2" fillId="0" borderId="0" xfId="0" applyFont="1"/>
    <xf numFmtId="0" fontId="2" fillId="0" borderId="12" xfId="0" applyFont="1" applyBorder="1" applyAlignment="1">
      <alignment wrapText="1"/>
    </xf>
    <xf numFmtId="0" fontId="2" fillId="0" borderId="13" xfId="0" applyFont="1" applyBorder="1" applyAlignment="1">
      <alignment wrapText="1"/>
    </xf>
    <xf numFmtId="0" fontId="3" fillId="0" borderId="6" xfId="0" applyFont="1" applyBorder="1" applyAlignment="1">
      <alignment horizontal="center" vertical="center" wrapText="1"/>
    </xf>
    <xf numFmtId="9" fontId="2" fillId="0" borderId="6" xfId="0" applyNumberFormat="1" applyFont="1" applyBorder="1" applyAlignment="1">
      <alignment horizontal="center" wrapText="1"/>
    </xf>
    <xf numFmtId="0" fontId="3" fillId="0" borderId="6" xfId="0" applyFont="1" applyBorder="1" applyAlignment="1">
      <alignment horizontal="center" vertical="center"/>
    </xf>
    <xf numFmtId="43" fontId="2" fillId="0" borderId="6" xfId="1" applyFont="1" applyBorder="1"/>
    <xf numFmtId="43" fontId="2" fillId="0" borderId="6" xfId="1" applyFont="1" applyBorder="1" applyAlignment="1">
      <alignment horizontal="right" vertical="center" wrapText="1"/>
    </xf>
    <xf numFmtId="43" fontId="2" fillId="0" borderId="6" xfId="1" applyFont="1" applyBorder="1" applyAlignment="1">
      <alignment horizontal="right" wrapText="1"/>
    </xf>
    <xf numFmtId="43" fontId="2" fillId="0" borderId="6" xfId="1" applyFont="1" applyBorder="1" applyAlignment="1">
      <alignment horizontal="center" vertical="center" wrapText="1"/>
    </xf>
    <xf numFmtId="43" fontId="2" fillId="0" borderId="6" xfId="1" applyFont="1" applyBorder="1" applyAlignment="1">
      <alignment horizontal="center" wrapText="1"/>
    </xf>
    <xf numFmtId="43" fontId="0" fillId="0" borderId="0" xfId="0" applyNumberFormat="1"/>
    <xf numFmtId="43" fontId="2" fillId="0" borderId="0" xfId="1" applyFont="1"/>
    <xf numFmtId="9" fontId="2" fillId="0" borderId="0" xfId="1" applyNumberFormat="1" applyFont="1"/>
    <xf numFmtId="43" fontId="3" fillId="3" borderId="6" xfId="1" applyFont="1" applyFill="1" applyBorder="1"/>
    <xf numFmtId="43" fontId="2" fillId="3" borderId="4" xfId="1" applyFont="1" applyFill="1" applyBorder="1"/>
    <xf numFmtId="43" fontId="3" fillId="3" borderId="2" xfId="1" applyFont="1" applyFill="1" applyBorder="1"/>
    <xf numFmtId="43" fontId="3" fillId="3" borderId="6" xfId="1" applyFont="1" applyFill="1" applyBorder="1" applyAlignment="1">
      <alignment horizontal="center"/>
    </xf>
    <xf numFmtId="43" fontId="3" fillId="3" borderId="4" xfId="1" applyFont="1" applyFill="1" applyBorder="1"/>
    <xf numFmtId="43" fontId="2" fillId="0" borderId="0" xfId="1" applyFont="1" applyFill="1" applyBorder="1" applyAlignment="1">
      <alignment horizontal="center"/>
    </xf>
    <xf numFmtId="0" fontId="0" fillId="0" borderId="11" xfId="0" applyBorder="1"/>
    <xf numFmtId="43" fontId="2" fillId="0" borderId="5" xfId="1" applyFont="1" applyFill="1" applyBorder="1" applyAlignment="1">
      <alignment horizontal="left"/>
    </xf>
    <xf numFmtId="164" fontId="0" fillId="0" borderId="0" xfId="0" applyNumberFormat="1"/>
    <xf numFmtId="164" fontId="0" fillId="0" borderId="15" xfId="0" applyNumberFormat="1" applyBorder="1"/>
    <xf numFmtId="43" fontId="3" fillId="0" borderId="9" xfId="1" applyFont="1" applyFill="1" applyBorder="1" applyAlignment="1">
      <alignment horizontal="center" vertical="center" wrapText="1"/>
    </xf>
    <xf numFmtId="43" fontId="2" fillId="0" borderId="5" xfId="1" applyFont="1" applyFill="1" applyBorder="1" applyAlignment="1">
      <alignment horizontal="center"/>
    </xf>
    <xf numFmtId="4" fontId="0" fillId="0" borderId="0" xfId="0" applyNumberFormat="1"/>
    <xf numFmtId="0" fontId="0" fillId="0" borderId="3" xfId="0" applyBorder="1"/>
    <xf numFmtId="164" fontId="0" fillId="0" borderId="3" xfId="0" applyNumberFormat="1" applyBorder="1"/>
    <xf numFmtId="164" fontId="0" fillId="0" borderId="19" xfId="0" applyNumberFormat="1" applyBorder="1"/>
    <xf numFmtId="0" fontId="0" fillId="0" borderId="19" xfId="0" applyBorder="1"/>
    <xf numFmtId="164" fontId="0" fillId="0" borderId="0" xfId="1" applyNumberFormat="1" applyFont="1" applyFill="1"/>
    <xf numFmtId="43" fontId="3" fillId="0" borderId="11" xfId="1" applyFont="1" applyFill="1" applyBorder="1" applyAlignment="1">
      <alignment horizontal="center" vertical="center" wrapText="1"/>
    </xf>
    <xf numFmtId="0" fontId="6" fillId="7" borderId="20" xfId="0" applyFont="1" applyFill="1" applyBorder="1" applyAlignment="1">
      <alignment horizontal="centerContinuous" vertical="distributed"/>
    </xf>
    <xf numFmtId="0" fontId="6" fillId="7" borderId="22" xfId="0" applyFont="1" applyFill="1" applyBorder="1" applyAlignment="1">
      <alignment horizontal="centerContinuous" vertical="distributed"/>
    </xf>
    <xf numFmtId="0" fontId="5" fillId="8" borderId="17" xfId="0" applyFont="1" applyFill="1" applyBorder="1" applyAlignment="1">
      <alignment horizontal="centerContinuous" vertical="center"/>
    </xf>
    <xf numFmtId="0" fontId="5" fillId="8" borderId="21" xfId="0" applyFont="1" applyFill="1" applyBorder="1" applyAlignment="1">
      <alignment horizontal="centerContinuous" vertical="center"/>
    </xf>
    <xf numFmtId="0" fontId="5" fillId="8" borderId="18" xfId="0" applyFont="1" applyFill="1" applyBorder="1" applyAlignment="1">
      <alignment horizontal="centerContinuous" vertical="center"/>
    </xf>
    <xf numFmtId="0" fontId="5" fillId="9" borderId="17" xfId="0" applyFont="1" applyFill="1" applyBorder="1" applyAlignment="1">
      <alignment horizontal="centerContinuous" vertical="center"/>
    </xf>
    <xf numFmtId="0" fontId="5" fillId="9" borderId="27" xfId="0" applyFont="1" applyFill="1" applyBorder="1" applyAlignment="1">
      <alignment horizontal="centerContinuous" vertical="center"/>
    </xf>
    <xf numFmtId="0" fontId="5" fillId="9" borderId="21" xfId="0" applyFont="1" applyFill="1" applyBorder="1" applyAlignment="1">
      <alignment horizontal="centerContinuous" vertical="center"/>
    </xf>
    <xf numFmtId="0" fontId="5" fillId="9" borderId="18" xfId="0" applyFont="1" applyFill="1" applyBorder="1" applyAlignment="1">
      <alignment horizontal="centerContinuous" vertical="center"/>
    </xf>
    <xf numFmtId="0" fontId="6" fillId="7" borderId="23" xfId="0" applyFont="1" applyFill="1" applyBorder="1" applyAlignment="1">
      <alignment horizontal="centerContinuous" vertical="distributed"/>
    </xf>
    <xf numFmtId="0" fontId="6" fillId="7" borderId="24" xfId="0" applyFont="1" applyFill="1" applyBorder="1" applyAlignment="1">
      <alignment horizontal="centerContinuous" vertical="distributed"/>
    </xf>
    <xf numFmtId="0" fontId="5" fillId="10" borderId="17" xfId="0" applyFont="1" applyFill="1" applyBorder="1" applyAlignment="1">
      <alignment horizontal="center" vertical="center" wrapText="1"/>
    </xf>
    <xf numFmtId="0" fontId="5" fillId="11" borderId="28" xfId="0" applyFont="1" applyFill="1" applyBorder="1" applyAlignment="1">
      <alignment horizontal="center" vertical="center"/>
    </xf>
    <xf numFmtId="0" fontId="5" fillId="6" borderId="21" xfId="0" applyFont="1" applyFill="1" applyBorder="1" applyAlignment="1">
      <alignment vertical="center"/>
    </xf>
    <xf numFmtId="0" fontId="5" fillId="10" borderId="17" xfId="0" applyFont="1" applyFill="1" applyBorder="1" applyAlignment="1">
      <alignment horizontal="centerContinuous" vertical="center" wrapText="1"/>
    </xf>
    <xf numFmtId="0" fontId="5" fillId="10" borderId="27" xfId="0" applyFont="1" applyFill="1" applyBorder="1" applyAlignment="1">
      <alignment horizontal="centerContinuous" vertical="center" wrapText="1"/>
    </xf>
    <xf numFmtId="0" fontId="5" fillId="10" borderId="18" xfId="0" applyFont="1" applyFill="1" applyBorder="1" applyAlignment="1">
      <alignment horizontal="centerContinuous" vertical="center" wrapText="1"/>
    </xf>
    <xf numFmtId="0" fontId="6" fillId="12" borderId="27" xfId="0" applyFont="1" applyFill="1" applyBorder="1" applyAlignment="1">
      <alignment horizontal="centerContinuous" vertical="center"/>
    </xf>
    <xf numFmtId="0" fontId="5" fillId="11" borderId="17" xfId="0" applyFont="1" applyFill="1" applyBorder="1" applyAlignment="1">
      <alignment horizontal="centerContinuous" vertical="center"/>
    </xf>
    <xf numFmtId="0" fontId="5" fillId="11" borderId="27" xfId="0" applyFont="1" applyFill="1" applyBorder="1" applyAlignment="1">
      <alignment horizontal="centerContinuous" vertical="center"/>
    </xf>
    <xf numFmtId="0" fontId="5" fillId="11" borderId="18" xfId="0" applyFont="1" applyFill="1" applyBorder="1" applyAlignment="1">
      <alignment horizontal="centerContinuous" vertical="center"/>
    </xf>
    <xf numFmtId="0" fontId="5" fillId="6" borderId="27" xfId="0" applyFont="1" applyFill="1" applyBorder="1" applyAlignment="1">
      <alignment horizontal="centerContinuous" vertical="center"/>
    </xf>
    <xf numFmtId="0" fontId="5" fillId="6" borderId="18" xfId="0" applyFont="1" applyFill="1" applyBorder="1" applyAlignment="1">
      <alignment horizontal="centerContinuous" vertical="center"/>
    </xf>
    <xf numFmtId="0" fontId="6" fillId="7" borderId="25" xfId="0" applyFont="1" applyFill="1" applyBorder="1" applyAlignment="1">
      <alignment horizontal="centerContinuous" vertical="distributed"/>
    </xf>
    <xf numFmtId="0" fontId="6" fillId="7" borderId="26" xfId="0" applyFont="1" applyFill="1" applyBorder="1" applyAlignment="1">
      <alignment horizontal="centerContinuous" vertical="distributed"/>
    </xf>
    <xf numFmtId="0" fontId="6" fillId="12" borderId="17" xfId="0" applyFont="1" applyFill="1" applyBorder="1" applyAlignment="1">
      <alignment horizontal="center" vertical="center"/>
    </xf>
    <xf numFmtId="0" fontId="5" fillId="11" borderId="29" xfId="0" applyFont="1" applyFill="1" applyBorder="1" applyAlignment="1">
      <alignment horizontal="center" vertical="center"/>
    </xf>
    <xf numFmtId="0" fontId="5" fillId="6" borderId="26" xfId="0" applyFont="1" applyFill="1" applyBorder="1" applyAlignment="1">
      <alignment horizontal="center" vertical="center"/>
    </xf>
    <xf numFmtId="0" fontId="5" fillId="13" borderId="29" xfId="0" applyFont="1" applyFill="1" applyBorder="1" applyAlignment="1">
      <alignment horizontal="center" vertical="center"/>
    </xf>
    <xf numFmtId="0" fontId="5" fillId="14" borderId="29" xfId="0" applyFont="1" applyFill="1" applyBorder="1" applyAlignment="1">
      <alignment horizontal="center" vertical="center"/>
    </xf>
    <xf numFmtId="0" fontId="5" fillId="6" borderId="29" xfId="0" applyFont="1" applyFill="1" applyBorder="1" applyAlignment="1">
      <alignment horizontal="center" vertical="center"/>
    </xf>
    <xf numFmtId="0" fontId="5" fillId="13" borderId="30" xfId="0" applyFont="1" applyFill="1" applyBorder="1" applyAlignment="1">
      <alignment horizontal="center" vertical="center"/>
    </xf>
    <xf numFmtId="0" fontId="5" fillId="14" borderId="30" xfId="0" applyFont="1" applyFill="1" applyBorder="1" applyAlignment="1">
      <alignment horizontal="center" vertical="center"/>
    </xf>
    <xf numFmtId="0" fontId="5" fillId="6" borderId="30" xfId="0" applyFont="1" applyFill="1" applyBorder="1" applyAlignment="1">
      <alignment horizontal="center" vertical="center"/>
    </xf>
    <xf numFmtId="167" fontId="0" fillId="5" borderId="30" xfId="3" applyFont="1" applyFill="1" applyBorder="1"/>
    <xf numFmtId="167" fontId="0" fillId="0" borderId="30" xfId="3" applyFont="1" applyBorder="1"/>
    <xf numFmtId="167" fontId="0" fillId="4" borderId="30" xfId="3" applyFont="1" applyFill="1" applyBorder="1"/>
    <xf numFmtId="3" fontId="0" fillId="0" borderId="30" xfId="0" applyNumberFormat="1" applyBorder="1"/>
    <xf numFmtId="167" fontId="0" fillId="0" borderId="0" xfId="3" applyFont="1" applyFill="1"/>
    <xf numFmtId="0" fontId="6" fillId="0" borderId="0" xfId="0" applyFont="1" applyAlignment="1">
      <alignment horizontal="center" vertical="center"/>
    </xf>
    <xf numFmtId="43" fontId="3" fillId="0" borderId="0" xfId="1" applyFont="1" applyFill="1" applyBorder="1" applyAlignment="1">
      <alignment horizontal="center" vertical="center" wrapText="1"/>
    </xf>
    <xf numFmtId="0" fontId="2" fillId="0" borderId="7" xfId="1" applyNumberFormat="1" applyFont="1" applyFill="1" applyBorder="1" applyAlignment="1">
      <alignment horizontal="center"/>
    </xf>
    <xf numFmtId="43" fontId="3" fillId="0" borderId="6" xfId="1" applyFont="1" applyFill="1" applyBorder="1"/>
    <xf numFmtId="43" fontId="2" fillId="0" borderId="4" xfId="1" applyFont="1" applyFill="1" applyBorder="1"/>
    <xf numFmtId="43" fontId="3" fillId="0" borderId="2" xfId="1" applyFont="1" applyFill="1" applyBorder="1"/>
    <xf numFmtId="43" fontId="3" fillId="0" borderId="6" xfId="1" applyFont="1" applyFill="1" applyBorder="1" applyAlignment="1">
      <alignment horizontal="center"/>
    </xf>
    <xf numFmtId="43" fontId="3" fillId="0" borderId="4" xfId="1" applyFont="1" applyFill="1" applyBorder="1"/>
    <xf numFmtId="43" fontId="3" fillId="0" borderId="0" xfId="1" applyFont="1" applyFill="1" applyBorder="1"/>
    <xf numFmtId="0" fontId="2" fillId="0" borderId="1" xfId="1" applyNumberFormat="1" applyFont="1" applyFill="1" applyBorder="1" applyAlignment="1">
      <alignment horizontal="center"/>
    </xf>
    <xf numFmtId="0" fontId="2" fillId="0" borderId="5" xfId="1" applyNumberFormat="1" applyFont="1" applyFill="1" applyBorder="1" applyAlignment="1">
      <alignment horizontal="center"/>
    </xf>
    <xf numFmtId="43" fontId="3" fillId="0" borderId="1" xfId="1" applyFont="1" applyFill="1" applyBorder="1" applyAlignment="1">
      <alignment horizontal="center" vertical="center"/>
    </xf>
    <xf numFmtId="43" fontId="3" fillId="0" borderId="5" xfId="1" applyFont="1" applyFill="1" applyBorder="1" applyAlignment="1">
      <alignment horizontal="center" vertical="center"/>
    </xf>
    <xf numFmtId="43" fontId="3" fillId="0" borderId="1" xfId="1" applyFont="1" applyFill="1" applyBorder="1" applyAlignment="1">
      <alignment horizontal="center" vertical="center" wrapText="1"/>
    </xf>
    <xf numFmtId="43" fontId="3" fillId="0" borderId="5" xfId="1" applyFont="1" applyFill="1" applyBorder="1" applyAlignment="1">
      <alignment horizontal="center" vertical="center" wrapText="1"/>
    </xf>
    <xf numFmtId="43" fontId="3" fillId="2" borderId="2" xfId="1" applyFont="1" applyFill="1" applyBorder="1" applyAlignment="1">
      <alignment horizontal="center" vertical="center" wrapText="1"/>
    </xf>
    <xf numFmtId="43" fontId="3" fillId="2" borderId="3" xfId="1" applyFont="1" applyFill="1" applyBorder="1" applyAlignment="1">
      <alignment horizontal="center" vertical="center" wrapText="1"/>
    </xf>
    <xf numFmtId="43" fontId="3" fillId="2" borderId="4" xfId="1" applyFont="1" applyFill="1" applyBorder="1" applyAlignment="1">
      <alignment horizontal="center" vertical="center" wrapText="1"/>
    </xf>
    <xf numFmtId="0" fontId="2" fillId="0" borderId="8" xfId="1" applyNumberFormat="1" applyFont="1" applyFill="1" applyBorder="1" applyAlignment="1">
      <alignment horizontal="center"/>
    </xf>
    <xf numFmtId="0" fontId="2" fillId="0" borderId="16" xfId="1" applyNumberFormat="1" applyFont="1" applyFill="1" applyBorder="1" applyAlignment="1">
      <alignment horizontal="center"/>
    </xf>
    <xf numFmtId="43" fontId="3" fillId="0" borderId="31" xfId="1" applyFont="1" applyFill="1" applyBorder="1" applyAlignment="1">
      <alignment horizontal="center" vertical="center" wrapText="1"/>
    </xf>
    <xf numFmtId="43" fontId="3" fillId="0" borderId="14" xfId="1" applyFont="1" applyFill="1" applyBorder="1" applyAlignment="1">
      <alignment horizontal="center" vertical="center" wrapText="1"/>
    </xf>
    <xf numFmtId="43" fontId="3" fillId="0" borderId="11" xfId="1" applyFont="1" applyFill="1" applyBorder="1" applyAlignment="1">
      <alignment horizontal="center" vertical="center"/>
    </xf>
    <xf numFmtId="43" fontId="3" fillId="0" borderId="3" xfId="1" applyFont="1" applyFill="1" applyBorder="1" applyAlignment="1">
      <alignment horizontal="center" vertical="center" wrapText="1"/>
    </xf>
    <xf numFmtId="43" fontId="3" fillId="0" borderId="4" xfId="1" applyFont="1" applyFill="1" applyBorder="1" applyAlignment="1">
      <alignment horizontal="center" vertical="center" wrapText="1"/>
    </xf>
  </cellXfs>
  <cellStyles count="4">
    <cellStyle name="Comma" xfId="1" builtinId="3"/>
    <cellStyle name="Comma 3" xfId="3" xr:uid="{563B84CF-C621-4A83-A786-2B4C856968C9}"/>
    <cellStyle name="Normal" xfId="0" builtinId="0"/>
    <cellStyle name="Percent 2" xfId="2" xr:uid="{CF1EC66F-7528-4D4E-ADEF-09D27FC1542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J140"/>
  <sheetViews>
    <sheetView tabSelected="1" zoomScaleNormal="100" workbookViewId="0">
      <pane xSplit="4" ySplit="3" topLeftCell="E4" activePane="bottomRight" state="frozen"/>
      <selection pane="topRight" activeCell="E1" sqref="E1"/>
      <selection pane="bottomLeft" activeCell="A4" sqref="A4"/>
      <selection pane="bottomRight" activeCell="A4" sqref="A4:A6"/>
    </sheetView>
  </sheetViews>
  <sheetFormatPr defaultRowHeight="14.4" outlineLevelRow="1" x14ac:dyDescent="0.3"/>
  <cols>
    <col min="1" max="1" width="7.88671875" customWidth="1"/>
    <col min="2" max="2" width="4.33203125" customWidth="1"/>
    <col min="3" max="3" width="23.109375" customWidth="1"/>
    <col min="4" max="5" width="14.88671875" customWidth="1"/>
    <col min="6" max="6" width="16.33203125" customWidth="1"/>
    <col min="7" max="7" width="12.5546875" customWidth="1"/>
    <col min="8" max="8" width="11.88671875" customWidth="1"/>
    <col min="9" max="9" width="14.109375" customWidth="1"/>
    <col min="10" max="10" width="12.5546875" customWidth="1"/>
    <col min="11" max="11" width="13.109375" customWidth="1"/>
    <col min="12" max="13" width="13.33203125" customWidth="1"/>
    <col min="14" max="14" width="13.88671875" customWidth="1"/>
    <col min="15" max="15" width="13.33203125" customWidth="1"/>
    <col min="16" max="16" width="14.5546875" customWidth="1"/>
    <col min="17" max="17" width="12.109375" customWidth="1"/>
    <col min="18" max="18" width="12" customWidth="1"/>
    <col min="19" max="19" width="10.88671875" customWidth="1"/>
    <col min="20" max="20" width="12.88671875" customWidth="1"/>
    <col min="21" max="21" width="15.44140625" customWidth="1"/>
    <col min="22" max="22" width="15" customWidth="1"/>
    <col min="23" max="23" width="13.33203125" customWidth="1"/>
    <col min="24" max="24" width="12.44140625" customWidth="1"/>
    <col min="25" max="25" width="15.44140625" customWidth="1"/>
    <col min="26" max="26" width="13.88671875" customWidth="1"/>
    <col min="27" max="27" width="13.109375" customWidth="1"/>
    <col min="28" max="29" width="11.5546875" customWidth="1"/>
    <col min="30" max="30" width="10.33203125" bestFit="1" customWidth="1"/>
    <col min="31" max="31" width="9.5546875" bestFit="1" customWidth="1"/>
    <col min="32" max="32" width="10.33203125" customWidth="1"/>
    <col min="36" max="36" width="9.33203125" bestFit="1" customWidth="1"/>
  </cols>
  <sheetData>
    <row r="1" spans="2:31" x14ac:dyDescent="0.3">
      <c r="P1" s="23">
        <f>SUM(P4:P8)</f>
        <v>0</v>
      </c>
    </row>
    <row r="2" spans="2:31" x14ac:dyDescent="0.3">
      <c r="B2" s="102"/>
      <c r="C2" s="95" t="s">
        <v>0</v>
      </c>
      <c r="D2" s="104" t="s">
        <v>1</v>
      </c>
      <c r="E2" s="95" t="s">
        <v>2</v>
      </c>
      <c r="F2" s="107" t="s">
        <v>76</v>
      </c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  <c r="W2" s="107"/>
      <c r="X2" s="107"/>
      <c r="Y2" s="107"/>
      <c r="Z2" s="107"/>
      <c r="AA2" s="107"/>
      <c r="AB2" s="108"/>
      <c r="AC2" s="85"/>
    </row>
    <row r="3" spans="2:31" ht="40.799999999999997" x14ac:dyDescent="0.3">
      <c r="B3" s="103"/>
      <c r="C3" s="96"/>
      <c r="D3" s="105"/>
      <c r="E3" s="106"/>
      <c r="F3" s="36" t="s">
        <v>22</v>
      </c>
      <c r="G3" s="1" t="s">
        <v>3</v>
      </c>
      <c r="H3" s="1" t="s">
        <v>4</v>
      </c>
      <c r="I3" s="1" t="s">
        <v>5</v>
      </c>
      <c r="J3" s="1" t="s">
        <v>6</v>
      </c>
      <c r="K3" s="1" t="s">
        <v>7</v>
      </c>
      <c r="L3" s="1" t="s">
        <v>8</v>
      </c>
      <c r="M3" s="1" t="s">
        <v>9</v>
      </c>
      <c r="N3" s="1" t="s">
        <v>10</v>
      </c>
      <c r="O3" s="2" t="s">
        <v>11</v>
      </c>
      <c r="P3" s="2" t="s">
        <v>12</v>
      </c>
      <c r="Q3" s="2" t="s">
        <v>25</v>
      </c>
      <c r="R3" s="2" t="s">
        <v>23</v>
      </c>
      <c r="S3" s="2" t="s">
        <v>24</v>
      </c>
      <c r="T3" s="2" t="s">
        <v>13</v>
      </c>
      <c r="U3" s="2" t="s">
        <v>14</v>
      </c>
      <c r="V3" s="2" t="s">
        <v>26</v>
      </c>
      <c r="W3" s="2" t="s">
        <v>15</v>
      </c>
      <c r="X3" s="2" t="s">
        <v>16</v>
      </c>
      <c r="Y3" s="2" t="s">
        <v>17</v>
      </c>
      <c r="Z3" s="2" t="s">
        <v>18</v>
      </c>
      <c r="AA3" s="2" t="s">
        <v>19</v>
      </c>
      <c r="AB3" s="1" t="s">
        <v>20</v>
      </c>
      <c r="AC3" s="44"/>
      <c r="AD3" s="44" t="s">
        <v>47</v>
      </c>
      <c r="AE3" s="44" t="s">
        <v>21</v>
      </c>
    </row>
    <row r="4" spans="2:31" outlineLevel="1" x14ac:dyDescent="0.3">
      <c r="B4" s="86">
        <v>1</v>
      </c>
      <c r="C4" s="32"/>
      <c r="E4" s="9" t="s">
        <v>41</v>
      </c>
      <c r="F4" s="7"/>
      <c r="G4" s="7"/>
      <c r="H4" s="7"/>
      <c r="I4" s="7"/>
      <c r="J4" s="7"/>
      <c r="K4" s="7"/>
      <c r="L4" s="7"/>
      <c r="M4" s="7"/>
      <c r="N4" s="7"/>
      <c r="O4" s="8"/>
      <c r="P4" s="8">
        <f t="shared" ref="P4:P35" si="0">SUM(F4:O4)</f>
        <v>0</v>
      </c>
      <c r="Q4" s="8"/>
      <c r="R4" s="8"/>
      <c r="S4" s="8"/>
      <c r="T4" s="8">
        <f>IF(E4="MWE",F4,0)</f>
        <v>0</v>
      </c>
      <c r="U4" s="8">
        <f>IF(E4="MWE",SUM(G4:M4),0)</f>
        <v>0</v>
      </c>
      <c r="V4" s="8">
        <f>IF(E4="NOT",SUM(Q4:S4),0)</f>
        <v>0</v>
      </c>
      <c r="W4" s="9">
        <f>T4+U4+V4+N4+O4</f>
        <v>0</v>
      </c>
      <c r="X4" s="8">
        <f>P4-W4</f>
        <v>0</v>
      </c>
      <c r="Y4" s="8">
        <f>IF(E4="NOT",IF(X4&lt;=20833.33,X4,0),0)</f>
        <v>0</v>
      </c>
      <c r="Z4" s="8">
        <f>IF(Y4=0,X4,0)</f>
        <v>0</v>
      </c>
      <c r="AA4" s="8">
        <f>IF(Z4=0,0,((Z4-VLOOKUP(Z4,TAX!$B$4:$E$9,1))*VLOOKUP(Z4,TAX!$B$4:$E$9,3))+VLOOKUP(Z4,TAX!$B$4:$E$9,4))</f>
        <v>0</v>
      </c>
      <c r="AB4" s="7">
        <f t="shared" ref="AB4:AB35" si="1">P4-Q4-R4-S4-AA4</f>
        <v>0</v>
      </c>
      <c r="AC4" s="31"/>
    </row>
    <row r="5" spans="2:31" outlineLevel="1" x14ac:dyDescent="0.3">
      <c r="B5" s="86">
        <f>B4+1</f>
        <v>2</v>
      </c>
      <c r="C5" s="32"/>
      <c r="E5" s="9" t="s">
        <v>41</v>
      </c>
      <c r="F5" s="8"/>
      <c r="G5" s="8"/>
      <c r="H5" s="8"/>
      <c r="I5" s="8"/>
      <c r="J5" s="8"/>
      <c r="K5" s="8"/>
      <c r="L5" s="8"/>
      <c r="M5" s="8"/>
      <c r="N5" s="8"/>
      <c r="O5" s="8"/>
      <c r="P5" s="8">
        <f t="shared" si="0"/>
        <v>0</v>
      </c>
      <c r="Q5" s="8"/>
      <c r="R5" s="8"/>
      <c r="S5" s="8"/>
      <c r="T5" s="8">
        <f t="shared" ref="T5:T85" si="2">IF(E5="MWE",F5,0)</f>
        <v>0</v>
      </c>
      <c r="U5" s="8">
        <f t="shared" ref="U5:U42" si="3">IF(E5="MWE",SUM(G5:M5),0)</f>
        <v>0</v>
      </c>
      <c r="V5" s="8">
        <f t="shared" ref="V5:V42" si="4">IF(E5="NOT",SUM(Q5:S5),0)</f>
        <v>0</v>
      </c>
      <c r="W5" s="9">
        <f>T5+U5+V5+N5+O5</f>
        <v>0</v>
      </c>
      <c r="X5" s="8">
        <f>P5-W5</f>
        <v>0</v>
      </c>
      <c r="Y5" s="8">
        <f>IF(E5="NOT",IF(X5&lt;=20833.33,X5,0),0)</f>
        <v>0</v>
      </c>
      <c r="Z5" s="8">
        <f>IF(Y5=0,X5,0)</f>
        <v>0</v>
      </c>
      <c r="AA5" s="8">
        <f>IF(Z5=0,0,((Z5-VLOOKUP(Z5,TAX!$B$4:$E$9,1))*VLOOKUP(Z5,TAX!$B$4:$E$9,3))+VLOOKUP(Z5,TAX!$B$4:$E$9,4))</f>
        <v>0</v>
      </c>
      <c r="AB5" s="8">
        <f t="shared" si="1"/>
        <v>0</v>
      </c>
      <c r="AC5" s="31"/>
    </row>
    <row r="6" spans="2:31" outlineLevel="1" x14ac:dyDescent="0.3">
      <c r="B6" s="86">
        <f t="shared" ref="B6:B52" si="5">B5+1</f>
        <v>3</v>
      </c>
      <c r="C6" s="32"/>
      <c r="E6" s="9" t="s">
        <v>41</v>
      </c>
      <c r="F6" s="8"/>
      <c r="G6" s="8"/>
      <c r="H6" s="8"/>
      <c r="I6" s="8"/>
      <c r="J6" s="8"/>
      <c r="K6" s="8"/>
      <c r="L6" s="8"/>
      <c r="M6" s="8"/>
      <c r="N6" s="8"/>
      <c r="O6" s="8"/>
      <c r="P6" s="8">
        <f t="shared" si="0"/>
        <v>0</v>
      </c>
      <c r="Q6" s="8"/>
      <c r="R6" s="8"/>
      <c r="S6" s="8"/>
      <c r="T6" s="8">
        <f t="shared" si="2"/>
        <v>0</v>
      </c>
      <c r="U6" s="8">
        <f t="shared" si="3"/>
        <v>0</v>
      </c>
      <c r="V6" s="8">
        <f t="shared" si="4"/>
        <v>0</v>
      </c>
      <c r="W6" s="9">
        <f t="shared" ref="W6:W42" si="6">T6+U6+V6+N6+O6</f>
        <v>0</v>
      </c>
      <c r="X6" s="8">
        <f t="shared" ref="X6:X42" si="7">P6-W6</f>
        <v>0</v>
      </c>
      <c r="Y6" s="8">
        <f t="shared" ref="Y6:Y85" si="8">IF(E6="NOT",IF(X6&lt;=20833.33,X6,0),0)</f>
        <v>0</v>
      </c>
      <c r="Z6" s="8">
        <f t="shared" ref="Z6:Z42" si="9">IF(Y6=0,X6,0)</f>
        <v>0</v>
      </c>
      <c r="AA6" s="8">
        <f>IF(Z6=0,0,((Z6-VLOOKUP(Z6,TAX!$B$4:$E$9,1))*VLOOKUP(Z6,TAX!$B$4:$E$9,3))+VLOOKUP(Z6,TAX!$B$4:$E$9,4))</f>
        <v>0</v>
      </c>
      <c r="AB6" s="8">
        <f t="shared" si="1"/>
        <v>0</v>
      </c>
      <c r="AC6" s="31"/>
    </row>
    <row r="7" spans="2:31" outlineLevel="1" x14ac:dyDescent="0.3">
      <c r="B7" s="86">
        <f t="shared" si="5"/>
        <v>4</v>
      </c>
      <c r="C7" s="32"/>
      <c r="E7" s="9" t="s">
        <v>41</v>
      </c>
      <c r="F7" s="8"/>
      <c r="G7" s="8"/>
      <c r="H7" s="8"/>
      <c r="I7" s="8"/>
      <c r="J7" s="8"/>
      <c r="K7" s="8"/>
      <c r="L7" s="8"/>
      <c r="M7" s="8"/>
      <c r="N7" s="8"/>
      <c r="O7" s="8"/>
      <c r="P7" s="8">
        <f t="shared" si="0"/>
        <v>0</v>
      </c>
      <c r="Q7" s="8"/>
      <c r="R7" s="8"/>
      <c r="S7" s="8"/>
      <c r="T7" s="8">
        <f t="shared" si="2"/>
        <v>0</v>
      </c>
      <c r="U7" s="8">
        <f t="shared" si="3"/>
        <v>0</v>
      </c>
      <c r="V7" s="8">
        <f t="shared" si="4"/>
        <v>0</v>
      </c>
      <c r="W7" s="9">
        <f t="shared" si="6"/>
        <v>0</v>
      </c>
      <c r="X7" s="8">
        <f t="shared" si="7"/>
        <v>0</v>
      </c>
      <c r="Y7" s="8">
        <f t="shared" si="8"/>
        <v>0</v>
      </c>
      <c r="Z7" s="8">
        <f t="shared" si="9"/>
        <v>0</v>
      </c>
      <c r="AA7" s="8">
        <f>IF(Z7=0,0,((Z7-VLOOKUP(Z7,TAX!$B$4:$E$9,1))*VLOOKUP(Z7,TAX!$B$4:$E$9,3))+VLOOKUP(Z7,TAX!$B$4:$E$9,4))</f>
        <v>0</v>
      </c>
      <c r="AB7" s="8">
        <f t="shared" si="1"/>
        <v>0</v>
      </c>
      <c r="AC7" s="31"/>
    </row>
    <row r="8" spans="2:31" outlineLevel="1" x14ac:dyDescent="0.3">
      <c r="B8" s="86">
        <f t="shared" si="5"/>
        <v>5</v>
      </c>
      <c r="C8" s="32"/>
      <c r="E8" s="9" t="s">
        <v>41</v>
      </c>
      <c r="F8" s="8"/>
      <c r="G8" s="8"/>
      <c r="H8" s="8"/>
      <c r="I8" s="8"/>
      <c r="J8" s="8"/>
      <c r="K8" s="8"/>
      <c r="L8" s="8"/>
      <c r="M8" s="8"/>
      <c r="N8" s="8"/>
      <c r="O8" s="8"/>
      <c r="P8" s="8">
        <f t="shared" si="0"/>
        <v>0</v>
      </c>
      <c r="Q8" s="8"/>
      <c r="R8" s="8"/>
      <c r="S8" s="8"/>
      <c r="T8" s="8">
        <f t="shared" si="2"/>
        <v>0</v>
      </c>
      <c r="U8" s="8">
        <f t="shared" si="3"/>
        <v>0</v>
      </c>
      <c r="V8" s="8">
        <f t="shared" si="4"/>
        <v>0</v>
      </c>
      <c r="W8" s="9">
        <f t="shared" si="6"/>
        <v>0</v>
      </c>
      <c r="X8" s="8">
        <f t="shared" si="7"/>
        <v>0</v>
      </c>
      <c r="Y8" s="8">
        <f t="shared" si="8"/>
        <v>0</v>
      </c>
      <c r="Z8" s="8">
        <f t="shared" si="9"/>
        <v>0</v>
      </c>
      <c r="AA8" s="8">
        <f>IF(Z8=0,0,((Z8-VLOOKUP(Z8,TAX!$B$4:$E$9,1))*VLOOKUP(Z8,TAX!$B$4:$E$9,3))+VLOOKUP(Z8,TAX!$B$4:$E$9,4))</f>
        <v>0</v>
      </c>
      <c r="AB8" s="8">
        <f t="shared" si="1"/>
        <v>0</v>
      </c>
      <c r="AC8" s="31">
        <f>SUM(AB4:AB8)</f>
        <v>0</v>
      </c>
    </row>
    <row r="9" spans="2:31" outlineLevel="1" x14ac:dyDescent="0.3">
      <c r="B9" s="86">
        <f t="shared" si="5"/>
        <v>6</v>
      </c>
      <c r="C9" s="32"/>
      <c r="D9" s="31"/>
      <c r="E9" s="9" t="s">
        <v>41</v>
      </c>
      <c r="F9" s="8"/>
      <c r="G9" s="8"/>
      <c r="H9" s="8"/>
      <c r="I9" s="8"/>
      <c r="J9" s="8"/>
      <c r="K9" s="8"/>
      <c r="L9" s="8"/>
      <c r="M9" s="8"/>
      <c r="N9" s="8"/>
      <c r="O9" s="8"/>
      <c r="P9" s="8">
        <f t="shared" si="0"/>
        <v>0</v>
      </c>
      <c r="Q9" s="8"/>
      <c r="R9" s="8"/>
      <c r="S9" s="8"/>
      <c r="T9" s="8">
        <f t="shared" si="2"/>
        <v>0</v>
      </c>
      <c r="U9" s="8">
        <f t="shared" si="3"/>
        <v>0</v>
      </c>
      <c r="V9" s="8">
        <f t="shared" si="4"/>
        <v>0</v>
      </c>
      <c r="W9" s="9">
        <f>T9+U9+V9+N9+O9</f>
        <v>0</v>
      </c>
      <c r="X9" s="8">
        <f t="shared" si="7"/>
        <v>0</v>
      </c>
      <c r="Y9" s="8">
        <f t="shared" si="8"/>
        <v>0</v>
      </c>
      <c r="Z9" s="8">
        <f t="shared" si="9"/>
        <v>0</v>
      </c>
      <c r="AA9" s="8">
        <f>IF(Z9=0,0,((Z9-VLOOKUP(Z9,TAX!$B$4:$E$9,1))*VLOOKUP(Z9,TAX!$B$4:$E$9,3))+VLOOKUP(Z9,TAX!$B$4:$E$9,4))</f>
        <v>0</v>
      </c>
      <c r="AB9" s="8">
        <f t="shared" si="1"/>
        <v>0</v>
      </c>
      <c r="AC9" s="31"/>
    </row>
    <row r="10" spans="2:31" outlineLevel="1" x14ac:dyDescent="0.3">
      <c r="B10" s="86">
        <f t="shared" si="5"/>
        <v>7</v>
      </c>
      <c r="C10" s="32"/>
      <c r="D10" s="31"/>
      <c r="E10" s="9" t="s">
        <v>41</v>
      </c>
      <c r="F10" s="8"/>
      <c r="G10" s="8"/>
      <c r="H10" s="8"/>
      <c r="I10" s="8"/>
      <c r="J10" s="8"/>
      <c r="K10" s="8"/>
      <c r="L10" s="8"/>
      <c r="M10" s="8"/>
      <c r="N10" s="8"/>
      <c r="O10" s="8"/>
      <c r="P10" s="8">
        <f t="shared" si="0"/>
        <v>0</v>
      </c>
      <c r="Q10" s="8"/>
      <c r="R10" s="8"/>
      <c r="S10" s="8"/>
      <c r="T10" s="8">
        <f t="shared" si="2"/>
        <v>0</v>
      </c>
      <c r="U10" s="8">
        <f t="shared" si="3"/>
        <v>0</v>
      </c>
      <c r="V10" s="8">
        <f t="shared" si="4"/>
        <v>0</v>
      </c>
      <c r="W10" s="9">
        <f t="shared" si="6"/>
        <v>0</v>
      </c>
      <c r="X10" s="8">
        <f t="shared" si="7"/>
        <v>0</v>
      </c>
      <c r="Y10" s="8">
        <f t="shared" si="8"/>
        <v>0</v>
      </c>
      <c r="Z10" s="8">
        <f t="shared" si="9"/>
        <v>0</v>
      </c>
      <c r="AA10" s="8">
        <f>IF(Z10=0,0,((Z10-VLOOKUP(Z10,TAX!$B$4:$E$9,1))*VLOOKUP(Z10,TAX!$B$4:$E$9,3))+VLOOKUP(Z10,TAX!$B$4:$E$9,4))</f>
        <v>0</v>
      </c>
      <c r="AB10" s="8">
        <f t="shared" si="1"/>
        <v>0</v>
      </c>
      <c r="AC10" s="31"/>
    </row>
    <row r="11" spans="2:31" outlineLevel="1" x14ac:dyDescent="0.3">
      <c r="B11" s="86">
        <f t="shared" si="5"/>
        <v>8</v>
      </c>
      <c r="C11" s="32"/>
      <c r="D11" s="31"/>
      <c r="E11" s="9" t="s">
        <v>41</v>
      </c>
      <c r="F11" s="8"/>
      <c r="G11" s="8"/>
      <c r="H11" s="8"/>
      <c r="I11" s="8"/>
      <c r="J11" s="8"/>
      <c r="K11" s="8"/>
      <c r="L11" s="8"/>
      <c r="M11" s="8"/>
      <c r="N11" s="8"/>
      <c r="O11" s="8"/>
      <c r="P11" s="8">
        <f t="shared" si="0"/>
        <v>0</v>
      </c>
      <c r="Q11" s="8"/>
      <c r="R11" s="8"/>
      <c r="S11" s="8"/>
      <c r="T11" s="8">
        <f t="shared" si="2"/>
        <v>0</v>
      </c>
      <c r="U11" s="8">
        <f t="shared" si="3"/>
        <v>0</v>
      </c>
      <c r="V11" s="8">
        <f t="shared" si="4"/>
        <v>0</v>
      </c>
      <c r="W11" s="9">
        <f t="shared" si="6"/>
        <v>0</v>
      </c>
      <c r="X11" s="8">
        <f t="shared" si="7"/>
        <v>0</v>
      </c>
      <c r="Y11" s="8">
        <f t="shared" si="8"/>
        <v>0</v>
      </c>
      <c r="Z11" s="8">
        <f t="shared" si="9"/>
        <v>0</v>
      </c>
      <c r="AA11" s="8">
        <f>IF(Z11=0,0,((Z11-VLOOKUP(Z11,TAX!$B$4:$E$9,1))*VLOOKUP(Z11,TAX!$B$4:$E$9,3))+VLOOKUP(Z11,TAX!$B$4:$E$9,4))</f>
        <v>0</v>
      </c>
      <c r="AB11" s="8">
        <f t="shared" si="1"/>
        <v>0</v>
      </c>
      <c r="AC11" s="31"/>
    </row>
    <row r="12" spans="2:31" outlineLevel="1" x14ac:dyDescent="0.3">
      <c r="B12" s="86">
        <f t="shared" si="5"/>
        <v>9</v>
      </c>
      <c r="C12" s="32"/>
      <c r="D12" s="31"/>
      <c r="E12" s="9" t="s">
        <v>41</v>
      </c>
      <c r="F12" s="8"/>
      <c r="G12" s="8"/>
      <c r="H12" s="8"/>
      <c r="I12" s="8"/>
      <c r="J12" s="8"/>
      <c r="K12" s="8"/>
      <c r="L12" s="8"/>
      <c r="M12" s="8"/>
      <c r="N12" s="8"/>
      <c r="O12" s="8"/>
      <c r="P12" s="8">
        <f t="shared" si="0"/>
        <v>0</v>
      </c>
      <c r="Q12" s="8"/>
      <c r="R12" s="8"/>
      <c r="S12" s="8"/>
      <c r="T12" s="8">
        <f t="shared" si="2"/>
        <v>0</v>
      </c>
      <c r="U12" s="8">
        <f t="shared" si="3"/>
        <v>0</v>
      </c>
      <c r="V12" s="8">
        <f t="shared" si="4"/>
        <v>0</v>
      </c>
      <c r="W12" s="9">
        <f t="shared" si="6"/>
        <v>0</v>
      </c>
      <c r="X12" s="8">
        <f t="shared" si="7"/>
        <v>0</v>
      </c>
      <c r="Y12" s="8">
        <f t="shared" si="8"/>
        <v>0</v>
      </c>
      <c r="Z12" s="8">
        <f t="shared" si="9"/>
        <v>0</v>
      </c>
      <c r="AA12" s="8">
        <f>IF(Z12=0,0,((Z12-VLOOKUP(Z12,TAX!$B$4:$E$9,1))*VLOOKUP(Z12,TAX!$B$4:$E$9,3))+VLOOKUP(Z12,TAX!$B$4:$E$9,4))</f>
        <v>0</v>
      </c>
      <c r="AB12" s="8">
        <f t="shared" si="1"/>
        <v>0</v>
      </c>
      <c r="AC12" s="31"/>
    </row>
    <row r="13" spans="2:31" outlineLevel="1" x14ac:dyDescent="0.3">
      <c r="B13" s="86">
        <f t="shared" si="5"/>
        <v>10</v>
      </c>
      <c r="C13" s="32"/>
      <c r="D13" s="31"/>
      <c r="E13" s="9" t="s">
        <v>41</v>
      </c>
      <c r="F13" s="8"/>
      <c r="G13" s="8"/>
      <c r="H13" s="8"/>
      <c r="I13" s="8"/>
      <c r="J13" s="8"/>
      <c r="K13" s="8"/>
      <c r="L13" s="8"/>
      <c r="M13" s="8"/>
      <c r="N13" s="8"/>
      <c r="O13" s="8"/>
      <c r="P13" s="8">
        <f t="shared" si="0"/>
        <v>0</v>
      </c>
      <c r="Q13" s="8"/>
      <c r="R13" s="8"/>
      <c r="S13" s="8"/>
      <c r="T13" s="8">
        <f t="shared" si="2"/>
        <v>0</v>
      </c>
      <c r="U13" s="8">
        <f t="shared" si="3"/>
        <v>0</v>
      </c>
      <c r="V13" s="8">
        <f t="shared" si="4"/>
        <v>0</v>
      </c>
      <c r="W13" s="9">
        <f t="shared" si="6"/>
        <v>0</v>
      </c>
      <c r="X13" s="8">
        <f t="shared" si="7"/>
        <v>0</v>
      </c>
      <c r="Y13" s="8">
        <f t="shared" si="8"/>
        <v>0</v>
      </c>
      <c r="Z13" s="8">
        <f t="shared" si="9"/>
        <v>0</v>
      </c>
      <c r="AA13" s="8">
        <f>IF(Z13=0,0,((Z13-VLOOKUP(Z13,TAX!$B$4:$E$9,1))*VLOOKUP(Z13,TAX!$B$4:$E$9,3))+VLOOKUP(Z13,TAX!$B$4:$E$9,4))</f>
        <v>0</v>
      </c>
      <c r="AB13" s="8">
        <f t="shared" si="1"/>
        <v>0</v>
      </c>
      <c r="AC13" s="31">
        <f>SUM(AB9:AB13)</f>
        <v>0</v>
      </c>
    </row>
    <row r="14" spans="2:31" outlineLevel="1" x14ac:dyDescent="0.3">
      <c r="B14" s="86">
        <f t="shared" si="5"/>
        <v>11</v>
      </c>
      <c r="C14" s="32"/>
      <c r="D14" s="31"/>
      <c r="E14" s="9" t="s">
        <v>41</v>
      </c>
      <c r="F14" s="8"/>
      <c r="G14" s="8"/>
      <c r="H14" s="8"/>
      <c r="I14" s="8"/>
      <c r="J14" s="8"/>
      <c r="K14" s="8"/>
      <c r="L14" s="8"/>
      <c r="M14" s="8"/>
      <c r="N14" s="8"/>
      <c r="O14" s="8"/>
      <c r="P14" s="8">
        <f t="shared" si="0"/>
        <v>0</v>
      </c>
      <c r="Q14" s="8"/>
      <c r="R14" s="8"/>
      <c r="S14" s="8"/>
      <c r="T14" s="8">
        <f t="shared" si="2"/>
        <v>0</v>
      </c>
      <c r="U14" s="8">
        <f t="shared" si="3"/>
        <v>0</v>
      </c>
      <c r="V14" s="8">
        <f t="shared" si="4"/>
        <v>0</v>
      </c>
      <c r="W14" s="9">
        <f t="shared" si="6"/>
        <v>0</v>
      </c>
      <c r="X14" s="8">
        <f t="shared" si="7"/>
        <v>0</v>
      </c>
      <c r="Y14" s="8">
        <f t="shared" si="8"/>
        <v>0</v>
      </c>
      <c r="Z14" s="8">
        <f t="shared" si="9"/>
        <v>0</v>
      </c>
      <c r="AA14" s="8">
        <f>IF(Z14=0,0,((Z14-VLOOKUP(Z14,TAX!$B$4:$E$9,1))*VLOOKUP(Z14,TAX!$B$4:$E$9,3))+VLOOKUP(Z14,TAX!$B$4:$E$9,4))</f>
        <v>0</v>
      </c>
      <c r="AB14" s="8">
        <f t="shared" si="1"/>
        <v>0</v>
      </c>
      <c r="AC14" s="31"/>
    </row>
    <row r="15" spans="2:31" outlineLevel="1" x14ac:dyDescent="0.3">
      <c r="B15" s="86">
        <f t="shared" si="5"/>
        <v>12</v>
      </c>
      <c r="C15" s="32"/>
      <c r="D15" s="31"/>
      <c r="E15" s="9" t="s">
        <v>41</v>
      </c>
      <c r="F15" s="8"/>
      <c r="G15" s="8"/>
      <c r="H15" s="8"/>
      <c r="I15" s="8"/>
      <c r="J15" s="8"/>
      <c r="K15" s="8"/>
      <c r="L15" s="8"/>
      <c r="M15" s="8"/>
      <c r="N15" s="8"/>
      <c r="O15" s="8"/>
      <c r="P15" s="8">
        <f t="shared" si="0"/>
        <v>0</v>
      </c>
      <c r="Q15" s="8"/>
      <c r="R15" s="8"/>
      <c r="S15" s="8"/>
      <c r="T15" s="8">
        <f t="shared" si="2"/>
        <v>0</v>
      </c>
      <c r="U15" s="8">
        <f t="shared" si="3"/>
        <v>0</v>
      </c>
      <c r="V15" s="8">
        <f t="shared" si="4"/>
        <v>0</v>
      </c>
      <c r="W15" s="9">
        <f t="shared" si="6"/>
        <v>0</v>
      </c>
      <c r="X15" s="8">
        <f t="shared" si="7"/>
        <v>0</v>
      </c>
      <c r="Y15" s="8">
        <f t="shared" si="8"/>
        <v>0</v>
      </c>
      <c r="Z15" s="8">
        <f t="shared" si="9"/>
        <v>0</v>
      </c>
      <c r="AA15" s="8">
        <f>IF(Z15=0,0,((Z15-VLOOKUP(Z15,TAX!$B$4:$E$9,1))*VLOOKUP(Z15,TAX!$B$4:$E$9,3))+VLOOKUP(Z15,TAX!$B$4:$E$9,4))</f>
        <v>0</v>
      </c>
      <c r="AB15" s="8">
        <f t="shared" si="1"/>
        <v>0</v>
      </c>
      <c r="AC15" s="31"/>
    </row>
    <row r="16" spans="2:31" outlineLevel="1" x14ac:dyDescent="0.3">
      <c r="B16" s="86">
        <f t="shared" si="5"/>
        <v>13</v>
      </c>
      <c r="C16" s="32"/>
      <c r="D16" s="31"/>
      <c r="E16" s="9" t="s">
        <v>41</v>
      </c>
      <c r="F16" s="8"/>
      <c r="G16" s="8"/>
      <c r="H16" s="8"/>
      <c r="I16" s="8"/>
      <c r="J16" s="8"/>
      <c r="K16" s="8"/>
      <c r="L16" s="8"/>
      <c r="M16" s="8"/>
      <c r="N16" s="8"/>
      <c r="O16" s="8"/>
      <c r="P16" s="8">
        <f t="shared" si="0"/>
        <v>0</v>
      </c>
      <c r="Q16" s="8"/>
      <c r="R16" s="8"/>
      <c r="S16" s="8"/>
      <c r="T16" s="8">
        <f t="shared" si="2"/>
        <v>0</v>
      </c>
      <c r="U16" s="8">
        <f t="shared" si="3"/>
        <v>0</v>
      </c>
      <c r="V16" s="8">
        <f t="shared" si="4"/>
        <v>0</v>
      </c>
      <c r="W16" s="9">
        <f t="shared" si="6"/>
        <v>0</v>
      </c>
      <c r="X16" s="8">
        <f t="shared" si="7"/>
        <v>0</v>
      </c>
      <c r="Y16" s="8">
        <f t="shared" si="8"/>
        <v>0</v>
      </c>
      <c r="Z16" s="8">
        <f t="shared" si="9"/>
        <v>0</v>
      </c>
      <c r="AA16" s="8">
        <f>IF(Z16=0,0,((Z16-VLOOKUP(Z16,TAX!$B$4:$E$9,1))*VLOOKUP(Z16,TAX!$B$4:$E$9,3))+VLOOKUP(Z16,TAX!$B$4:$E$9,4))</f>
        <v>0</v>
      </c>
      <c r="AB16" s="8">
        <f t="shared" si="1"/>
        <v>0</v>
      </c>
      <c r="AC16" s="31"/>
    </row>
    <row r="17" spans="2:36" outlineLevel="1" x14ac:dyDescent="0.3">
      <c r="B17" s="86">
        <f t="shared" si="5"/>
        <v>14</v>
      </c>
      <c r="C17" s="32"/>
      <c r="D17" s="31"/>
      <c r="E17" s="9" t="s">
        <v>41</v>
      </c>
      <c r="F17" s="8"/>
      <c r="G17" s="8"/>
      <c r="H17" s="8"/>
      <c r="I17" s="8"/>
      <c r="J17" s="8"/>
      <c r="K17" s="8"/>
      <c r="L17" s="8"/>
      <c r="M17" s="8"/>
      <c r="N17" s="8"/>
      <c r="O17" s="8"/>
      <c r="P17" s="8">
        <f t="shared" si="0"/>
        <v>0</v>
      </c>
      <c r="Q17" s="8"/>
      <c r="R17" s="8"/>
      <c r="S17" s="8"/>
      <c r="T17" s="8">
        <f t="shared" si="2"/>
        <v>0</v>
      </c>
      <c r="U17" s="8">
        <f t="shared" si="3"/>
        <v>0</v>
      </c>
      <c r="V17" s="8">
        <f t="shared" si="4"/>
        <v>0</v>
      </c>
      <c r="W17" s="9">
        <f t="shared" si="6"/>
        <v>0</v>
      </c>
      <c r="X17" s="8">
        <f t="shared" si="7"/>
        <v>0</v>
      </c>
      <c r="Y17" s="8">
        <f t="shared" si="8"/>
        <v>0</v>
      </c>
      <c r="Z17" s="8">
        <f t="shared" si="9"/>
        <v>0</v>
      </c>
      <c r="AA17" s="8">
        <f>IF(Z17=0,0,((Z17-VLOOKUP(Z17,TAX!$B$4:$E$9,1))*VLOOKUP(Z17,TAX!$B$4:$E$9,3))+VLOOKUP(Z17,TAX!$B$4:$E$9,4))</f>
        <v>0</v>
      </c>
      <c r="AB17" s="8">
        <f t="shared" si="1"/>
        <v>0</v>
      </c>
      <c r="AC17" s="31"/>
    </row>
    <row r="18" spans="2:36" outlineLevel="1" x14ac:dyDescent="0.3">
      <c r="B18" s="86">
        <f t="shared" si="5"/>
        <v>15</v>
      </c>
      <c r="C18" s="10"/>
      <c r="D18" s="31"/>
      <c r="E18" s="9" t="s">
        <v>41</v>
      </c>
      <c r="F18" s="8"/>
      <c r="G18" s="8"/>
      <c r="H18" s="8"/>
      <c r="I18" s="8"/>
      <c r="J18" s="8"/>
      <c r="K18" s="8"/>
      <c r="L18" s="8"/>
      <c r="M18" s="8"/>
      <c r="N18" s="8"/>
      <c r="O18" s="8"/>
      <c r="P18" s="8">
        <f t="shared" si="0"/>
        <v>0</v>
      </c>
      <c r="Q18" s="8"/>
      <c r="R18" s="8"/>
      <c r="S18" s="8"/>
      <c r="T18" s="8">
        <f t="shared" si="2"/>
        <v>0</v>
      </c>
      <c r="U18" s="8">
        <f t="shared" si="3"/>
        <v>0</v>
      </c>
      <c r="V18" s="8">
        <f t="shared" si="4"/>
        <v>0</v>
      </c>
      <c r="W18" s="9">
        <f t="shared" si="6"/>
        <v>0</v>
      </c>
      <c r="X18" s="8">
        <f t="shared" si="7"/>
        <v>0</v>
      </c>
      <c r="Y18" s="8">
        <f t="shared" si="8"/>
        <v>0</v>
      </c>
      <c r="Z18" s="8">
        <f t="shared" si="9"/>
        <v>0</v>
      </c>
      <c r="AA18" s="8">
        <f>IF(Z18=0,0,((Z18-VLOOKUP(Z18,TAX!$B$4:$E$9,1))*VLOOKUP(Z18,TAX!$B$4:$E$9,3))+VLOOKUP(Z18,TAX!$B$4:$E$9,4))</f>
        <v>0</v>
      </c>
      <c r="AB18" s="8">
        <f t="shared" si="1"/>
        <v>0</v>
      </c>
      <c r="AC18" s="31">
        <f>SUM(AB14:AB18)</f>
        <v>0</v>
      </c>
    </row>
    <row r="19" spans="2:36" outlineLevel="1" x14ac:dyDescent="0.3">
      <c r="B19" s="86">
        <f t="shared" si="5"/>
        <v>16</v>
      </c>
      <c r="C19" s="32"/>
      <c r="D19" s="31"/>
      <c r="E19" s="9" t="s">
        <v>41</v>
      </c>
      <c r="F19" s="8"/>
      <c r="G19" s="8"/>
      <c r="H19" s="8"/>
      <c r="I19" s="8"/>
      <c r="J19" s="8"/>
      <c r="K19" s="8"/>
      <c r="L19" s="8"/>
      <c r="M19" s="8"/>
      <c r="N19" s="8"/>
      <c r="O19" s="8"/>
      <c r="P19" s="8">
        <f t="shared" si="0"/>
        <v>0</v>
      </c>
      <c r="Q19" s="8"/>
      <c r="R19" s="8"/>
      <c r="S19" s="8"/>
      <c r="T19" s="8">
        <f t="shared" si="2"/>
        <v>0</v>
      </c>
      <c r="U19" s="8">
        <f t="shared" si="3"/>
        <v>0</v>
      </c>
      <c r="V19" s="8">
        <f t="shared" si="4"/>
        <v>0</v>
      </c>
      <c r="W19" s="9">
        <f t="shared" si="6"/>
        <v>0</v>
      </c>
      <c r="X19" s="8">
        <f t="shared" si="7"/>
        <v>0</v>
      </c>
      <c r="Y19" s="8">
        <f t="shared" si="8"/>
        <v>0</v>
      </c>
      <c r="Z19" s="8">
        <f t="shared" si="9"/>
        <v>0</v>
      </c>
      <c r="AA19" s="8">
        <f>IF(Z19=0,0,((Z19-VLOOKUP(Z19,TAX!$B$4:$E$9,1))*VLOOKUP(Z19,TAX!$B$4:$E$9,3))+VLOOKUP(Z19,TAX!$B$4:$E$9,4))</f>
        <v>0</v>
      </c>
      <c r="AB19" s="8">
        <f t="shared" si="1"/>
        <v>0</v>
      </c>
      <c r="AC19" s="31"/>
    </row>
    <row r="20" spans="2:36" outlineLevel="1" x14ac:dyDescent="0.3">
      <c r="B20" s="86">
        <f t="shared" si="5"/>
        <v>17</v>
      </c>
      <c r="C20" s="32"/>
      <c r="D20" s="31"/>
      <c r="E20" s="9" t="s">
        <v>41</v>
      </c>
      <c r="F20" s="8"/>
      <c r="G20" s="8"/>
      <c r="H20" s="8"/>
      <c r="I20" s="8"/>
      <c r="J20" s="8"/>
      <c r="K20" s="8"/>
      <c r="L20" s="8"/>
      <c r="M20" s="8"/>
      <c r="N20" s="8"/>
      <c r="O20" s="8"/>
      <c r="P20" s="8">
        <f t="shared" si="0"/>
        <v>0</v>
      </c>
      <c r="Q20" s="8"/>
      <c r="R20" s="8"/>
      <c r="S20" s="8"/>
      <c r="T20" s="8">
        <f t="shared" si="2"/>
        <v>0</v>
      </c>
      <c r="U20" s="8">
        <f t="shared" si="3"/>
        <v>0</v>
      </c>
      <c r="V20" s="8">
        <f t="shared" si="4"/>
        <v>0</v>
      </c>
      <c r="W20" s="9">
        <f t="shared" si="6"/>
        <v>0</v>
      </c>
      <c r="X20" s="8">
        <f t="shared" si="7"/>
        <v>0</v>
      </c>
      <c r="Y20" s="8">
        <f t="shared" si="8"/>
        <v>0</v>
      </c>
      <c r="Z20" s="8">
        <f t="shared" si="9"/>
        <v>0</v>
      </c>
      <c r="AA20" s="8">
        <f>IF(Z20=0,0,((Z20-VLOOKUP(Z20,TAX!$B$4:$E$9,1))*VLOOKUP(Z20,TAX!$B$4:$E$9,3))+VLOOKUP(Z20,TAX!$B$4:$E$9,4))</f>
        <v>0</v>
      </c>
      <c r="AB20" s="8">
        <f t="shared" si="1"/>
        <v>0</v>
      </c>
      <c r="AC20" s="31"/>
    </row>
    <row r="21" spans="2:36" outlineLevel="1" x14ac:dyDescent="0.3">
      <c r="B21" s="86">
        <f t="shared" si="5"/>
        <v>18</v>
      </c>
      <c r="C21" s="32"/>
      <c r="D21" s="31"/>
      <c r="E21" s="9" t="s">
        <v>41</v>
      </c>
      <c r="F21" s="8"/>
      <c r="G21" s="8"/>
      <c r="H21" s="8"/>
      <c r="I21" s="8"/>
      <c r="J21" s="8"/>
      <c r="K21" s="8"/>
      <c r="L21" s="8"/>
      <c r="M21" s="8"/>
      <c r="N21" s="8"/>
      <c r="O21" s="8"/>
      <c r="P21" s="8">
        <f t="shared" si="0"/>
        <v>0</v>
      </c>
      <c r="Q21" s="8"/>
      <c r="R21" s="8"/>
      <c r="S21" s="8"/>
      <c r="T21" s="8">
        <f t="shared" si="2"/>
        <v>0</v>
      </c>
      <c r="U21" s="8">
        <f t="shared" si="3"/>
        <v>0</v>
      </c>
      <c r="V21" s="8">
        <f t="shared" si="4"/>
        <v>0</v>
      </c>
      <c r="W21" s="9">
        <f t="shared" si="6"/>
        <v>0</v>
      </c>
      <c r="X21" s="8">
        <f t="shared" si="7"/>
        <v>0</v>
      </c>
      <c r="Y21" s="8">
        <f t="shared" si="8"/>
        <v>0</v>
      </c>
      <c r="Z21" s="8">
        <f t="shared" si="9"/>
        <v>0</v>
      </c>
      <c r="AA21" s="8">
        <f>IF(Z21=0,0,((Z21-VLOOKUP(Z21,TAX!$B$4:$E$9,1))*VLOOKUP(Z21,TAX!$B$4:$E$9,3))+VLOOKUP(Z21,TAX!$B$4:$E$9,4))</f>
        <v>0</v>
      </c>
      <c r="AB21" s="8">
        <f t="shared" si="1"/>
        <v>0</v>
      </c>
      <c r="AC21" s="31"/>
    </row>
    <row r="22" spans="2:36" outlineLevel="1" x14ac:dyDescent="0.3">
      <c r="B22" s="86">
        <f t="shared" si="5"/>
        <v>19</v>
      </c>
      <c r="C22" s="32"/>
      <c r="D22" s="31"/>
      <c r="E22" s="9" t="s">
        <v>41</v>
      </c>
      <c r="F22" s="8"/>
      <c r="G22" s="8"/>
      <c r="H22" s="8"/>
      <c r="I22" s="8"/>
      <c r="J22" s="8"/>
      <c r="K22" s="8"/>
      <c r="L22" s="8"/>
      <c r="M22" s="8"/>
      <c r="N22" s="8"/>
      <c r="O22" s="8"/>
      <c r="P22" s="8">
        <f t="shared" si="0"/>
        <v>0</v>
      </c>
      <c r="Q22" s="8"/>
      <c r="R22" s="8"/>
      <c r="S22" s="8"/>
      <c r="T22" s="8">
        <f t="shared" si="2"/>
        <v>0</v>
      </c>
      <c r="U22" s="8">
        <f t="shared" si="3"/>
        <v>0</v>
      </c>
      <c r="V22" s="8">
        <f t="shared" si="4"/>
        <v>0</v>
      </c>
      <c r="W22" s="9">
        <f t="shared" si="6"/>
        <v>0</v>
      </c>
      <c r="X22" s="8">
        <f t="shared" si="7"/>
        <v>0</v>
      </c>
      <c r="Y22" s="8">
        <f t="shared" si="8"/>
        <v>0</v>
      </c>
      <c r="Z22" s="8">
        <f t="shared" si="9"/>
        <v>0</v>
      </c>
      <c r="AA22" s="8">
        <f>IF(Z22=0,0,((Z22-VLOOKUP(Z22,TAX!$B$4:$E$9,1))*VLOOKUP(Z22,TAX!$B$4:$E$9,3))+VLOOKUP(Z22,TAX!$B$4:$E$9,4))</f>
        <v>0</v>
      </c>
      <c r="AB22" s="8">
        <f t="shared" si="1"/>
        <v>0</v>
      </c>
      <c r="AC22" s="31"/>
    </row>
    <row r="23" spans="2:36" outlineLevel="1" x14ac:dyDescent="0.3">
      <c r="B23" s="86">
        <f t="shared" si="5"/>
        <v>20</v>
      </c>
      <c r="C23" s="10"/>
      <c r="D23" s="31"/>
      <c r="E23" s="9" t="s">
        <v>41</v>
      </c>
      <c r="F23" s="8"/>
      <c r="G23" s="8"/>
      <c r="H23" s="8"/>
      <c r="I23" s="8"/>
      <c r="J23" s="8"/>
      <c r="K23" s="8"/>
      <c r="L23" s="8"/>
      <c r="M23" s="8"/>
      <c r="N23" s="8"/>
      <c r="O23" s="8"/>
      <c r="P23" s="8">
        <f t="shared" si="0"/>
        <v>0</v>
      </c>
      <c r="Q23" s="8"/>
      <c r="R23" s="8"/>
      <c r="S23" s="8"/>
      <c r="T23" s="8">
        <f t="shared" si="2"/>
        <v>0</v>
      </c>
      <c r="U23" s="8">
        <f t="shared" si="3"/>
        <v>0</v>
      </c>
      <c r="V23" s="8">
        <f t="shared" si="4"/>
        <v>0</v>
      </c>
      <c r="W23" s="9">
        <f t="shared" si="6"/>
        <v>0</v>
      </c>
      <c r="X23" s="8">
        <f t="shared" si="7"/>
        <v>0</v>
      </c>
      <c r="Y23" s="8">
        <f t="shared" si="8"/>
        <v>0</v>
      </c>
      <c r="Z23" s="8">
        <f t="shared" si="9"/>
        <v>0</v>
      </c>
      <c r="AA23" s="8">
        <f>IF(Z23=0,0,((Z23-VLOOKUP(Z23,TAX!$B$4:$E$9,1))*VLOOKUP(Z23,TAX!$B$4:$E$9,3))+VLOOKUP(Z23,TAX!$B$4:$E$9,4))</f>
        <v>0</v>
      </c>
      <c r="AB23" s="8">
        <f t="shared" si="1"/>
        <v>0</v>
      </c>
      <c r="AC23" s="31">
        <f>SUM(AB19:AB23)</f>
        <v>0</v>
      </c>
    </row>
    <row r="24" spans="2:36" outlineLevel="1" x14ac:dyDescent="0.3">
      <c r="B24" s="86">
        <f t="shared" si="5"/>
        <v>21</v>
      </c>
      <c r="C24" s="32"/>
      <c r="D24" s="31"/>
      <c r="E24" s="9" t="s">
        <v>41</v>
      </c>
      <c r="F24" s="8"/>
      <c r="G24" s="8"/>
      <c r="H24" s="8"/>
      <c r="I24" s="8"/>
      <c r="J24" s="8"/>
      <c r="K24" s="8"/>
      <c r="L24" s="8"/>
      <c r="M24" s="8"/>
      <c r="N24" s="8"/>
      <c r="O24" s="8"/>
      <c r="P24" s="8">
        <f t="shared" si="0"/>
        <v>0</v>
      </c>
      <c r="Q24" s="8"/>
      <c r="R24" s="8"/>
      <c r="S24" s="8"/>
      <c r="T24" s="8">
        <f t="shared" si="2"/>
        <v>0</v>
      </c>
      <c r="U24" s="8">
        <f t="shared" si="3"/>
        <v>0</v>
      </c>
      <c r="V24" s="8">
        <f t="shared" si="4"/>
        <v>0</v>
      </c>
      <c r="W24" s="9">
        <f t="shared" si="6"/>
        <v>0</v>
      </c>
      <c r="X24" s="8">
        <f t="shared" si="7"/>
        <v>0</v>
      </c>
      <c r="Y24" s="8">
        <f t="shared" si="8"/>
        <v>0</v>
      </c>
      <c r="Z24" s="8">
        <f t="shared" si="9"/>
        <v>0</v>
      </c>
      <c r="AA24" s="8">
        <f>IF(Z24=0,0,((Z24-VLOOKUP(Z24,TAX!$B$4:$E$9,1))*VLOOKUP(Z24,TAX!$B$4:$E$9,3))+VLOOKUP(Z24,TAX!$B$4:$E$9,4))</f>
        <v>0</v>
      </c>
      <c r="AB24" s="8">
        <f t="shared" si="1"/>
        <v>0</v>
      </c>
      <c r="AC24" s="31"/>
    </row>
    <row r="25" spans="2:36" outlineLevel="1" x14ac:dyDescent="0.3">
      <c r="B25" s="86">
        <f t="shared" si="5"/>
        <v>22</v>
      </c>
      <c r="C25" s="32"/>
      <c r="D25" s="31"/>
      <c r="E25" s="9" t="s">
        <v>41</v>
      </c>
      <c r="F25" s="8"/>
      <c r="G25" s="8"/>
      <c r="H25" s="8"/>
      <c r="I25" s="8"/>
      <c r="J25" s="8"/>
      <c r="K25" s="8"/>
      <c r="L25" s="8"/>
      <c r="M25" s="8"/>
      <c r="N25" s="8"/>
      <c r="O25" s="8"/>
      <c r="P25" s="8">
        <f t="shared" si="0"/>
        <v>0</v>
      </c>
      <c r="Q25" s="8"/>
      <c r="R25" s="8"/>
      <c r="S25" s="8"/>
      <c r="T25" s="8">
        <f t="shared" si="2"/>
        <v>0</v>
      </c>
      <c r="U25" s="8">
        <f t="shared" si="3"/>
        <v>0</v>
      </c>
      <c r="V25" s="8">
        <f t="shared" si="4"/>
        <v>0</v>
      </c>
      <c r="W25" s="9">
        <f t="shared" si="6"/>
        <v>0</v>
      </c>
      <c r="X25" s="8">
        <f t="shared" si="7"/>
        <v>0</v>
      </c>
      <c r="Y25" s="8">
        <f t="shared" si="8"/>
        <v>0</v>
      </c>
      <c r="Z25" s="8">
        <f t="shared" si="9"/>
        <v>0</v>
      </c>
      <c r="AA25" s="8">
        <f>IF(Z25=0,0,((Z25-VLOOKUP(Z25,TAX!$B$4:$E$9,1))*VLOOKUP(Z25,TAX!$B$4:$E$9,3))+VLOOKUP(Z25,TAX!$B$4:$E$9,4))</f>
        <v>0</v>
      </c>
      <c r="AB25" s="8">
        <f t="shared" si="1"/>
        <v>0</v>
      </c>
      <c r="AC25" s="31"/>
    </row>
    <row r="26" spans="2:36" outlineLevel="1" x14ac:dyDescent="0.3">
      <c r="B26" s="86">
        <f t="shared" si="5"/>
        <v>23</v>
      </c>
      <c r="C26" s="32"/>
      <c r="D26" s="31"/>
      <c r="E26" s="9" t="s">
        <v>41</v>
      </c>
      <c r="F26" s="8"/>
      <c r="G26" s="8"/>
      <c r="H26" s="8"/>
      <c r="I26" s="8"/>
      <c r="J26" s="8"/>
      <c r="K26" s="8"/>
      <c r="L26" s="8"/>
      <c r="M26" s="8"/>
      <c r="N26" s="8"/>
      <c r="O26" s="8"/>
      <c r="P26" s="8">
        <f t="shared" si="0"/>
        <v>0</v>
      </c>
      <c r="Q26" s="8"/>
      <c r="R26" s="8"/>
      <c r="S26" s="8"/>
      <c r="T26" s="8">
        <f t="shared" si="2"/>
        <v>0</v>
      </c>
      <c r="U26" s="8">
        <f t="shared" si="3"/>
        <v>0</v>
      </c>
      <c r="V26" s="8">
        <f t="shared" si="4"/>
        <v>0</v>
      </c>
      <c r="W26" s="9">
        <f t="shared" si="6"/>
        <v>0</v>
      </c>
      <c r="X26" s="8">
        <f t="shared" si="7"/>
        <v>0</v>
      </c>
      <c r="Y26" s="8">
        <f t="shared" si="8"/>
        <v>0</v>
      </c>
      <c r="Z26" s="8">
        <f t="shared" si="9"/>
        <v>0</v>
      </c>
      <c r="AA26" s="8">
        <f>IF(Z26=0,0,((Z26-VLOOKUP(Z26,TAX!$B$4:$E$9,1))*VLOOKUP(Z26,TAX!$B$4:$E$9,3))+VLOOKUP(Z26,TAX!$B$4:$E$9,4))</f>
        <v>0</v>
      </c>
      <c r="AB26" s="8">
        <f t="shared" si="1"/>
        <v>0</v>
      </c>
      <c r="AC26" s="31"/>
      <c r="AD26" s="23">
        <f>+AB24+AB28</f>
        <v>0</v>
      </c>
    </row>
    <row r="27" spans="2:36" outlineLevel="1" x14ac:dyDescent="0.3">
      <c r="B27" s="86">
        <f t="shared" si="5"/>
        <v>24</v>
      </c>
      <c r="C27" s="10"/>
      <c r="D27" s="31"/>
      <c r="E27" s="9" t="s">
        <v>41</v>
      </c>
      <c r="F27" s="8"/>
      <c r="G27" s="8"/>
      <c r="H27" s="8"/>
      <c r="I27" s="8"/>
      <c r="J27" s="8"/>
      <c r="K27" s="8"/>
      <c r="L27" s="8"/>
      <c r="M27" s="8"/>
      <c r="N27" s="8"/>
      <c r="O27" s="8"/>
      <c r="P27" s="8">
        <f t="shared" si="0"/>
        <v>0</v>
      </c>
      <c r="Q27" s="8"/>
      <c r="R27" s="8"/>
      <c r="S27" s="8"/>
      <c r="T27" s="8">
        <f t="shared" si="2"/>
        <v>0</v>
      </c>
      <c r="U27" s="8">
        <f t="shared" si="3"/>
        <v>0</v>
      </c>
      <c r="V27" s="8">
        <f t="shared" si="4"/>
        <v>0</v>
      </c>
      <c r="W27" s="9">
        <f t="shared" si="6"/>
        <v>0</v>
      </c>
      <c r="X27" s="8">
        <f t="shared" si="7"/>
        <v>0</v>
      </c>
      <c r="Y27" s="8">
        <f t="shared" si="8"/>
        <v>0</v>
      </c>
      <c r="Z27" s="8">
        <f t="shared" si="9"/>
        <v>0</v>
      </c>
      <c r="AA27" s="8">
        <f>IF(Z27=0,0,((Z27-VLOOKUP(Z27,TAX!$B$4:$E$9,1))*VLOOKUP(Z27,TAX!$B$4:$E$9,3))+VLOOKUP(Z27,TAX!$B$4:$E$9,4))</f>
        <v>0</v>
      </c>
      <c r="AB27" s="8">
        <f t="shared" si="1"/>
        <v>0</v>
      </c>
      <c r="AC27" s="31">
        <f>SUM(AB24:AB27)</f>
        <v>0</v>
      </c>
      <c r="AD27" s="23">
        <f>+AB25+AB29</f>
        <v>0</v>
      </c>
    </row>
    <row r="28" spans="2:36" outlineLevel="1" x14ac:dyDescent="0.3">
      <c r="B28" s="86">
        <f t="shared" si="5"/>
        <v>25</v>
      </c>
      <c r="C28" s="10"/>
      <c r="D28" s="31"/>
      <c r="E28" s="9" t="s">
        <v>41</v>
      </c>
      <c r="F28" s="8"/>
      <c r="G28" s="8"/>
      <c r="H28" s="8"/>
      <c r="I28" s="8"/>
      <c r="J28" s="8"/>
      <c r="K28" s="8"/>
      <c r="L28" s="8"/>
      <c r="M28" s="8"/>
      <c r="N28" s="8"/>
      <c r="O28" s="8"/>
      <c r="P28" s="8">
        <f t="shared" si="0"/>
        <v>0</v>
      </c>
      <c r="Q28" s="8"/>
      <c r="R28" s="8"/>
      <c r="S28" s="8"/>
      <c r="T28" s="8">
        <f t="shared" si="2"/>
        <v>0</v>
      </c>
      <c r="U28" s="8">
        <f t="shared" si="3"/>
        <v>0</v>
      </c>
      <c r="V28" s="8">
        <f t="shared" si="4"/>
        <v>0</v>
      </c>
      <c r="W28" s="9">
        <f t="shared" si="6"/>
        <v>0</v>
      </c>
      <c r="X28" s="8">
        <f t="shared" si="7"/>
        <v>0</v>
      </c>
      <c r="Y28" s="8">
        <f t="shared" si="8"/>
        <v>0</v>
      </c>
      <c r="Z28" s="8">
        <f t="shared" si="9"/>
        <v>0</v>
      </c>
      <c r="AA28" s="8">
        <f>IF(Z28=0,0,((Z28-VLOOKUP(Z28,TAX!$B$4:$E$9,1))*VLOOKUP(Z28,TAX!$B$4:$E$9,3))+VLOOKUP(Z28,TAX!$B$4:$E$9,4))</f>
        <v>0</v>
      </c>
      <c r="AB28" s="8">
        <f t="shared" si="1"/>
        <v>0</v>
      </c>
      <c r="AC28" s="31"/>
      <c r="AF28" s="23"/>
      <c r="AG28" s="23"/>
      <c r="AH28" s="23"/>
      <c r="AI28" s="23"/>
      <c r="AJ28" s="23"/>
    </row>
    <row r="29" spans="2:36" outlineLevel="1" x14ac:dyDescent="0.3">
      <c r="B29" s="86">
        <f t="shared" si="5"/>
        <v>26</v>
      </c>
      <c r="C29" s="10"/>
      <c r="D29" s="31"/>
      <c r="E29" s="9" t="s">
        <v>41</v>
      </c>
      <c r="F29" s="8"/>
      <c r="G29" s="8"/>
      <c r="H29" s="8"/>
      <c r="I29" s="8"/>
      <c r="J29" s="8"/>
      <c r="K29" s="8"/>
      <c r="L29" s="8"/>
      <c r="M29" s="8"/>
      <c r="N29" s="8"/>
      <c r="O29" s="8"/>
      <c r="P29" s="8">
        <f t="shared" si="0"/>
        <v>0</v>
      </c>
      <c r="Q29" s="8"/>
      <c r="R29" s="8"/>
      <c r="S29" s="8"/>
      <c r="T29" s="8">
        <f t="shared" si="2"/>
        <v>0</v>
      </c>
      <c r="U29" s="8">
        <f t="shared" si="3"/>
        <v>0</v>
      </c>
      <c r="V29" s="8">
        <f t="shared" si="4"/>
        <v>0</v>
      </c>
      <c r="W29" s="9">
        <f t="shared" si="6"/>
        <v>0</v>
      </c>
      <c r="X29" s="8">
        <f t="shared" si="7"/>
        <v>0</v>
      </c>
      <c r="Y29" s="8">
        <f t="shared" si="8"/>
        <v>0</v>
      </c>
      <c r="Z29" s="8">
        <f t="shared" si="9"/>
        <v>0</v>
      </c>
      <c r="AA29" s="8">
        <f>IF(Z29=0,0,((Z29-VLOOKUP(Z29,TAX!$B$4:$E$9,1))*VLOOKUP(Z29,TAX!$B$4:$E$9,3))+VLOOKUP(Z29,TAX!$B$4:$E$9,4))</f>
        <v>0</v>
      </c>
      <c r="AB29" s="8">
        <f t="shared" si="1"/>
        <v>0</v>
      </c>
      <c r="AC29" s="31"/>
      <c r="AF29" s="23"/>
      <c r="AG29" s="23"/>
      <c r="AH29" s="23"/>
      <c r="AI29" s="23"/>
      <c r="AJ29" s="23"/>
    </row>
    <row r="30" spans="2:36" outlineLevel="1" x14ac:dyDescent="0.3">
      <c r="B30" s="86">
        <f t="shared" si="5"/>
        <v>27</v>
      </c>
      <c r="C30" s="10"/>
      <c r="D30" s="31"/>
      <c r="E30" s="9" t="s">
        <v>41</v>
      </c>
      <c r="F30" s="8"/>
      <c r="G30" s="8"/>
      <c r="H30" s="8"/>
      <c r="I30" s="8"/>
      <c r="J30" s="8"/>
      <c r="K30" s="8"/>
      <c r="L30" s="8"/>
      <c r="M30" s="8"/>
      <c r="N30" s="8"/>
      <c r="O30" s="8"/>
      <c r="P30" s="8">
        <f t="shared" si="0"/>
        <v>0</v>
      </c>
      <c r="Q30" s="8"/>
      <c r="R30" s="8"/>
      <c r="S30" s="8"/>
      <c r="T30" s="8">
        <f t="shared" si="2"/>
        <v>0</v>
      </c>
      <c r="U30" s="8">
        <f t="shared" si="3"/>
        <v>0</v>
      </c>
      <c r="V30" s="8">
        <f t="shared" si="4"/>
        <v>0</v>
      </c>
      <c r="W30" s="9">
        <f t="shared" si="6"/>
        <v>0</v>
      </c>
      <c r="X30" s="8">
        <f t="shared" si="7"/>
        <v>0</v>
      </c>
      <c r="Y30" s="8">
        <f t="shared" si="8"/>
        <v>0</v>
      </c>
      <c r="Z30" s="8">
        <f t="shared" si="9"/>
        <v>0</v>
      </c>
      <c r="AA30" s="8">
        <f>IF(Z30=0,0,((Z30-VLOOKUP(Z30,TAX!$B$4:$E$9,1))*VLOOKUP(Z30,TAX!$B$4:$E$9,3))+VLOOKUP(Z30,TAX!$B$4:$E$9,4))</f>
        <v>0</v>
      </c>
      <c r="AB30" s="8">
        <f t="shared" si="1"/>
        <v>0</v>
      </c>
      <c r="AC30" s="31"/>
    </row>
    <row r="31" spans="2:36" outlineLevel="1" x14ac:dyDescent="0.3">
      <c r="B31" s="86">
        <f t="shared" si="5"/>
        <v>28</v>
      </c>
      <c r="C31" s="10"/>
      <c r="D31" s="31"/>
      <c r="E31" s="9" t="s">
        <v>41</v>
      </c>
      <c r="F31" s="8"/>
      <c r="G31" s="8"/>
      <c r="H31" s="8"/>
      <c r="I31" s="8"/>
      <c r="J31" s="8"/>
      <c r="K31" s="8"/>
      <c r="L31" s="8"/>
      <c r="M31" s="8"/>
      <c r="N31" s="8"/>
      <c r="O31" s="8"/>
      <c r="P31" s="8">
        <f t="shared" si="0"/>
        <v>0</v>
      </c>
      <c r="Q31" s="8"/>
      <c r="R31" s="8"/>
      <c r="S31" s="8"/>
      <c r="T31" s="8">
        <f t="shared" si="2"/>
        <v>0</v>
      </c>
      <c r="U31" s="8">
        <f t="shared" si="3"/>
        <v>0</v>
      </c>
      <c r="V31" s="8">
        <f t="shared" si="4"/>
        <v>0</v>
      </c>
      <c r="W31" s="9">
        <f t="shared" si="6"/>
        <v>0</v>
      </c>
      <c r="X31" s="8">
        <f t="shared" si="7"/>
        <v>0</v>
      </c>
      <c r="Y31" s="8">
        <f t="shared" si="8"/>
        <v>0</v>
      </c>
      <c r="Z31" s="8">
        <f t="shared" si="9"/>
        <v>0</v>
      </c>
      <c r="AA31" s="8">
        <f>IF(Z31=0,0,((Z31-VLOOKUP(Z31,TAX!$B$4:$E$9,1))*VLOOKUP(Z31,TAX!$B$4:$E$9,3))+VLOOKUP(Z31,TAX!$B$4:$E$9,4))</f>
        <v>0</v>
      </c>
      <c r="AB31" s="8">
        <f t="shared" si="1"/>
        <v>0</v>
      </c>
      <c r="AC31" s="31">
        <f>SUM(AB28:AB31)</f>
        <v>0</v>
      </c>
      <c r="AD31" s="23">
        <f>+AC27+AC31</f>
        <v>0</v>
      </c>
    </row>
    <row r="32" spans="2:36" x14ac:dyDescent="0.3">
      <c r="B32" s="86">
        <f t="shared" si="5"/>
        <v>29</v>
      </c>
      <c r="C32" s="32"/>
      <c r="D32" s="31"/>
      <c r="E32" s="9"/>
      <c r="F32" s="8"/>
      <c r="G32" s="8"/>
      <c r="H32" s="8"/>
      <c r="I32" s="8"/>
      <c r="J32" s="8"/>
      <c r="K32" s="8"/>
      <c r="L32" s="8"/>
      <c r="M32" s="8"/>
      <c r="N32" s="8"/>
      <c r="O32" s="8"/>
      <c r="P32" s="8">
        <f t="shared" si="0"/>
        <v>0</v>
      </c>
      <c r="Q32" s="8"/>
      <c r="R32" s="8"/>
      <c r="S32" s="8"/>
      <c r="T32" s="8">
        <f t="shared" si="2"/>
        <v>0</v>
      </c>
      <c r="U32" s="8">
        <f t="shared" si="3"/>
        <v>0</v>
      </c>
      <c r="V32" s="8">
        <f t="shared" si="4"/>
        <v>0</v>
      </c>
      <c r="W32" s="9">
        <f t="shared" si="6"/>
        <v>0</v>
      </c>
      <c r="X32" s="8">
        <f t="shared" si="7"/>
        <v>0</v>
      </c>
      <c r="Y32" s="8">
        <f t="shared" si="8"/>
        <v>0</v>
      </c>
      <c r="Z32" s="8">
        <f t="shared" si="9"/>
        <v>0</v>
      </c>
      <c r="AA32" s="8">
        <f>IF(Z32=0,0,((Z32-VLOOKUP(Z32,TAX!$B$4:$E$9,1))*VLOOKUP(Z32,TAX!$B$4:$E$9,3))+VLOOKUP(Z32,TAX!$B$4:$E$9,4))</f>
        <v>0</v>
      </c>
      <c r="AB32" s="8">
        <f t="shared" si="1"/>
        <v>0</v>
      </c>
      <c r="AC32" s="31"/>
    </row>
    <row r="33" spans="2:31" x14ac:dyDescent="0.3">
      <c r="B33" s="86">
        <f t="shared" si="5"/>
        <v>30</v>
      </c>
      <c r="C33" s="32"/>
      <c r="D33" s="31"/>
      <c r="E33" s="9"/>
      <c r="F33" s="8"/>
      <c r="G33" s="8"/>
      <c r="H33" s="8"/>
      <c r="I33" s="8"/>
      <c r="J33" s="8"/>
      <c r="K33" s="8"/>
      <c r="L33" s="8"/>
      <c r="M33" s="8"/>
      <c r="N33" s="8"/>
      <c r="O33" s="8"/>
      <c r="P33" s="8">
        <f t="shared" si="0"/>
        <v>0</v>
      </c>
      <c r="Q33" s="8"/>
      <c r="R33" s="8"/>
      <c r="S33" s="8"/>
      <c r="T33" s="8">
        <f t="shared" si="2"/>
        <v>0</v>
      </c>
      <c r="U33" s="8">
        <f t="shared" si="3"/>
        <v>0</v>
      </c>
      <c r="V33" s="8">
        <f t="shared" si="4"/>
        <v>0</v>
      </c>
      <c r="W33" s="9">
        <f t="shared" si="6"/>
        <v>0</v>
      </c>
      <c r="X33" s="8">
        <f t="shared" si="7"/>
        <v>0</v>
      </c>
      <c r="Y33" s="8">
        <f t="shared" si="8"/>
        <v>0</v>
      </c>
      <c r="Z33" s="8">
        <f t="shared" si="9"/>
        <v>0</v>
      </c>
      <c r="AA33" s="8">
        <f>IF(Z33=0,0,((Z33-VLOOKUP(Z33,TAX!$B$4:$E$9,1))*VLOOKUP(Z33,TAX!$B$4:$E$9,3))+VLOOKUP(Z33,TAX!$B$4:$E$9,4))</f>
        <v>0</v>
      </c>
      <c r="AB33" s="8">
        <f t="shared" si="1"/>
        <v>0</v>
      </c>
      <c r="AC33" s="31"/>
    </row>
    <row r="34" spans="2:31" x14ac:dyDescent="0.3">
      <c r="B34" s="86">
        <f t="shared" si="5"/>
        <v>31</v>
      </c>
      <c r="C34" s="32"/>
      <c r="D34" s="31"/>
      <c r="E34" s="9"/>
      <c r="F34" s="8"/>
      <c r="G34" s="8"/>
      <c r="H34" s="8"/>
      <c r="I34" s="8"/>
      <c r="J34" s="8"/>
      <c r="K34" s="8"/>
      <c r="L34" s="8"/>
      <c r="M34" s="8"/>
      <c r="N34" s="8"/>
      <c r="O34" s="8"/>
      <c r="P34" s="8">
        <f t="shared" si="0"/>
        <v>0</v>
      </c>
      <c r="Q34" s="8"/>
      <c r="R34" s="8"/>
      <c r="S34" s="8"/>
      <c r="T34" s="8">
        <f t="shared" si="2"/>
        <v>0</v>
      </c>
      <c r="U34" s="8">
        <f t="shared" si="3"/>
        <v>0</v>
      </c>
      <c r="V34" s="8">
        <f t="shared" si="4"/>
        <v>0</v>
      </c>
      <c r="W34" s="9">
        <f t="shared" si="6"/>
        <v>0</v>
      </c>
      <c r="X34" s="8">
        <f t="shared" si="7"/>
        <v>0</v>
      </c>
      <c r="Y34" s="8">
        <f t="shared" si="8"/>
        <v>0</v>
      </c>
      <c r="Z34" s="8">
        <f t="shared" si="9"/>
        <v>0</v>
      </c>
      <c r="AA34" s="8">
        <f>IF(Z34=0,0,((Z34-VLOOKUP(Z34,TAX!$B$4:$E$9,1))*VLOOKUP(Z34,TAX!$B$4:$E$9,3))+VLOOKUP(Z34,TAX!$B$4:$E$9,4))</f>
        <v>0</v>
      </c>
      <c r="AB34" s="8">
        <f t="shared" si="1"/>
        <v>0</v>
      </c>
      <c r="AC34" s="31"/>
    </row>
    <row r="35" spans="2:31" x14ac:dyDescent="0.3">
      <c r="B35" s="86">
        <f t="shared" si="5"/>
        <v>32</v>
      </c>
      <c r="C35" s="10"/>
      <c r="D35" s="31"/>
      <c r="E35" s="9"/>
      <c r="F35" s="8"/>
      <c r="G35" s="8"/>
      <c r="H35" s="8"/>
      <c r="I35" s="8"/>
      <c r="J35" s="8"/>
      <c r="K35" s="8"/>
      <c r="L35" s="8"/>
      <c r="M35" s="8"/>
      <c r="N35" s="8"/>
      <c r="O35" s="8"/>
      <c r="P35" s="8">
        <f t="shared" si="0"/>
        <v>0</v>
      </c>
      <c r="Q35" s="8"/>
      <c r="R35" s="8"/>
      <c r="S35" s="8"/>
      <c r="T35" s="8">
        <f t="shared" si="2"/>
        <v>0</v>
      </c>
      <c r="U35" s="8">
        <f t="shared" si="3"/>
        <v>0</v>
      </c>
      <c r="V35" s="8">
        <f t="shared" si="4"/>
        <v>0</v>
      </c>
      <c r="W35" s="9">
        <f t="shared" si="6"/>
        <v>0</v>
      </c>
      <c r="X35" s="8">
        <f t="shared" si="7"/>
        <v>0</v>
      </c>
      <c r="Y35" s="8">
        <f t="shared" si="8"/>
        <v>0</v>
      </c>
      <c r="Z35" s="8">
        <f t="shared" si="9"/>
        <v>0</v>
      </c>
      <c r="AA35" s="8">
        <f>IF(Z35=0,0,((Z35-VLOOKUP(Z35,TAX!$B$4:$E$9,1))*VLOOKUP(Z35,TAX!$B$4:$E$9,3))+VLOOKUP(Z35,TAX!$B$4:$E$9,4))</f>
        <v>0</v>
      </c>
      <c r="AB35" s="8">
        <f t="shared" si="1"/>
        <v>0</v>
      </c>
      <c r="AC35" s="31"/>
    </row>
    <row r="36" spans="2:31" x14ac:dyDescent="0.3">
      <c r="B36" s="86">
        <f t="shared" si="5"/>
        <v>33</v>
      </c>
      <c r="C36" s="10"/>
      <c r="D36" s="31"/>
      <c r="E36" s="9"/>
      <c r="F36" s="8"/>
      <c r="G36" s="8"/>
      <c r="H36" s="8"/>
      <c r="I36" s="8"/>
      <c r="J36" s="8"/>
      <c r="K36" s="8"/>
      <c r="L36" s="8"/>
      <c r="M36" s="8"/>
      <c r="N36" s="8"/>
      <c r="O36" s="8"/>
      <c r="P36" s="8">
        <f t="shared" ref="P36:P85" si="10">SUM(F36:O36)</f>
        <v>0</v>
      </c>
      <c r="Q36" s="8"/>
      <c r="R36" s="8"/>
      <c r="S36" s="8"/>
      <c r="T36" s="8">
        <f t="shared" si="2"/>
        <v>0</v>
      </c>
      <c r="U36" s="8">
        <f t="shared" si="3"/>
        <v>0</v>
      </c>
      <c r="V36" s="8">
        <f t="shared" si="4"/>
        <v>0</v>
      </c>
      <c r="W36" s="9">
        <f t="shared" si="6"/>
        <v>0</v>
      </c>
      <c r="X36" s="8">
        <f t="shared" si="7"/>
        <v>0</v>
      </c>
      <c r="Y36" s="8">
        <f t="shared" si="8"/>
        <v>0</v>
      </c>
      <c r="Z36" s="8">
        <f t="shared" si="9"/>
        <v>0</v>
      </c>
      <c r="AA36" s="8">
        <f>IF(Z36=0,0,(((Z36-VLOOKUP(Z36,TAX!$B$4:$E$9,1))*(VLOOKUP(Z36,TAX!$B$4:$E$9,3)))+(VLOOKUP(Z36,TAX!$B$4:$E$9,4))))</f>
        <v>0</v>
      </c>
      <c r="AB36" s="8">
        <f t="shared" ref="AB36:AB85" si="11">P36-Q36-R36-S36-AA36</f>
        <v>0</v>
      </c>
      <c r="AC36" s="31"/>
    </row>
    <row r="37" spans="2:31" x14ac:dyDescent="0.3">
      <c r="B37" s="86">
        <f t="shared" si="5"/>
        <v>34</v>
      </c>
      <c r="C37" s="10"/>
      <c r="D37" s="31"/>
      <c r="E37" s="9"/>
      <c r="F37" s="8"/>
      <c r="G37" s="8"/>
      <c r="H37" s="8"/>
      <c r="I37" s="8"/>
      <c r="J37" s="8"/>
      <c r="K37" s="8"/>
      <c r="L37" s="8"/>
      <c r="M37" s="8"/>
      <c r="N37" s="8"/>
      <c r="O37" s="8"/>
      <c r="P37" s="8">
        <f t="shared" si="10"/>
        <v>0</v>
      </c>
      <c r="Q37" s="8"/>
      <c r="R37" s="8"/>
      <c r="S37" s="8"/>
      <c r="T37" s="8">
        <f t="shared" si="2"/>
        <v>0</v>
      </c>
      <c r="U37" s="8">
        <f t="shared" si="3"/>
        <v>0</v>
      </c>
      <c r="V37" s="8">
        <f t="shared" si="4"/>
        <v>0</v>
      </c>
      <c r="W37" s="9">
        <f t="shared" si="6"/>
        <v>0</v>
      </c>
      <c r="X37" s="8">
        <f t="shared" si="7"/>
        <v>0</v>
      </c>
      <c r="Y37" s="8">
        <f t="shared" si="8"/>
        <v>0</v>
      </c>
      <c r="Z37" s="8">
        <f t="shared" si="9"/>
        <v>0</v>
      </c>
      <c r="AA37" s="8">
        <f>IF(Z37=0,0,(((Z37-VLOOKUP(Z37,TAX!$B$4:$E$9,1))*(VLOOKUP(Z37,TAX!$B$4:$E$9,3)))+(VLOOKUP(Z37,TAX!$B$4:$E$9,4))))</f>
        <v>0</v>
      </c>
      <c r="AB37" s="8">
        <f t="shared" si="11"/>
        <v>0</v>
      </c>
      <c r="AC37" s="31"/>
    </row>
    <row r="38" spans="2:31" x14ac:dyDescent="0.3">
      <c r="B38" s="86">
        <f t="shared" si="5"/>
        <v>35</v>
      </c>
      <c r="C38" s="10"/>
      <c r="D38" s="31"/>
      <c r="E38" s="9"/>
      <c r="F38" s="8"/>
      <c r="G38" s="8"/>
      <c r="H38" s="8"/>
      <c r="I38" s="8"/>
      <c r="J38" s="8"/>
      <c r="K38" s="8"/>
      <c r="L38" s="8"/>
      <c r="M38" s="8"/>
      <c r="N38" s="8"/>
      <c r="O38" s="8"/>
      <c r="P38" s="8">
        <f t="shared" si="10"/>
        <v>0</v>
      </c>
      <c r="Q38" s="8"/>
      <c r="R38" s="8"/>
      <c r="S38" s="8"/>
      <c r="T38" s="8">
        <f t="shared" si="2"/>
        <v>0</v>
      </c>
      <c r="U38" s="8">
        <f t="shared" si="3"/>
        <v>0</v>
      </c>
      <c r="V38" s="8">
        <f t="shared" si="4"/>
        <v>0</v>
      </c>
      <c r="W38" s="9">
        <f t="shared" si="6"/>
        <v>0</v>
      </c>
      <c r="X38" s="8">
        <f t="shared" si="7"/>
        <v>0</v>
      </c>
      <c r="Y38" s="8">
        <f t="shared" si="8"/>
        <v>0</v>
      </c>
      <c r="Z38" s="8">
        <f t="shared" si="9"/>
        <v>0</v>
      </c>
      <c r="AA38" s="8">
        <f>IF(Z38=0,0,(((Z38-VLOOKUP(Z38,TAX!$B$4:$E$9,1))*(VLOOKUP(Z38,TAX!$B$4:$E$9,3)))+(VLOOKUP(Z38,TAX!$B$4:$E$9,4))))</f>
        <v>0</v>
      </c>
      <c r="AB38" s="8">
        <f t="shared" si="11"/>
        <v>0</v>
      </c>
      <c r="AC38" s="31"/>
    </row>
    <row r="39" spans="2:31" x14ac:dyDescent="0.3">
      <c r="B39" s="86">
        <f t="shared" si="5"/>
        <v>36</v>
      </c>
      <c r="C39" s="10"/>
      <c r="D39" s="31"/>
      <c r="E39" s="9"/>
      <c r="F39" s="8"/>
      <c r="G39" s="8"/>
      <c r="H39" s="8"/>
      <c r="I39" s="8"/>
      <c r="J39" s="8"/>
      <c r="K39" s="8"/>
      <c r="L39" s="8"/>
      <c r="M39" s="8"/>
      <c r="N39" s="8"/>
      <c r="O39" s="8"/>
      <c r="P39" s="8">
        <f t="shared" si="10"/>
        <v>0</v>
      </c>
      <c r="Q39" s="8"/>
      <c r="R39" s="8"/>
      <c r="S39" s="8"/>
      <c r="T39" s="8">
        <f t="shared" si="2"/>
        <v>0</v>
      </c>
      <c r="U39" s="8">
        <f t="shared" si="3"/>
        <v>0</v>
      </c>
      <c r="V39" s="8">
        <f t="shared" si="4"/>
        <v>0</v>
      </c>
      <c r="W39" s="9">
        <f t="shared" si="6"/>
        <v>0</v>
      </c>
      <c r="X39" s="8">
        <f t="shared" si="7"/>
        <v>0</v>
      </c>
      <c r="Y39" s="8">
        <f t="shared" si="8"/>
        <v>0</v>
      </c>
      <c r="Z39" s="8">
        <f t="shared" si="9"/>
        <v>0</v>
      </c>
      <c r="AA39" s="8">
        <f>IF(Z39=0,0,(((Z39-VLOOKUP(Z39,TAX!$B$4:$E$9,1))*(VLOOKUP(Z39,TAX!$B$4:$E$9,3)))+(VLOOKUP(Z39,TAX!$B$4:$E$9,4))))</f>
        <v>0</v>
      </c>
      <c r="AB39" s="8">
        <f t="shared" si="11"/>
        <v>0</v>
      </c>
      <c r="AC39" s="31"/>
    </row>
    <row r="40" spans="2:31" x14ac:dyDescent="0.3">
      <c r="B40" s="86">
        <f t="shared" si="5"/>
        <v>37</v>
      </c>
      <c r="C40" s="10"/>
      <c r="D40" s="31"/>
      <c r="E40" s="9"/>
      <c r="F40" s="8"/>
      <c r="G40" s="8"/>
      <c r="H40" s="8"/>
      <c r="I40" s="8"/>
      <c r="J40" s="8"/>
      <c r="K40" s="8"/>
      <c r="L40" s="8"/>
      <c r="M40" s="8"/>
      <c r="N40" s="8"/>
      <c r="O40" s="8"/>
      <c r="P40" s="8">
        <f t="shared" si="10"/>
        <v>0</v>
      </c>
      <c r="Q40" s="8"/>
      <c r="R40" s="8"/>
      <c r="S40" s="8"/>
      <c r="T40" s="8">
        <f t="shared" si="2"/>
        <v>0</v>
      </c>
      <c r="U40" s="8">
        <f t="shared" si="3"/>
        <v>0</v>
      </c>
      <c r="V40" s="8">
        <f t="shared" si="4"/>
        <v>0</v>
      </c>
      <c r="W40" s="9">
        <f t="shared" si="6"/>
        <v>0</v>
      </c>
      <c r="X40" s="8">
        <f t="shared" si="7"/>
        <v>0</v>
      </c>
      <c r="Y40" s="8">
        <f t="shared" si="8"/>
        <v>0</v>
      </c>
      <c r="Z40" s="8">
        <f t="shared" si="9"/>
        <v>0</v>
      </c>
      <c r="AA40" s="8">
        <f>IF(Z40=0,0,(((Z40-VLOOKUP(Z40,TAX!$B$4:$E$9,1))*(VLOOKUP(Z40,TAX!$B$4:$E$9,3)))+(VLOOKUP(Z40,TAX!$B$4:$E$9,4))))</f>
        <v>0</v>
      </c>
      <c r="AB40" s="8">
        <f t="shared" si="11"/>
        <v>0</v>
      </c>
      <c r="AC40" s="31"/>
    </row>
    <row r="41" spans="2:31" x14ac:dyDescent="0.3">
      <c r="B41" s="86">
        <f t="shared" si="5"/>
        <v>38</v>
      </c>
      <c r="C41" s="10"/>
      <c r="D41" s="31"/>
      <c r="E41" s="9"/>
      <c r="F41" s="8"/>
      <c r="G41" s="8"/>
      <c r="H41" s="8"/>
      <c r="I41" s="8"/>
      <c r="J41" s="8"/>
      <c r="K41" s="8"/>
      <c r="L41" s="8"/>
      <c r="M41" s="8"/>
      <c r="N41" s="8"/>
      <c r="O41" s="8"/>
      <c r="P41" s="8">
        <f t="shared" si="10"/>
        <v>0</v>
      </c>
      <c r="Q41" s="8"/>
      <c r="R41" s="8"/>
      <c r="S41" s="8"/>
      <c r="T41" s="8">
        <f t="shared" si="2"/>
        <v>0</v>
      </c>
      <c r="U41" s="8">
        <f t="shared" si="3"/>
        <v>0</v>
      </c>
      <c r="V41" s="8">
        <f t="shared" si="4"/>
        <v>0</v>
      </c>
      <c r="W41" s="9">
        <f t="shared" si="6"/>
        <v>0</v>
      </c>
      <c r="X41" s="8">
        <f t="shared" si="7"/>
        <v>0</v>
      </c>
      <c r="Y41" s="8">
        <f t="shared" si="8"/>
        <v>0</v>
      </c>
      <c r="Z41" s="8">
        <f t="shared" si="9"/>
        <v>0</v>
      </c>
      <c r="AA41" s="8">
        <f>IF(Z41=0,0,(((Z41-VLOOKUP(Z41,TAX!$B$4:$E$9,1))*(VLOOKUP(Z41,TAX!$B$4:$E$9,3)))+(VLOOKUP(Z41,TAX!$B$4:$E$9,4))))</f>
        <v>0</v>
      </c>
      <c r="AB41" s="8">
        <f t="shared" si="11"/>
        <v>0</v>
      </c>
      <c r="AC41" s="31"/>
    </row>
    <row r="42" spans="2:31" x14ac:dyDescent="0.3">
      <c r="B42" s="86">
        <f t="shared" si="5"/>
        <v>39</v>
      </c>
      <c r="C42" s="10"/>
      <c r="D42" s="31"/>
      <c r="E42" s="9"/>
      <c r="F42" s="8"/>
      <c r="G42" s="8"/>
      <c r="H42" s="8"/>
      <c r="I42" s="8"/>
      <c r="J42" s="8"/>
      <c r="K42" s="8"/>
      <c r="L42" s="8"/>
      <c r="M42" s="8"/>
      <c r="N42" s="8"/>
      <c r="O42" s="8"/>
      <c r="P42" s="8">
        <f t="shared" si="10"/>
        <v>0</v>
      </c>
      <c r="Q42" s="8"/>
      <c r="R42" s="8"/>
      <c r="S42" s="8"/>
      <c r="T42" s="8">
        <f t="shared" si="2"/>
        <v>0</v>
      </c>
      <c r="U42" s="8">
        <f t="shared" si="3"/>
        <v>0</v>
      </c>
      <c r="V42" s="8">
        <f t="shared" si="4"/>
        <v>0</v>
      </c>
      <c r="W42" s="9">
        <f t="shared" si="6"/>
        <v>0</v>
      </c>
      <c r="X42" s="8">
        <f t="shared" si="7"/>
        <v>0</v>
      </c>
      <c r="Y42" s="8">
        <f t="shared" si="8"/>
        <v>0</v>
      </c>
      <c r="Z42" s="8">
        <f t="shared" si="9"/>
        <v>0</v>
      </c>
      <c r="AA42" s="8">
        <f>IF(Z42=0,0,(((Z42-VLOOKUP(Z42,TAX!$B$4:$E$9,1))*(VLOOKUP(Z42,TAX!$B$4:$E$9,3)))+(VLOOKUP(Z42,TAX!$B$4:$E$9,4))))</f>
        <v>0</v>
      </c>
      <c r="AB42" s="8">
        <f t="shared" si="11"/>
        <v>0</v>
      </c>
      <c r="AC42" s="31"/>
    </row>
    <row r="43" spans="2:31" x14ac:dyDescent="0.3">
      <c r="B43" s="86">
        <f t="shared" si="5"/>
        <v>40</v>
      </c>
      <c r="C43" s="10"/>
      <c r="D43" s="31"/>
      <c r="E43" s="9"/>
      <c r="F43" s="8"/>
      <c r="G43" s="8"/>
      <c r="H43" s="8"/>
      <c r="I43" s="8"/>
      <c r="J43" s="8"/>
      <c r="K43" s="8"/>
      <c r="L43" s="8"/>
      <c r="M43" s="8"/>
      <c r="N43" s="8"/>
      <c r="O43" s="8"/>
      <c r="P43" s="8">
        <f t="shared" si="10"/>
        <v>0</v>
      </c>
      <c r="Q43" s="8"/>
      <c r="R43" s="8"/>
      <c r="S43" s="8"/>
      <c r="T43" s="8">
        <f t="shared" si="2"/>
        <v>0</v>
      </c>
      <c r="U43" s="8">
        <f t="shared" ref="U43:U85" si="12">IF(E43="MWE",SUM(G43:M43),0)</f>
        <v>0</v>
      </c>
      <c r="V43" s="8">
        <f>IF(E43="NOT",SUM(Q43:S43),0)</f>
        <v>0</v>
      </c>
      <c r="W43" s="9">
        <f t="shared" ref="W43:W85" si="13">T43+U43+V43+N43+O43</f>
        <v>0</v>
      </c>
      <c r="X43" s="8">
        <f>P43-W43</f>
        <v>0</v>
      </c>
      <c r="Y43" s="8">
        <f t="shared" si="8"/>
        <v>0</v>
      </c>
      <c r="Z43" s="8">
        <f>IF(Y43=0,X43,0)</f>
        <v>0</v>
      </c>
      <c r="AA43" s="8">
        <f>IF(Z43=0,0,(((Z43-VLOOKUP(Z43,TAX!$B$4:$E$9,1))*(VLOOKUP(Z43,TAX!$B$4:$E$9,3)))+(VLOOKUP(Z43,TAX!$B$4:$E$9,4))))</f>
        <v>0</v>
      </c>
      <c r="AB43" s="8">
        <f t="shared" si="11"/>
        <v>0</v>
      </c>
      <c r="AC43" s="31"/>
      <c r="AE43" s="23"/>
    </row>
    <row r="44" spans="2:31" x14ac:dyDescent="0.3">
      <c r="B44" s="86">
        <f t="shared" si="5"/>
        <v>41</v>
      </c>
      <c r="C44" s="10"/>
      <c r="D44" s="31"/>
      <c r="E44" s="9"/>
      <c r="F44" s="8"/>
      <c r="G44" s="8"/>
      <c r="H44" s="8"/>
      <c r="I44" s="8"/>
      <c r="J44" s="8"/>
      <c r="K44" s="8"/>
      <c r="L44" s="8"/>
      <c r="M44" s="8"/>
      <c r="N44" s="8"/>
      <c r="O44" s="8"/>
      <c r="P44" s="8">
        <f t="shared" si="10"/>
        <v>0</v>
      </c>
      <c r="Q44" s="8"/>
      <c r="R44" s="8"/>
      <c r="S44" s="8"/>
      <c r="T44" s="8">
        <f t="shared" si="2"/>
        <v>0</v>
      </c>
      <c r="U44" s="8">
        <f t="shared" si="12"/>
        <v>0</v>
      </c>
      <c r="V44" s="8">
        <f t="shared" ref="V44:V85" si="14">IF(E44="NOT",SUM(Q44:S44),0)</f>
        <v>0</v>
      </c>
      <c r="W44" s="9">
        <f t="shared" si="13"/>
        <v>0</v>
      </c>
      <c r="X44" s="8">
        <f t="shared" ref="X44:X85" si="15">P44-W44</f>
        <v>0</v>
      </c>
      <c r="Y44" s="8">
        <f t="shared" si="8"/>
        <v>0</v>
      </c>
      <c r="Z44" s="8">
        <f t="shared" ref="Z44:Z85" si="16">IF(Y44=0,X44,0)</f>
        <v>0</v>
      </c>
      <c r="AA44" s="8">
        <f>IF(Z44=0,0,(((Z44-VLOOKUP(Z44,TAX!$B$4:$E$9,1))*(VLOOKUP(Z44,TAX!$B$4:$E$9,3)))+(VLOOKUP(Z44,TAX!$B$4:$E$9,4))))</f>
        <v>0</v>
      </c>
      <c r="AB44" s="8">
        <f t="shared" si="11"/>
        <v>0</v>
      </c>
      <c r="AC44" s="31"/>
    </row>
    <row r="45" spans="2:31" x14ac:dyDescent="0.3">
      <c r="B45" s="86">
        <f t="shared" si="5"/>
        <v>42</v>
      </c>
      <c r="C45" s="10"/>
      <c r="D45" s="31"/>
      <c r="E45" s="9"/>
      <c r="F45" s="8"/>
      <c r="G45" s="8"/>
      <c r="H45" s="8"/>
      <c r="I45" s="8"/>
      <c r="J45" s="8"/>
      <c r="K45" s="8"/>
      <c r="L45" s="8"/>
      <c r="M45" s="8"/>
      <c r="N45" s="8"/>
      <c r="O45" s="8"/>
      <c r="P45" s="8">
        <f t="shared" si="10"/>
        <v>0</v>
      </c>
      <c r="Q45" s="8"/>
      <c r="R45" s="8"/>
      <c r="S45" s="8"/>
      <c r="T45" s="8">
        <f t="shared" si="2"/>
        <v>0</v>
      </c>
      <c r="U45" s="8">
        <f t="shared" si="12"/>
        <v>0</v>
      </c>
      <c r="V45" s="8">
        <f t="shared" si="14"/>
        <v>0</v>
      </c>
      <c r="W45" s="9">
        <f t="shared" si="13"/>
        <v>0</v>
      </c>
      <c r="X45" s="8">
        <f t="shared" si="15"/>
        <v>0</v>
      </c>
      <c r="Y45" s="8">
        <f t="shared" si="8"/>
        <v>0</v>
      </c>
      <c r="Z45" s="8">
        <f t="shared" si="16"/>
        <v>0</v>
      </c>
      <c r="AA45" s="8">
        <f>IF(Z45=0,0,(((Z45-VLOOKUP(Z45,TAX!$B$4:$E$9,1))*(VLOOKUP(Z45,TAX!$B$4:$E$9,3)))+(VLOOKUP(Z45,TAX!$B$4:$E$9,4))))</f>
        <v>0</v>
      </c>
      <c r="AB45" s="8">
        <f t="shared" si="11"/>
        <v>0</v>
      </c>
      <c r="AC45" s="31"/>
    </row>
    <row r="46" spans="2:31" x14ac:dyDescent="0.3">
      <c r="B46" s="86">
        <f t="shared" si="5"/>
        <v>43</v>
      </c>
      <c r="C46" s="10"/>
      <c r="D46" s="31"/>
      <c r="E46" s="9"/>
      <c r="F46" s="8"/>
      <c r="G46" s="8"/>
      <c r="H46" s="8"/>
      <c r="I46" s="8"/>
      <c r="J46" s="8"/>
      <c r="K46" s="8"/>
      <c r="L46" s="8"/>
      <c r="M46" s="8"/>
      <c r="N46" s="8"/>
      <c r="O46" s="8"/>
      <c r="P46" s="8">
        <f t="shared" si="10"/>
        <v>0</v>
      </c>
      <c r="Q46" s="8"/>
      <c r="R46" s="8"/>
      <c r="S46" s="8"/>
      <c r="T46" s="8">
        <f t="shared" si="2"/>
        <v>0</v>
      </c>
      <c r="U46" s="8">
        <f t="shared" si="12"/>
        <v>0</v>
      </c>
      <c r="V46" s="8">
        <f t="shared" si="14"/>
        <v>0</v>
      </c>
      <c r="W46" s="9">
        <f t="shared" si="13"/>
        <v>0</v>
      </c>
      <c r="X46" s="8">
        <f t="shared" si="15"/>
        <v>0</v>
      </c>
      <c r="Y46" s="8">
        <f t="shared" si="8"/>
        <v>0</v>
      </c>
      <c r="Z46" s="8">
        <f t="shared" si="16"/>
        <v>0</v>
      </c>
      <c r="AA46" s="8">
        <f>IF(Z46=0,0,(((Z46-VLOOKUP(Z46,TAX!$B$4:$E$9,1))*(VLOOKUP(Z46,TAX!$B$4:$E$9,3)))+(VLOOKUP(Z46,TAX!$B$4:$E$9,4))))</f>
        <v>0</v>
      </c>
      <c r="AB46" s="8">
        <f t="shared" si="11"/>
        <v>0</v>
      </c>
      <c r="AC46" s="31"/>
    </row>
    <row r="47" spans="2:31" x14ac:dyDescent="0.3">
      <c r="B47" s="86">
        <f t="shared" si="5"/>
        <v>44</v>
      </c>
      <c r="C47" s="10"/>
      <c r="D47" s="31"/>
      <c r="E47" s="9"/>
      <c r="F47" s="8"/>
      <c r="G47" s="8"/>
      <c r="H47" s="8"/>
      <c r="I47" s="8"/>
      <c r="J47" s="8"/>
      <c r="K47" s="8"/>
      <c r="L47" s="8"/>
      <c r="M47" s="8"/>
      <c r="N47" s="8"/>
      <c r="O47" s="8"/>
      <c r="P47" s="8">
        <f t="shared" si="10"/>
        <v>0</v>
      </c>
      <c r="Q47" s="8"/>
      <c r="R47" s="8"/>
      <c r="S47" s="8"/>
      <c r="T47" s="8">
        <f t="shared" si="2"/>
        <v>0</v>
      </c>
      <c r="U47" s="8">
        <f t="shared" si="12"/>
        <v>0</v>
      </c>
      <c r="V47" s="8">
        <f t="shared" si="14"/>
        <v>0</v>
      </c>
      <c r="W47" s="9">
        <f t="shared" si="13"/>
        <v>0</v>
      </c>
      <c r="X47" s="8">
        <f t="shared" si="15"/>
        <v>0</v>
      </c>
      <c r="Y47" s="8">
        <f t="shared" si="8"/>
        <v>0</v>
      </c>
      <c r="Z47" s="8">
        <f t="shared" si="16"/>
        <v>0</v>
      </c>
      <c r="AA47" s="8">
        <f>IF(Z47=0,0,(((Z47-VLOOKUP(Z47,TAX!$B$4:$E$9,1))*(VLOOKUP(Z47,TAX!$B$4:$E$9,3)))+(VLOOKUP(Z47,TAX!$B$4:$E$9,4))))</f>
        <v>0</v>
      </c>
      <c r="AB47" s="8">
        <f t="shared" si="11"/>
        <v>0</v>
      </c>
      <c r="AC47" s="31"/>
    </row>
    <row r="48" spans="2:31" x14ac:dyDescent="0.3">
      <c r="B48" s="86">
        <f t="shared" si="5"/>
        <v>45</v>
      </c>
      <c r="C48" s="10"/>
      <c r="D48" s="31"/>
      <c r="E48" s="9"/>
      <c r="F48" s="8"/>
      <c r="G48" s="8"/>
      <c r="H48" s="8"/>
      <c r="I48" s="8"/>
      <c r="J48" s="8"/>
      <c r="K48" s="8"/>
      <c r="L48" s="8"/>
      <c r="M48" s="8"/>
      <c r="N48" s="8"/>
      <c r="O48" s="8"/>
      <c r="P48" s="8">
        <f t="shared" si="10"/>
        <v>0</v>
      </c>
      <c r="Q48" s="8"/>
      <c r="R48" s="8"/>
      <c r="S48" s="8"/>
      <c r="T48" s="8">
        <f t="shared" si="2"/>
        <v>0</v>
      </c>
      <c r="U48" s="8">
        <f t="shared" si="12"/>
        <v>0</v>
      </c>
      <c r="V48" s="8">
        <f t="shared" si="14"/>
        <v>0</v>
      </c>
      <c r="W48" s="9">
        <f t="shared" si="13"/>
        <v>0</v>
      </c>
      <c r="X48" s="8">
        <f t="shared" si="15"/>
        <v>0</v>
      </c>
      <c r="Y48" s="8">
        <f t="shared" si="8"/>
        <v>0</v>
      </c>
      <c r="Z48" s="8">
        <f t="shared" si="16"/>
        <v>0</v>
      </c>
      <c r="AA48" s="8">
        <f>IF(Z48=0,0,(((Z48-VLOOKUP(Z48,TAX!$B$4:$E$9,1))*(VLOOKUP(Z48,TAX!$B$4:$E$9,3)))+(VLOOKUP(Z48,TAX!$B$4:$E$9,4))))</f>
        <v>0</v>
      </c>
      <c r="AB48" s="8">
        <f t="shared" si="11"/>
        <v>0</v>
      </c>
      <c r="AC48" s="31"/>
    </row>
    <row r="49" spans="2:29" x14ac:dyDescent="0.3">
      <c r="B49" s="86">
        <f t="shared" si="5"/>
        <v>46</v>
      </c>
      <c r="C49" s="10"/>
      <c r="D49" s="31"/>
      <c r="E49" s="9"/>
      <c r="F49" s="8"/>
      <c r="G49" s="8"/>
      <c r="H49" s="8"/>
      <c r="I49" s="8"/>
      <c r="J49" s="8"/>
      <c r="K49" s="8"/>
      <c r="L49" s="8"/>
      <c r="M49" s="8"/>
      <c r="N49" s="8"/>
      <c r="O49" s="8"/>
      <c r="P49" s="8">
        <f t="shared" si="10"/>
        <v>0</v>
      </c>
      <c r="Q49" s="8"/>
      <c r="R49" s="8"/>
      <c r="S49" s="8"/>
      <c r="T49" s="8">
        <f t="shared" si="2"/>
        <v>0</v>
      </c>
      <c r="U49" s="8">
        <f t="shared" si="12"/>
        <v>0</v>
      </c>
      <c r="V49" s="8">
        <f t="shared" si="14"/>
        <v>0</v>
      </c>
      <c r="W49" s="9">
        <f t="shared" si="13"/>
        <v>0</v>
      </c>
      <c r="X49" s="8">
        <f t="shared" si="15"/>
        <v>0</v>
      </c>
      <c r="Y49" s="8">
        <f t="shared" si="8"/>
        <v>0</v>
      </c>
      <c r="Z49" s="8">
        <f t="shared" si="16"/>
        <v>0</v>
      </c>
      <c r="AA49" s="8">
        <f>IF(Z49=0,0,(((Z49-VLOOKUP(Z49,TAX!$B$4:$E$9,1))*(VLOOKUP(Z49,TAX!$B$4:$E$9,3)))+(VLOOKUP(Z49,TAX!$B$4:$E$9,4))))</f>
        <v>0</v>
      </c>
      <c r="AB49" s="8">
        <f t="shared" si="11"/>
        <v>0</v>
      </c>
      <c r="AC49" s="31"/>
    </row>
    <row r="50" spans="2:29" x14ac:dyDescent="0.3">
      <c r="B50" s="86">
        <f t="shared" si="5"/>
        <v>47</v>
      </c>
      <c r="C50" s="10"/>
      <c r="D50" s="31"/>
      <c r="E50" s="9"/>
      <c r="F50" s="8"/>
      <c r="G50" s="8"/>
      <c r="H50" s="8"/>
      <c r="I50" s="8"/>
      <c r="J50" s="8"/>
      <c r="K50" s="8"/>
      <c r="L50" s="8"/>
      <c r="M50" s="8"/>
      <c r="N50" s="8"/>
      <c r="O50" s="8"/>
      <c r="P50" s="8">
        <f t="shared" si="10"/>
        <v>0</v>
      </c>
      <c r="Q50" s="8"/>
      <c r="R50" s="8"/>
      <c r="S50" s="8"/>
      <c r="T50" s="8">
        <f t="shared" si="2"/>
        <v>0</v>
      </c>
      <c r="U50" s="8">
        <f t="shared" si="12"/>
        <v>0</v>
      </c>
      <c r="V50" s="8">
        <f t="shared" si="14"/>
        <v>0</v>
      </c>
      <c r="W50" s="9">
        <f t="shared" si="13"/>
        <v>0</v>
      </c>
      <c r="X50" s="8">
        <f t="shared" si="15"/>
        <v>0</v>
      </c>
      <c r="Y50" s="8">
        <f t="shared" si="8"/>
        <v>0</v>
      </c>
      <c r="Z50" s="8">
        <f t="shared" si="16"/>
        <v>0</v>
      </c>
      <c r="AA50" s="8">
        <f>IF(Z50=0,0,(((Z50-VLOOKUP(Z50,TAX!$B$4:$E$9,1))*(VLOOKUP(Z50,TAX!$B$4:$E$9,3)))+(VLOOKUP(Z50,TAX!$B$4:$E$9,4))))</f>
        <v>0</v>
      </c>
      <c r="AB50" s="8">
        <f t="shared" si="11"/>
        <v>0</v>
      </c>
      <c r="AC50" s="31"/>
    </row>
    <row r="51" spans="2:29" x14ac:dyDescent="0.3">
      <c r="B51" s="86">
        <f t="shared" si="5"/>
        <v>48</v>
      </c>
      <c r="C51" s="10"/>
      <c r="D51" s="31"/>
      <c r="E51" s="9"/>
      <c r="F51" s="8"/>
      <c r="G51" s="8"/>
      <c r="H51" s="8"/>
      <c r="I51" s="8"/>
      <c r="J51" s="8"/>
      <c r="K51" s="8"/>
      <c r="L51" s="8"/>
      <c r="M51" s="8"/>
      <c r="N51" s="8"/>
      <c r="O51" s="8"/>
      <c r="P51" s="8">
        <f t="shared" si="10"/>
        <v>0</v>
      </c>
      <c r="Q51" s="8"/>
      <c r="R51" s="8"/>
      <c r="S51" s="8"/>
      <c r="T51" s="8">
        <f t="shared" si="2"/>
        <v>0</v>
      </c>
      <c r="U51" s="8">
        <f t="shared" si="12"/>
        <v>0</v>
      </c>
      <c r="V51" s="8">
        <f t="shared" si="14"/>
        <v>0</v>
      </c>
      <c r="W51" s="9">
        <f t="shared" si="13"/>
        <v>0</v>
      </c>
      <c r="X51" s="8">
        <f t="shared" si="15"/>
        <v>0</v>
      </c>
      <c r="Y51" s="8">
        <f t="shared" si="8"/>
        <v>0</v>
      </c>
      <c r="Z51" s="8">
        <f t="shared" si="16"/>
        <v>0</v>
      </c>
      <c r="AA51" s="8">
        <f>IF(Z51=0,0,(((Z51-VLOOKUP(Z51,TAX!$B$4:$E$9,1))*(VLOOKUP(Z51,TAX!$B$4:$E$9,3)))+(VLOOKUP(Z51,TAX!$B$4:$E$9,4))))</f>
        <v>0</v>
      </c>
      <c r="AB51" s="8">
        <f t="shared" si="11"/>
        <v>0</v>
      </c>
      <c r="AC51" s="31"/>
    </row>
    <row r="52" spans="2:29" x14ac:dyDescent="0.3">
      <c r="B52" s="86">
        <f t="shared" si="5"/>
        <v>49</v>
      </c>
      <c r="C52" s="10"/>
      <c r="D52" s="31"/>
      <c r="E52" s="9"/>
      <c r="F52" s="8"/>
      <c r="G52" s="8"/>
      <c r="H52" s="8"/>
      <c r="I52" s="8"/>
      <c r="J52" s="8"/>
      <c r="K52" s="8"/>
      <c r="L52" s="8"/>
      <c r="M52" s="8"/>
      <c r="N52" s="8"/>
      <c r="O52" s="8"/>
      <c r="P52" s="8">
        <f t="shared" si="10"/>
        <v>0</v>
      </c>
      <c r="Q52" s="8"/>
      <c r="R52" s="8"/>
      <c r="S52" s="8"/>
      <c r="T52" s="8">
        <f t="shared" si="2"/>
        <v>0</v>
      </c>
      <c r="U52" s="8">
        <f t="shared" si="12"/>
        <v>0</v>
      </c>
      <c r="V52" s="8">
        <f t="shared" si="14"/>
        <v>0</v>
      </c>
      <c r="W52" s="9">
        <f t="shared" si="13"/>
        <v>0</v>
      </c>
      <c r="X52" s="8">
        <f t="shared" si="15"/>
        <v>0</v>
      </c>
      <c r="Y52" s="8">
        <f t="shared" si="8"/>
        <v>0</v>
      </c>
      <c r="Z52" s="8">
        <f t="shared" si="16"/>
        <v>0</v>
      </c>
      <c r="AA52" s="8">
        <f>IF(Z52=0,0,(((Z52-VLOOKUP(Z52,TAX!$B$4:$E$9,1))*(VLOOKUP(Z52,TAX!$B$4:$E$9,3)))+(VLOOKUP(Z52,TAX!$B$4:$E$9,4))))</f>
        <v>0</v>
      </c>
      <c r="AB52" s="8">
        <f t="shared" si="11"/>
        <v>0</v>
      </c>
      <c r="AC52" s="31"/>
    </row>
    <row r="53" spans="2:29" x14ac:dyDescent="0.3">
      <c r="B53" s="86">
        <v>50</v>
      </c>
      <c r="C53" s="10"/>
      <c r="D53" s="31"/>
      <c r="E53" s="9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9"/>
      <c r="X53" s="8"/>
      <c r="Y53" s="8"/>
      <c r="Z53" s="8"/>
      <c r="AA53" s="8"/>
      <c r="AB53" s="8"/>
      <c r="AC53" s="31"/>
    </row>
    <row r="54" spans="2:29" x14ac:dyDescent="0.3">
      <c r="B54" s="86">
        <v>51</v>
      </c>
      <c r="C54" s="10"/>
      <c r="D54" s="31"/>
      <c r="E54" s="9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9"/>
      <c r="X54" s="8"/>
      <c r="Y54" s="8"/>
      <c r="Z54" s="8"/>
      <c r="AA54" s="8"/>
      <c r="AB54" s="8"/>
      <c r="AC54" s="31"/>
    </row>
    <row r="55" spans="2:29" x14ac:dyDescent="0.3">
      <c r="B55" s="86">
        <v>52</v>
      </c>
      <c r="C55" s="10"/>
      <c r="D55" s="31"/>
      <c r="E55" s="9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9"/>
      <c r="X55" s="8"/>
      <c r="Y55" s="8"/>
      <c r="Z55" s="8"/>
      <c r="AA55" s="8"/>
      <c r="AB55" s="8"/>
      <c r="AC55" s="31"/>
    </row>
    <row r="56" spans="2:29" x14ac:dyDescent="0.3">
      <c r="B56" s="86">
        <v>53</v>
      </c>
      <c r="C56" s="10"/>
      <c r="D56" s="31"/>
      <c r="E56" s="9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9"/>
      <c r="X56" s="8"/>
      <c r="Y56" s="8"/>
      <c r="Z56" s="8"/>
      <c r="AA56" s="8"/>
      <c r="AB56" s="8"/>
      <c r="AC56" s="31"/>
    </row>
    <row r="57" spans="2:29" x14ac:dyDescent="0.3">
      <c r="B57" s="86">
        <v>54</v>
      </c>
      <c r="C57" s="10"/>
      <c r="D57" s="31"/>
      <c r="E57" s="9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9"/>
      <c r="X57" s="8"/>
      <c r="Y57" s="8"/>
      <c r="Z57" s="8"/>
      <c r="AA57" s="8"/>
      <c r="AB57" s="8"/>
      <c r="AC57" s="31"/>
    </row>
    <row r="58" spans="2:29" x14ac:dyDescent="0.3">
      <c r="B58" s="86">
        <v>55</v>
      </c>
      <c r="C58" s="10"/>
      <c r="D58" s="31"/>
      <c r="E58" s="9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9"/>
      <c r="X58" s="8"/>
      <c r="Y58" s="8"/>
      <c r="Z58" s="8"/>
      <c r="AA58" s="8"/>
      <c r="AB58" s="8"/>
      <c r="AC58" s="31"/>
    </row>
    <row r="59" spans="2:29" x14ac:dyDescent="0.3">
      <c r="B59" s="86">
        <v>56</v>
      </c>
      <c r="C59" s="10"/>
      <c r="D59" s="31"/>
      <c r="E59" s="9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9"/>
      <c r="X59" s="8"/>
      <c r="Y59" s="8"/>
      <c r="Z59" s="8"/>
      <c r="AA59" s="8"/>
      <c r="AB59" s="8"/>
      <c r="AC59" s="31"/>
    </row>
    <row r="60" spans="2:29" x14ac:dyDescent="0.3">
      <c r="B60" s="86">
        <v>57</v>
      </c>
      <c r="C60" s="10"/>
      <c r="D60" s="31"/>
      <c r="E60" s="9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9"/>
      <c r="X60" s="8"/>
      <c r="Y60" s="8"/>
      <c r="Z60" s="8"/>
      <c r="AA60" s="8"/>
      <c r="AB60" s="8"/>
      <c r="AC60" s="31"/>
    </row>
    <row r="61" spans="2:29" x14ac:dyDescent="0.3">
      <c r="B61" s="86">
        <v>58</v>
      </c>
      <c r="C61" s="10"/>
      <c r="D61" s="31"/>
      <c r="E61" s="9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9"/>
      <c r="X61" s="8"/>
      <c r="Y61" s="8"/>
      <c r="Z61" s="8"/>
      <c r="AA61" s="8"/>
      <c r="AB61" s="8"/>
      <c r="AC61" s="31"/>
    </row>
    <row r="62" spans="2:29" x14ac:dyDescent="0.3">
      <c r="B62" s="86">
        <v>59</v>
      </c>
      <c r="C62" s="10"/>
      <c r="D62" s="31"/>
      <c r="E62" s="9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9"/>
      <c r="X62" s="8"/>
      <c r="Y62" s="8"/>
      <c r="Z62" s="8"/>
      <c r="AA62" s="8"/>
      <c r="AB62" s="8"/>
      <c r="AC62" s="31"/>
    </row>
    <row r="63" spans="2:29" x14ac:dyDescent="0.3">
      <c r="B63" s="86">
        <v>60</v>
      </c>
      <c r="C63" s="10"/>
      <c r="D63" s="31"/>
      <c r="E63" s="9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9"/>
      <c r="X63" s="8"/>
      <c r="Y63" s="8"/>
      <c r="Z63" s="8"/>
      <c r="AA63" s="8"/>
      <c r="AB63" s="8"/>
      <c r="AC63" s="31"/>
    </row>
    <row r="64" spans="2:29" x14ac:dyDescent="0.3">
      <c r="B64" s="86">
        <v>61</v>
      </c>
      <c r="C64" s="10"/>
      <c r="D64" s="31"/>
      <c r="E64" s="9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9"/>
      <c r="X64" s="8"/>
      <c r="Y64" s="8"/>
      <c r="Z64" s="8"/>
      <c r="AA64" s="8"/>
      <c r="AB64" s="8"/>
      <c r="AC64" s="31"/>
    </row>
    <row r="65" spans="2:29" x14ac:dyDescent="0.3">
      <c r="B65" s="86">
        <v>62</v>
      </c>
      <c r="C65" s="10"/>
      <c r="D65" s="31"/>
      <c r="E65" s="9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9"/>
      <c r="X65" s="8"/>
      <c r="Y65" s="8"/>
      <c r="Z65" s="8"/>
      <c r="AA65" s="8"/>
      <c r="AB65" s="8"/>
      <c r="AC65" s="31"/>
    </row>
    <row r="66" spans="2:29" x14ac:dyDescent="0.3">
      <c r="B66" s="86">
        <v>63</v>
      </c>
      <c r="C66" s="10"/>
      <c r="D66" s="31"/>
      <c r="E66" s="9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9"/>
      <c r="X66" s="8"/>
      <c r="Y66" s="8"/>
      <c r="Z66" s="8"/>
      <c r="AA66" s="8"/>
      <c r="AB66" s="8"/>
      <c r="AC66" s="31"/>
    </row>
    <row r="67" spans="2:29" x14ac:dyDescent="0.3">
      <c r="B67" s="86">
        <v>64</v>
      </c>
      <c r="C67" s="10"/>
      <c r="D67" s="31"/>
      <c r="E67" s="9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9"/>
      <c r="X67" s="8"/>
      <c r="Y67" s="8"/>
      <c r="Z67" s="8"/>
      <c r="AA67" s="8"/>
      <c r="AB67" s="8"/>
      <c r="AC67" s="31"/>
    </row>
    <row r="68" spans="2:29" x14ac:dyDescent="0.3">
      <c r="B68" s="86">
        <v>65</v>
      </c>
      <c r="C68" s="10"/>
      <c r="D68" s="31"/>
      <c r="E68" s="9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9"/>
      <c r="X68" s="8"/>
      <c r="Y68" s="8"/>
      <c r="Z68" s="8"/>
      <c r="AA68" s="8"/>
      <c r="AB68" s="8"/>
      <c r="AC68" s="31"/>
    </row>
    <row r="69" spans="2:29" x14ac:dyDescent="0.3">
      <c r="B69" s="86"/>
      <c r="C69" s="10"/>
      <c r="D69" s="31"/>
      <c r="E69" s="9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9"/>
      <c r="X69" s="8"/>
      <c r="Y69" s="8"/>
      <c r="Z69" s="8"/>
      <c r="AA69" s="8"/>
      <c r="AB69" s="8"/>
      <c r="AC69" s="31"/>
    </row>
    <row r="70" spans="2:29" x14ac:dyDescent="0.3">
      <c r="B70" s="86"/>
      <c r="C70" s="10"/>
      <c r="D70" s="31"/>
      <c r="E70" s="9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9"/>
      <c r="X70" s="8"/>
      <c r="Y70" s="8"/>
      <c r="Z70" s="8"/>
      <c r="AA70" s="8"/>
      <c r="AB70" s="8"/>
      <c r="AC70" s="31"/>
    </row>
    <row r="71" spans="2:29" x14ac:dyDescent="0.3">
      <c r="B71" s="86"/>
      <c r="C71" s="10"/>
      <c r="D71" s="31"/>
      <c r="E71" s="9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9"/>
      <c r="X71" s="8"/>
      <c r="Y71" s="8"/>
      <c r="Z71" s="8"/>
      <c r="AA71" s="8"/>
      <c r="AB71" s="8"/>
      <c r="AC71" s="31"/>
    </row>
    <row r="72" spans="2:29" x14ac:dyDescent="0.3">
      <c r="B72" s="86"/>
      <c r="C72" s="10"/>
      <c r="D72" s="31"/>
      <c r="E72" s="9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9"/>
      <c r="X72" s="8"/>
      <c r="Y72" s="8"/>
      <c r="Z72" s="8"/>
      <c r="AA72" s="8"/>
      <c r="AB72" s="8"/>
      <c r="AC72" s="31"/>
    </row>
    <row r="73" spans="2:29" x14ac:dyDescent="0.3">
      <c r="B73" s="86"/>
      <c r="C73" s="10"/>
      <c r="D73" s="31"/>
      <c r="E73" s="9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9"/>
      <c r="X73" s="8"/>
      <c r="Y73" s="8"/>
      <c r="Z73" s="8"/>
      <c r="AA73" s="8"/>
      <c r="AB73" s="8"/>
      <c r="AC73" s="31"/>
    </row>
    <row r="74" spans="2:29" x14ac:dyDescent="0.3">
      <c r="B74" s="86"/>
      <c r="C74" s="10"/>
      <c r="D74" s="31"/>
      <c r="E74" s="9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9"/>
      <c r="X74" s="8"/>
      <c r="Y74" s="8"/>
      <c r="Z74" s="8"/>
      <c r="AA74" s="8"/>
      <c r="AB74" s="8"/>
      <c r="AC74" s="31"/>
    </row>
    <row r="75" spans="2:29" x14ac:dyDescent="0.3">
      <c r="B75" s="86"/>
      <c r="C75" s="10"/>
      <c r="D75" s="31"/>
      <c r="E75" s="9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9"/>
      <c r="X75" s="8"/>
      <c r="Y75" s="8"/>
      <c r="Z75" s="8"/>
      <c r="AA75" s="8"/>
      <c r="AB75" s="8"/>
      <c r="AC75" s="31"/>
    </row>
    <row r="76" spans="2:29" x14ac:dyDescent="0.3">
      <c r="B76" s="86"/>
      <c r="C76" s="10"/>
      <c r="D76" s="31"/>
      <c r="E76" s="9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9"/>
      <c r="X76" s="8"/>
      <c r="Y76" s="8"/>
      <c r="Z76" s="8"/>
      <c r="AA76" s="8"/>
      <c r="AB76" s="8"/>
      <c r="AC76" s="31"/>
    </row>
    <row r="77" spans="2:29" x14ac:dyDescent="0.3">
      <c r="B77" s="86"/>
      <c r="C77" s="10"/>
      <c r="D77" s="31"/>
      <c r="E77" s="9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9"/>
      <c r="X77" s="8"/>
      <c r="Y77" s="8"/>
      <c r="Z77" s="8"/>
      <c r="AA77" s="8"/>
      <c r="AB77" s="8"/>
      <c r="AC77" s="31"/>
    </row>
    <row r="78" spans="2:29" x14ac:dyDescent="0.3">
      <c r="B78" s="86"/>
      <c r="C78" s="10"/>
      <c r="D78" s="31"/>
      <c r="E78" s="9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9"/>
      <c r="X78" s="8"/>
      <c r="Y78" s="8"/>
      <c r="Z78" s="8"/>
      <c r="AA78" s="8"/>
      <c r="AB78" s="8"/>
      <c r="AC78" s="31"/>
    </row>
    <row r="79" spans="2:29" x14ac:dyDescent="0.3">
      <c r="B79" s="86"/>
      <c r="C79" s="10"/>
      <c r="D79" s="31"/>
      <c r="E79" s="9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9"/>
      <c r="X79" s="8"/>
      <c r="Y79" s="8"/>
      <c r="Z79" s="8"/>
      <c r="AA79" s="8"/>
      <c r="AB79" s="8"/>
      <c r="AC79" s="31"/>
    </row>
    <row r="80" spans="2:29" x14ac:dyDescent="0.3">
      <c r="B80" s="86"/>
      <c r="C80" s="10"/>
      <c r="D80" s="31"/>
      <c r="E80" s="9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9"/>
      <c r="X80" s="8"/>
      <c r="Y80" s="8"/>
      <c r="Z80" s="8"/>
      <c r="AA80" s="8"/>
      <c r="AB80" s="8"/>
      <c r="AC80" s="31"/>
    </row>
    <row r="81" spans="2:29" x14ac:dyDescent="0.3">
      <c r="B81" s="86"/>
      <c r="C81" s="10"/>
      <c r="D81" s="31"/>
      <c r="E81" s="9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9"/>
      <c r="X81" s="8"/>
      <c r="Y81" s="8"/>
      <c r="Z81" s="8"/>
      <c r="AA81" s="8"/>
      <c r="AB81" s="8"/>
      <c r="AC81" s="31"/>
    </row>
    <row r="82" spans="2:29" x14ac:dyDescent="0.3">
      <c r="B82" s="86"/>
      <c r="C82" s="10"/>
      <c r="D82" s="31"/>
      <c r="E82" s="9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9"/>
      <c r="X82" s="8"/>
      <c r="Y82" s="8"/>
      <c r="Z82" s="8"/>
      <c r="AA82" s="8"/>
      <c r="AB82" s="8"/>
      <c r="AC82" s="31"/>
    </row>
    <row r="83" spans="2:29" x14ac:dyDescent="0.3">
      <c r="B83" s="86"/>
      <c r="C83" s="10"/>
      <c r="D83" s="31"/>
      <c r="E83" s="9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9"/>
      <c r="X83" s="8"/>
      <c r="Y83" s="8"/>
      <c r="Z83" s="8"/>
      <c r="AA83" s="8"/>
      <c r="AB83" s="8"/>
      <c r="AC83" s="31"/>
    </row>
    <row r="84" spans="2:29" x14ac:dyDescent="0.3">
      <c r="B84" s="86"/>
      <c r="C84" s="10"/>
      <c r="D84" s="31"/>
      <c r="E84" s="9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9"/>
      <c r="X84" s="8"/>
      <c r="Y84" s="8"/>
      <c r="Z84" s="8"/>
      <c r="AA84" s="8"/>
      <c r="AB84" s="8"/>
      <c r="AC84" s="31"/>
    </row>
    <row r="85" spans="2:29" x14ac:dyDescent="0.3">
      <c r="B85" s="86">
        <f>B52+1</f>
        <v>50</v>
      </c>
      <c r="C85" s="33"/>
      <c r="D85" s="31"/>
      <c r="E85" s="37"/>
      <c r="F85" s="8"/>
      <c r="G85" s="8"/>
      <c r="H85" s="8"/>
      <c r="I85" s="8"/>
      <c r="J85" s="8"/>
      <c r="K85" s="8"/>
      <c r="L85" s="8"/>
      <c r="M85" s="8"/>
      <c r="N85" s="8"/>
      <c r="O85" s="8"/>
      <c r="P85" s="8">
        <f t="shared" si="10"/>
        <v>0</v>
      </c>
      <c r="Q85" s="8"/>
      <c r="R85" s="8"/>
      <c r="S85" s="8"/>
      <c r="T85" s="8">
        <f t="shared" si="2"/>
        <v>0</v>
      </c>
      <c r="U85" s="8">
        <f t="shared" si="12"/>
        <v>0</v>
      </c>
      <c r="V85" s="8">
        <f t="shared" si="14"/>
        <v>0</v>
      </c>
      <c r="W85" s="9">
        <f t="shared" si="13"/>
        <v>0</v>
      </c>
      <c r="X85" s="8">
        <f t="shared" si="15"/>
        <v>0</v>
      </c>
      <c r="Y85" s="8">
        <f t="shared" si="8"/>
        <v>0</v>
      </c>
      <c r="Z85" s="8">
        <f t="shared" si="16"/>
        <v>0</v>
      </c>
      <c r="AA85" s="8">
        <f>IF(Z85=0,0,(((Z85-VLOOKUP(Z85,TAX!$B$4:$E$9,1))*(VLOOKUP(Z85,TAX!$B$4:$E$9,3)))+(VLOOKUP(Z85,TAX!$B$4:$E$9,4))))</f>
        <v>0</v>
      </c>
      <c r="AB85" s="8">
        <f t="shared" si="11"/>
        <v>0</v>
      </c>
      <c r="AC85" s="31"/>
    </row>
    <row r="86" spans="2:29" x14ac:dyDescent="0.3">
      <c r="B86" s="87" t="s">
        <v>21</v>
      </c>
      <c r="C86" s="88"/>
      <c r="D86" s="89"/>
      <c r="E86" s="90"/>
      <c r="F86" s="91">
        <f t="shared" ref="F86:AB86" si="17">SUM(F4:F85)</f>
        <v>0</v>
      </c>
      <c r="G86" s="91">
        <f t="shared" si="17"/>
        <v>0</v>
      </c>
      <c r="H86" s="91">
        <f t="shared" si="17"/>
        <v>0</v>
      </c>
      <c r="I86" s="91">
        <f t="shared" si="17"/>
        <v>0</v>
      </c>
      <c r="J86" s="91">
        <f t="shared" si="17"/>
        <v>0</v>
      </c>
      <c r="K86" s="91">
        <f t="shared" si="17"/>
        <v>0</v>
      </c>
      <c r="L86" s="91">
        <f t="shared" si="17"/>
        <v>0</v>
      </c>
      <c r="M86" s="91">
        <f t="shared" si="17"/>
        <v>0</v>
      </c>
      <c r="N86" s="91">
        <f t="shared" si="17"/>
        <v>0</v>
      </c>
      <c r="O86" s="91">
        <f t="shared" si="17"/>
        <v>0</v>
      </c>
      <c r="P86" s="91">
        <f t="shared" si="17"/>
        <v>0</v>
      </c>
      <c r="Q86" s="91">
        <f t="shared" si="17"/>
        <v>0</v>
      </c>
      <c r="R86" s="91">
        <f t="shared" si="17"/>
        <v>0</v>
      </c>
      <c r="S86" s="91">
        <f t="shared" si="17"/>
        <v>0</v>
      </c>
      <c r="T86" s="91">
        <f t="shared" si="17"/>
        <v>0</v>
      </c>
      <c r="U86" s="91">
        <f t="shared" si="17"/>
        <v>0</v>
      </c>
      <c r="V86" s="91">
        <f t="shared" si="17"/>
        <v>0</v>
      </c>
      <c r="W86" s="91">
        <f t="shared" si="17"/>
        <v>0</v>
      </c>
      <c r="X86" s="91">
        <f t="shared" si="17"/>
        <v>0</v>
      </c>
      <c r="Y86" s="91">
        <f t="shared" si="17"/>
        <v>0</v>
      </c>
      <c r="Z86" s="91">
        <f t="shared" si="17"/>
        <v>0</v>
      </c>
      <c r="AA86" s="91">
        <f t="shared" si="17"/>
        <v>0</v>
      </c>
      <c r="AB86" s="91">
        <f t="shared" si="17"/>
        <v>0</v>
      </c>
      <c r="AC86" s="92"/>
    </row>
    <row r="88" spans="2:29" x14ac:dyDescent="0.3">
      <c r="T88" s="23"/>
      <c r="U88" s="23"/>
      <c r="W88" s="23"/>
    </row>
    <row r="105" spans="1:23" x14ac:dyDescent="0.3">
      <c r="A105" t="s">
        <v>65</v>
      </c>
    </row>
    <row r="106" spans="1:23" x14ac:dyDescent="0.3">
      <c r="T106" s="43">
        <f>SUMIF($C$4:$C$84,C106,$T$4:$T$84)</f>
        <v>0</v>
      </c>
      <c r="U106" s="43">
        <f>SUMIF($C$4:$C$84,C106,$U$4:$U$84)</f>
        <v>0</v>
      </c>
      <c r="V106" s="43"/>
      <c r="W106" s="43">
        <f>SUMIF($C$4:$C$84,C106,$W$4:$W$84)</f>
        <v>0</v>
      </c>
    </row>
    <row r="107" spans="1:23" x14ac:dyDescent="0.3">
      <c r="T107" s="43">
        <f t="shared" ref="T107:T111" si="18">SUMIF($C$4:$C$84,C107,$T$4:$T$84)</f>
        <v>0</v>
      </c>
      <c r="U107" s="43">
        <f t="shared" ref="U107:U111" si="19">SUMIF($C$4:$C$84,C107,$U$4:$U$84)</f>
        <v>0</v>
      </c>
      <c r="V107" s="43"/>
      <c r="W107" s="43">
        <f t="shared" ref="W107:W111" si="20">SUMIF($C$4:$C$84,C107,$W$4:$W$84)</f>
        <v>0</v>
      </c>
    </row>
    <row r="108" spans="1:23" x14ac:dyDescent="0.3">
      <c r="T108" s="43">
        <f t="shared" si="18"/>
        <v>0</v>
      </c>
      <c r="U108" s="43">
        <f t="shared" si="19"/>
        <v>0</v>
      </c>
      <c r="V108" s="43"/>
      <c r="W108" s="43">
        <f t="shared" si="20"/>
        <v>0</v>
      </c>
    </row>
    <row r="109" spans="1:23" x14ac:dyDescent="0.3">
      <c r="T109" s="43">
        <f t="shared" si="18"/>
        <v>0</v>
      </c>
      <c r="U109" s="43">
        <f t="shared" si="19"/>
        <v>0</v>
      </c>
      <c r="V109" s="43"/>
      <c r="W109" s="43">
        <f t="shared" si="20"/>
        <v>0</v>
      </c>
    </row>
    <row r="110" spans="1:23" x14ac:dyDescent="0.3">
      <c r="T110" s="43">
        <f t="shared" si="18"/>
        <v>0</v>
      </c>
      <c r="U110" s="43">
        <f t="shared" si="19"/>
        <v>0</v>
      </c>
      <c r="V110" s="43"/>
      <c r="W110" s="43">
        <f t="shared" si="20"/>
        <v>0</v>
      </c>
    </row>
    <row r="111" spans="1:23" x14ac:dyDescent="0.3">
      <c r="T111" s="43">
        <f t="shared" si="18"/>
        <v>0</v>
      </c>
      <c r="U111" s="43">
        <f t="shared" si="19"/>
        <v>0</v>
      </c>
      <c r="W111" s="43">
        <f t="shared" si="20"/>
        <v>0</v>
      </c>
    </row>
    <row r="115" spans="4:24" ht="15" thickBot="1" x14ac:dyDescent="0.35">
      <c r="D115" t="s">
        <v>66</v>
      </c>
      <c r="T115" s="35">
        <f>SUM(T106:T111)</f>
        <v>0</v>
      </c>
      <c r="U115" s="35">
        <f>SUM(U106:U111)</f>
        <v>0</v>
      </c>
      <c r="V115" s="35"/>
      <c r="W115" s="35">
        <f>SUM(W106:W111)</f>
        <v>0</v>
      </c>
    </row>
    <row r="116" spans="4:24" ht="15" thickTop="1" x14ac:dyDescent="0.3">
      <c r="T116" s="34"/>
      <c r="U116" s="34"/>
      <c r="V116" s="34"/>
      <c r="W116" s="34"/>
    </row>
    <row r="117" spans="4:24" x14ac:dyDescent="0.3">
      <c r="T117" s="34"/>
      <c r="U117" s="34"/>
      <c r="V117" s="34"/>
      <c r="W117" s="34"/>
    </row>
    <row r="118" spans="4:24" x14ac:dyDescent="0.3">
      <c r="T118" s="34"/>
      <c r="U118" s="34"/>
      <c r="V118" s="34"/>
      <c r="W118" s="34"/>
    </row>
    <row r="119" spans="4:24" x14ac:dyDescent="0.3">
      <c r="T119" s="34"/>
      <c r="U119" s="34"/>
      <c r="V119" s="34"/>
      <c r="W119" s="34"/>
    </row>
    <row r="122" spans="4:24" x14ac:dyDescent="0.3">
      <c r="S122" t="s">
        <v>67</v>
      </c>
      <c r="T122" s="34">
        <f>SUM(T4:T13)</f>
        <v>0</v>
      </c>
      <c r="U122" s="34">
        <f>SUM(U4:U13)</f>
        <v>0</v>
      </c>
      <c r="V122" s="34"/>
      <c r="W122" s="34">
        <f>SUM(W4:W13)</f>
        <v>0</v>
      </c>
      <c r="X122" s="38" t="e">
        <f>+W122-#REF!-#REF!</f>
        <v>#REF!</v>
      </c>
    </row>
    <row r="123" spans="4:24" x14ac:dyDescent="0.3">
      <c r="S123" t="s">
        <v>68</v>
      </c>
      <c r="T123" s="34">
        <f>SUM(T14:T23)</f>
        <v>0</v>
      </c>
      <c r="U123" s="34">
        <f>SUM(U14:U23)</f>
        <v>0</v>
      </c>
      <c r="V123" s="34"/>
      <c r="W123" s="34">
        <f>SUM(W14:W23)</f>
        <v>0</v>
      </c>
    </row>
    <row r="124" spans="4:24" x14ac:dyDescent="0.3">
      <c r="S124" t="s">
        <v>69</v>
      </c>
      <c r="T124" s="34">
        <f>SUM(T24:T31)</f>
        <v>0</v>
      </c>
      <c r="U124" s="34">
        <f>SUM(U24:U31)</f>
        <v>0</v>
      </c>
      <c r="V124" s="34"/>
      <c r="W124" s="34">
        <f>SUM(W24:W31)</f>
        <v>0</v>
      </c>
    </row>
    <row r="125" spans="4:24" x14ac:dyDescent="0.3">
      <c r="S125" t="s">
        <v>70</v>
      </c>
      <c r="T125" s="34"/>
      <c r="U125" s="34"/>
      <c r="V125" s="34"/>
      <c r="W125" s="34"/>
    </row>
    <row r="126" spans="4:24" x14ac:dyDescent="0.3">
      <c r="S126" t="s">
        <v>42</v>
      </c>
      <c r="T126" s="34"/>
      <c r="U126" s="34"/>
      <c r="V126" s="34"/>
      <c r="W126" s="34"/>
    </row>
    <row r="127" spans="4:24" x14ac:dyDescent="0.3">
      <c r="S127" t="s">
        <v>71</v>
      </c>
      <c r="T127" s="34"/>
      <c r="U127" s="34"/>
      <c r="V127" s="34"/>
      <c r="W127" s="34"/>
    </row>
    <row r="128" spans="4:24" x14ac:dyDescent="0.3">
      <c r="S128" t="s">
        <v>72</v>
      </c>
      <c r="T128" s="34"/>
      <c r="U128" s="34"/>
      <c r="V128" s="34"/>
      <c r="W128" s="34"/>
    </row>
    <row r="129" spans="19:23" x14ac:dyDescent="0.3">
      <c r="S129" t="s">
        <v>73</v>
      </c>
      <c r="T129" s="34"/>
      <c r="U129" s="34"/>
      <c r="V129" s="34"/>
      <c r="W129" s="34"/>
    </row>
    <row r="130" spans="19:23" x14ac:dyDescent="0.3">
      <c r="S130" t="s">
        <v>74</v>
      </c>
      <c r="T130" s="34"/>
      <c r="U130" s="34"/>
      <c r="V130" s="34"/>
      <c r="W130" s="34"/>
    </row>
    <row r="131" spans="19:23" x14ac:dyDescent="0.3">
      <c r="S131" t="s">
        <v>75</v>
      </c>
      <c r="T131" s="34"/>
      <c r="U131" s="34"/>
      <c r="V131" s="34"/>
      <c r="W131" s="34"/>
    </row>
    <row r="132" spans="19:23" x14ac:dyDescent="0.3">
      <c r="S132" t="s">
        <v>45</v>
      </c>
      <c r="T132" s="34"/>
      <c r="U132" s="34"/>
      <c r="V132" s="34"/>
      <c r="W132" s="34"/>
    </row>
    <row r="133" spans="19:23" x14ac:dyDescent="0.3">
      <c r="S133" t="s">
        <v>46</v>
      </c>
      <c r="T133" s="34"/>
      <c r="U133" s="34"/>
      <c r="V133" s="34"/>
      <c r="W133" s="34"/>
    </row>
    <row r="134" spans="19:23" x14ac:dyDescent="0.3">
      <c r="T134" s="34">
        <f>SUM(T122:T132)</f>
        <v>0</v>
      </c>
      <c r="U134" s="34">
        <f t="shared" ref="U134:W134" si="21">SUM(U122:U132)</f>
        <v>0</v>
      </c>
      <c r="V134" s="34">
        <f t="shared" si="21"/>
        <v>0</v>
      </c>
      <c r="W134" s="34">
        <f t="shared" si="21"/>
        <v>0</v>
      </c>
    </row>
    <row r="136" spans="19:23" ht="15" thickBot="1" x14ac:dyDescent="0.35">
      <c r="S136" s="42" t="s">
        <v>77</v>
      </c>
      <c r="T136" s="41">
        <f>+T115-T134</f>
        <v>0</v>
      </c>
      <c r="U136" s="41">
        <f t="shared" ref="U136:W136" si="22">+U115-U134</f>
        <v>0</v>
      </c>
      <c r="V136" s="41">
        <f t="shared" si="22"/>
        <v>0</v>
      </c>
      <c r="W136" s="41">
        <f t="shared" si="22"/>
        <v>0</v>
      </c>
    </row>
    <row r="138" spans="19:23" x14ac:dyDescent="0.3">
      <c r="S138" t="s">
        <v>78</v>
      </c>
      <c r="T138" s="34">
        <v>121020</v>
      </c>
      <c r="U138" s="34">
        <v>42659.39</v>
      </c>
      <c r="V138" s="34"/>
      <c r="W138" s="34"/>
    </row>
    <row r="140" spans="19:23" x14ac:dyDescent="0.3">
      <c r="S140" s="39" t="s">
        <v>77</v>
      </c>
      <c r="T140" s="40">
        <f>+T134-T138</f>
        <v>-121020</v>
      </c>
      <c r="U140" s="40">
        <f>+U134-U138</f>
        <v>-42659.39</v>
      </c>
      <c r="V140" s="40"/>
      <c r="W140" s="40"/>
    </row>
  </sheetData>
  <mergeCells count="5">
    <mergeCell ref="B2:B3"/>
    <mergeCell ref="C2:C3"/>
    <mergeCell ref="D2:D3"/>
    <mergeCell ref="E2:E3"/>
    <mergeCell ref="F2:AB2"/>
  </mergeCells>
  <phoneticPr fontId="7" type="noConversion"/>
  <pageMargins left="0.7" right="0.7" top="0.75" bottom="0.75" header="0.3" footer="0.3"/>
  <headerFooter>
    <oddFooter>&amp;L_x000D_&amp;1#&amp;"Calibri"&amp;11&amp;K000000 Classification: GENERAL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4CC610-0C0B-4711-B9FC-D5BBFC50E345}">
  <dimension ref="B3:K210"/>
  <sheetViews>
    <sheetView showGridLines="0" zoomScale="80" zoomScaleNormal="80" workbookViewId="0">
      <pane ySplit="3" topLeftCell="A4" activePane="bottomLeft" state="frozen"/>
      <selection activeCell="B57" sqref="B57"/>
      <selection pane="bottomLeft" activeCell="L1" sqref="L1:L1048576"/>
    </sheetView>
  </sheetViews>
  <sheetFormatPr defaultColWidth="8.88671875" defaultRowHeight="14.4" x14ac:dyDescent="0.3"/>
  <cols>
    <col min="2" max="2" width="25.109375" bestFit="1" customWidth="1"/>
    <col min="3" max="3" width="11.6640625" customWidth="1"/>
    <col min="4" max="6" width="10" customWidth="1"/>
    <col min="7" max="7" width="2.44140625" customWidth="1"/>
    <col min="8" max="11" width="10" customWidth="1"/>
  </cols>
  <sheetData>
    <row r="3" spans="2:11" ht="24" customHeight="1" thickBot="1" x14ac:dyDescent="0.35">
      <c r="C3" s="84" t="s">
        <v>56</v>
      </c>
      <c r="D3" s="84" t="s">
        <v>57</v>
      </c>
      <c r="E3" s="84" t="s">
        <v>58</v>
      </c>
      <c r="F3" s="84" t="s">
        <v>59</v>
      </c>
      <c r="G3" s="84"/>
      <c r="H3" s="84" t="s">
        <v>60</v>
      </c>
      <c r="I3" s="84" t="s">
        <v>61</v>
      </c>
      <c r="J3" s="84" t="s">
        <v>62</v>
      </c>
      <c r="K3" s="84" t="s">
        <v>63</v>
      </c>
    </row>
    <row r="4" spans="2:11" ht="15" thickBot="1" x14ac:dyDescent="0.35">
      <c r="B4" t="s">
        <v>64</v>
      </c>
      <c r="C4" s="82" t="e">
        <f>+#REF!</f>
        <v>#REF!</v>
      </c>
      <c r="D4" s="83" t="e">
        <f>LOOKUP(C4,'SSS Table 2023'!A:A,'SSS Table 2023'!G:G)</f>
        <v>#REF!</v>
      </c>
      <c r="E4" s="83" t="e">
        <f>LOOKUP(C4,'SSS Table 2023'!A:A,'SSS Table 2023'!M:M)</f>
        <v>#REF!</v>
      </c>
      <c r="F4" s="83" t="e">
        <f>SUM(D4:E4)</f>
        <v>#REF!</v>
      </c>
      <c r="H4" s="83" t="e">
        <f>LOOKUP(C4,'SSS Table 2023'!A:A,'SSS Table 2023'!F:F)</f>
        <v>#REF!</v>
      </c>
      <c r="I4" s="83" t="e">
        <f>LOOKUP(C4,'SSS Table 2023'!A:A,'SSS Table 2023'!L:L)</f>
        <v>#REF!</v>
      </c>
      <c r="J4" s="83" t="e">
        <f>LOOKUP(C4,'SSS Table 2023'!A:A,'SSS Table 2023'!I:I)</f>
        <v>#REF!</v>
      </c>
      <c r="K4" s="83" t="e">
        <f>SUM(H4:J4)</f>
        <v>#REF!</v>
      </c>
    </row>
    <row r="5" spans="2:11" ht="15" thickBot="1" x14ac:dyDescent="0.35">
      <c r="B5" t="s">
        <v>64</v>
      </c>
      <c r="C5" s="82" t="e">
        <f>+#REF!</f>
        <v>#REF!</v>
      </c>
      <c r="D5" s="83" t="e">
        <f>LOOKUP(C5,'SSS Table 2023'!A:A,'SSS Table 2023'!G:G)</f>
        <v>#REF!</v>
      </c>
      <c r="E5" s="83" t="e">
        <f>LOOKUP(C5,'SSS Table 2023'!A:A,'SSS Table 2023'!M:M)</f>
        <v>#REF!</v>
      </c>
      <c r="F5" s="83" t="e">
        <f t="shared" ref="F5:F68" si="0">SUM(D5:E5)</f>
        <v>#REF!</v>
      </c>
      <c r="H5" s="83" t="e">
        <f>LOOKUP(C5,'SSS Table 2023'!A:A,'SSS Table 2023'!F:F)</f>
        <v>#REF!</v>
      </c>
      <c r="I5" s="83" t="e">
        <f>LOOKUP(C5,'SSS Table 2023'!A:A,'SSS Table 2023'!L:L)</f>
        <v>#REF!</v>
      </c>
      <c r="J5" s="83" t="e">
        <f>LOOKUP(C5,'SSS Table 2023'!A:A,'SSS Table 2023'!I:I)</f>
        <v>#REF!</v>
      </c>
      <c r="K5" s="83" t="e">
        <f t="shared" ref="K5:K68" si="1">SUM(H5:J5)</f>
        <v>#REF!</v>
      </c>
    </row>
    <row r="6" spans="2:11" ht="15" thickBot="1" x14ac:dyDescent="0.35">
      <c r="B6" t="s">
        <v>64</v>
      </c>
      <c r="C6" s="82" t="e">
        <f>#REF!</f>
        <v>#REF!</v>
      </c>
      <c r="D6" s="83" t="e">
        <f>LOOKUP(C6,'SSS Table 2023'!A:A,'SSS Table 2023'!G:G)</f>
        <v>#REF!</v>
      </c>
      <c r="E6" s="83" t="e">
        <f>LOOKUP(C6,'SSS Table 2023'!A:A,'SSS Table 2023'!M:M)</f>
        <v>#REF!</v>
      </c>
      <c r="F6" s="83" t="e">
        <f t="shared" si="0"/>
        <v>#REF!</v>
      </c>
      <c r="H6" s="83" t="e">
        <f>LOOKUP(C6,'SSS Table 2023'!A:A,'SSS Table 2023'!F:F)</f>
        <v>#REF!</v>
      </c>
      <c r="I6" s="83" t="e">
        <f>LOOKUP(C6,'SSS Table 2023'!A:A,'SSS Table 2023'!L:L)</f>
        <v>#REF!</v>
      </c>
      <c r="J6" s="83" t="e">
        <f>LOOKUP(C6,'SSS Table 2023'!A:A,'SSS Table 2023'!I:I)</f>
        <v>#REF!</v>
      </c>
      <c r="K6" s="83" t="e">
        <f t="shared" si="1"/>
        <v>#REF!</v>
      </c>
    </row>
    <row r="7" spans="2:11" ht="15" thickBot="1" x14ac:dyDescent="0.35">
      <c r="B7" t="s">
        <v>64</v>
      </c>
      <c r="C7" s="82" t="e">
        <f>#REF!</f>
        <v>#REF!</v>
      </c>
      <c r="D7" s="83" t="e">
        <f>LOOKUP(C7,'SSS Table 2023'!A:A,'SSS Table 2023'!G:G)</f>
        <v>#REF!</v>
      </c>
      <c r="E7" s="83" t="e">
        <f>LOOKUP(C7,'SSS Table 2023'!A:A,'SSS Table 2023'!M:M)</f>
        <v>#REF!</v>
      </c>
      <c r="F7" s="83" t="e">
        <f t="shared" si="0"/>
        <v>#REF!</v>
      </c>
      <c r="H7" s="83" t="e">
        <f>LOOKUP(C7,'SSS Table 2023'!A:A,'SSS Table 2023'!F:F)</f>
        <v>#REF!</v>
      </c>
      <c r="I7" s="83" t="e">
        <f>LOOKUP(C7,'SSS Table 2023'!A:A,'SSS Table 2023'!L:L)</f>
        <v>#REF!</v>
      </c>
      <c r="J7" s="83" t="e">
        <f>LOOKUP(C7,'SSS Table 2023'!A:A,'SSS Table 2023'!I:I)</f>
        <v>#REF!</v>
      </c>
      <c r="K7" s="83" t="e">
        <f t="shared" si="1"/>
        <v>#REF!</v>
      </c>
    </row>
    <row r="8" spans="2:11" ht="15" thickBot="1" x14ac:dyDescent="0.35">
      <c r="B8" t="s">
        <v>64</v>
      </c>
      <c r="C8" s="82" t="e">
        <f>#REF!</f>
        <v>#REF!</v>
      </c>
      <c r="D8" s="83" t="e">
        <f>LOOKUP(C8,'SSS Table 2023'!A:A,'SSS Table 2023'!G:G)</f>
        <v>#REF!</v>
      </c>
      <c r="E8" s="83" t="e">
        <f>LOOKUP(C8,'SSS Table 2023'!A:A,'SSS Table 2023'!M:M)</f>
        <v>#REF!</v>
      </c>
      <c r="F8" s="83" t="e">
        <f t="shared" si="0"/>
        <v>#REF!</v>
      </c>
      <c r="H8" s="83" t="e">
        <f>LOOKUP(C8,'SSS Table 2023'!A:A,'SSS Table 2023'!F:F)</f>
        <v>#REF!</v>
      </c>
      <c r="I8" s="83" t="e">
        <f>LOOKUP(C8,'SSS Table 2023'!A:A,'SSS Table 2023'!L:L)</f>
        <v>#REF!</v>
      </c>
      <c r="J8" s="83" t="e">
        <f>LOOKUP(C8,'SSS Table 2023'!A:A,'SSS Table 2023'!I:I)</f>
        <v>#REF!</v>
      </c>
      <c r="K8" s="83" t="e">
        <f t="shared" si="1"/>
        <v>#REF!</v>
      </c>
    </row>
    <row r="9" spans="2:11" ht="15" thickBot="1" x14ac:dyDescent="0.35">
      <c r="B9" t="s">
        <v>64</v>
      </c>
      <c r="C9" s="82" t="e">
        <f>#REF!</f>
        <v>#REF!</v>
      </c>
      <c r="D9" s="83" t="e">
        <f>LOOKUP(C9,'SSS Table 2023'!A:A,'SSS Table 2023'!G:G)</f>
        <v>#REF!</v>
      </c>
      <c r="E9" s="83" t="e">
        <f>LOOKUP(C9,'SSS Table 2023'!A:A,'SSS Table 2023'!M:M)</f>
        <v>#REF!</v>
      </c>
      <c r="F9" s="83" t="e">
        <f t="shared" si="0"/>
        <v>#REF!</v>
      </c>
      <c r="H9" s="83" t="e">
        <f>LOOKUP(C9,'SSS Table 2023'!A:A,'SSS Table 2023'!F:F)</f>
        <v>#REF!</v>
      </c>
      <c r="I9" s="83" t="e">
        <f>LOOKUP(C9,'SSS Table 2023'!A:A,'SSS Table 2023'!L:L)</f>
        <v>#REF!</v>
      </c>
      <c r="J9" s="83" t="e">
        <f>LOOKUP(C9,'SSS Table 2023'!A:A,'SSS Table 2023'!I:I)</f>
        <v>#REF!</v>
      </c>
      <c r="K9" s="83" t="e">
        <f t="shared" si="1"/>
        <v>#REF!</v>
      </c>
    </row>
    <row r="10" spans="2:11" ht="15" thickBot="1" x14ac:dyDescent="0.35">
      <c r="B10" t="s">
        <v>64</v>
      </c>
      <c r="C10" s="82"/>
      <c r="D10" s="83" t="e">
        <f>LOOKUP(C10,'SSS Table 2023'!A:A,'SSS Table 2023'!G:G)</f>
        <v>#N/A</v>
      </c>
      <c r="E10" s="83" t="e">
        <f>LOOKUP(C10,'SSS Table 2023'!A:A,'SSS Table 2023'!M:M)</f>
        <v>#N/A</v>
      </c>
      <c r="F10" s="83" t="e">
        <f t="shared" si="0"/>
        <v>#N/A</v>
      </c>
      <c r="H10" s="83" t="e">
        <f>LOOKUP(C10,'SSS Table 2023'!A:A,'SSS Table 2023'!F:F)</f>
        <v>#N/A</v>
      </c>
      <c r="I10" s="83" t="e">
        <f>LOOKUP(C10,'SSS Table 2023'!A:A,'SSS Table 2023'!L:L)</f>
        <v>#N/A</v>
      </c>
      <c r="J10" s="83" t="e">
        <f>LOOKUP(C10,'SSS Table 2023'!A:A,'SSS Table 2023'!I:I)</f>
        <v>#N/A</v>
      </c>
      <c r="K10" s="83" t="e">
        <f t="shared" si="1"/>
        <v>#N/A</v>
      </c>
    </row>
    <row r="11" spans="2:11" ht="15" thickBot="1" x14ac:dyDescent="0.35">
      <c r="B11" t="s">
        <v>64</v>
      </c>
      <c r="C11" s="82"/>
      <c r="D11" s="83" t="e">
        <f>LOOKUP(C11,'SSS Table 2023'!A:A,'SSS Table 2023'!G:G)</f>
        <v>#N/A</v>
      </c>
      <c r="E11" s="83" t="e">
        <f>LOOKUP(C11,'SSS Table 2023'!A:A,'SSS Table 2023'!M:M)</f>
        <v>#N/A</v>
      </c>
      <c r="F11" s="83" t="e">
        <f t="shared" si="0"/>
        <v>#N/A</v>
      </c>
      <c r="H11" s="83" t="e">
        <f>LOOKUP(C11,'SSS Table 2023'!A:A,'SSS Table 2023'!F:F)</f>
        <v>#N/A</v>
      </c>
      <c r="I11" s="83" t="e">
        <f>LOOKUP(C11,'SSS Table 2023'!A:A,'SSS Table 2023'!L:L)</f>
        <v>#N/A</v>
      </c>
      <c r="J11" s="83" t="e">
        <f>LOOKUP(C11,'SSS Table 2023'!A:A,'SSS Table 2023'!I:I)</f>
        <v>#N/A</v>
      </c>
      <c r="K11" s="83" t="e">
        <f t="shared" si="1"/>
        <v>#N/A</v>
      </c>
    </row>
    <row r="12" spans="2:11" ht="15" thickBot="1" x14ac:dyDescent="0.35">
      <c r="B12" t="s">
        <v>64</v>
      </c>
      <c r="C12" s="82"/>
      <c r="D12" s="83" t="e">
        <f>LOOKUP(C12,'SSS Table 2023'!A:A,'SSS Table 2023'!G:G)</f>
        <v>#N/A</v>
      </c>
      <c r="E12" s="83" t="e">
        <f>LOOKUP(C12,'SSS Table 2023'!A:A,'SSS Table 2023'!M:M)</f>
        <v>#N/A</v>
      </c>
      <c r="F12" s="83" t="e">
        <f t="shared" si="0"/>
        <v>#N/A</v>
      </c>
      <c r="H12" s="83" t="e">
        <f>LOOKUP(C12,'SSS Table 2023'!A:A,'SSS Table 2023'!F:F)</f>
        <v>#N/A</v>
      </c>
      <c r="I12" s="83" t="e">
        <f>LOOKUP(C12,'SSS Table 2023'!A:A,'SSS Table 2023'!L:L)</f>
        <v>#N/A</v>
      </c>
      <c r="J12" s="83" t="e">
        <f>LOOKUP(C12,'SSS Table 2023'!A:A,'SSS Table 2023'!I:I)</f>
        <v>#N/A</v>
      </c>
      <c r="K12" s="83" t="e">
        <f t="shared" si="1"/>
        <v>#N/A</v>
      </c>
    </row>
    <row r="13" spans="2:11" ht="15" thickBot="1" x14ac:dyDescent="0.35">
      <c r="B13" t="s">
        <v>64</v>
      </c>
      <c r="C13" s="82"/>
      <c r="D13" s="83" t="e">
        <f>LOOKUP(C13,'SSS Table 2023'!A:A,'SSS Table 2023'!G:G)</f>
        <v>#N/A</v>
      </c>
      <c r="E13" s="83" t="e">
        <f>LOOKUP(C13,'SSS Table 2023'!A:A,'SSS Table 2023'!M:M)</f>
        <v>#N/A</v>
      </c>
      <c r="F13" s="83" t="e">
        <f t="shared" si="0"/>
        <v>#N/A</v>
      </c>
      <c r="H13" s="83" t="e">
        <f>LOOKUP(C13,'SSS Table 2023'!A:A,'SSS Table 2023'!F:F)</f>
        <v>#N/A</v>
      </c>
      <c r="I13" s="83" t="e">
        <f>LOOKUP(C13,'SSS Table 2023'!A:A,'SSS Table 2023'!L:L)</f>
        <v>#N/A</v>
      </c>
      <c r="J13" s="83" t="e">
        <f>LOOKUP(C13,'SSS Table 2023'!A:A,'SSS Table 2023'!I:I)</f>
        <v>#N/A</v>
      </c>
      <c r="K13" s="83" t="e">
        <f t="shared" si="1"/>
        <v>#N/A</v>
      </c>
    </row>
    <row r="14" spans="2:11" ht="15" thickBot="1" x14ac:dyDescent="0.35">
      <c r="B14" t="s">
        <v>64</v>
      </c>
      <c r="C14" s="82"/>
      <c r="D14" s="83" t="e">
        <f>LOOKUP(C14,'SSS Table 2023'!A:A,'SSS Table 2023'!G:G)</f>
        <v>#N/A</v>
      </c>
      <c r="E14" s="83" t="e">
        <f>LOOKUP(C14,'SSS Table 2023'!A:A,'SSS Table 2023'!M:M)</f>
        <v>#N/A</v>
      </c>
      <c r="F14" s="83" t="e">
        <f t="shared" si="0"/>
        <v>#N/A</v>
      </c>
      <c r="H14" s="83" t="e">
        <f>LOOKUP(C14,'SSS Table 2023'!A:A,'SSS Table 2023'!F:F)</f>
        <v>#N/A</v>
      </c>
      <c r="I14" s="83" t="e">
        <f>LOOKUP(C14,'SSS Table 2023'!A:A,'SSS Table 2023'!L:L)</f>
        <v>#N/A</v>
      </c>
      <c r="J14" s="83" t="e">
        <f>LOOKUP(C14,'SSS Table 2023'!A:A,'SSS Table 2023'!I:I)</f>
        <v>#N/A</v>
      </c>
      <c r="K14" s="83" t="e">
        <f t="shared" si="1"/>
        <v>#N/A</v>
      </c>
    </row>
    <row r="15" spans="2:11" ht="15" thickBot="1" x14ac:dyDescent="0.35">
      <c r="B15" t="s">
        <v>64</v>
      </c>
      <c r="C15" s="82"/>
      <c r="D15" s="83" t="e">
        <f>LOOKUP(C15,'SSS Table 2023'!A:A,'SSS Table 2023'!G:G)</f>
        <v>#N/A</v>
      </c>
      <c r="E15" s="83" t="e">
        <f>LOOKUP(C15,'SSS Table 2023'!A:A,'SSS Table 2023'!M:M)</f>
        <v>#N/A</v>
      </c>
      <c r="F15" s="83" t="e">
        <f t="shared" si="0"/>
        <v>#N/A</v>
      </c>
      <c r="H15" s="83" t="e">
        <f>LOOKUP(C15,'SSS Table 2023'!A:A,'SSS Table 2023'!F:F)</f>
        <v>#N/A</v>
      </c>
      <c r="I15" s="83" t="e">
        <f>LOOKUP(C15,'SSS Table 2023'!A:A,'SSS Table 2023'!L:L)</f>
        <v>#N/A</v>
      </c>
      <c r="J15" s="83" t="e">
        <f>LOOKUP(C15,'SSS Table 2023'!A:A,'SSS Table 2023'!I:I)</f>
        <v>#N/A</v>
      </c>
      <c r="K15" s="83" t="e">
        <f t="shared" si="1"/>
        <v>#N/A</v>
      </c>
    </row>
    <row r="16" spans="2:11" ht="15" thickBot="1" x14ac:dyDescent="0.35">
      <c r="B16" t="s">
        <v>64</v>
      </c>
      <c r="C16" s="82"/>
      <c r="D16" s="83" t="e">
        <f>LOOKUP(C16,'SSS Table 2023'!A:A,'SSS Table 2023'!G:G)</f>
        <v>#N/A</v>
      </c>
      <c r="E16" s="83" t="e">
        <f>LOOKUP(C16,'SSS Table 2023'!A:A,'SSS Table 2023'!M:M)</f>
        <v>#N/A</v>
      </c>
      <c r="F16" s="83" t="e">
        <f t="shared" si="0"/>
        <v>#N/A</v>
      </c>
      <c r="H16" s="83" t="e">
        <f>LOOKUP(C16,'SSS Table 2023'!A:A,'SSS Table 2023'!F:F)</f>
        <v>#N/A</v>
      </c>
      <c r="I16" s="83" t="e">
        <f>LOOKUP(C16,'SSS Table 2023'!A:A,'SSS Table 2023'!L:L)</f>
        <v>#N/A</v>
      </c>
      <c r="J16" s="83" t="e">
        <f>LOOKUP(C16,'SSS Table 2023'!A:A,'SSS Table 2023'!I:I)</f>
        <v>#N/A</v>
      </c>
      <c r="K16" s="83" t="e">
        <f t="shared" si="1"/>
        <v>#N/A</v>
      </c>
    </row>
    <row r="17" spans="2:11" ht="15" thickBot="1" x14ac:dyDescent="0.35">
      <c r="B17" t="s">
        <v>64</v>
      </c>
      <c r="C17" s="82"/>
      <c r="D17" s="83" t="e">
        <f>LOOKUP(C17,'SSS Table 2023'!A:A,'SSS Table 2023'!G:G)</f>
        <v>#N/A</v>
      </c>
      <c r="E17" s="83" t="e">
        <f>LOOKUP(C17,'SSS Table 2023'!A:A,'SSS Table 2023'!M:M)</f>
        <v>#N/A</v>
      </c>
      <c r="F17" s="83" t="e">
        <f t="shared" si="0"/>
        <v>#N/A</v>
      </c>
      <c r="H17" s="83" t="e">
        <f>LOOKUP(C17,'SSS Table 2023'!A:A,'SSS Table 2023'!F:F)</f>
        <v>#N/A</v>
      </c>
      <c r="I17" s="83" t="e">
        <f>LOOKUP(C17,'SSS Table 2023'!A:A,'SSS Table 2023'!L:L)</f>
        <v>#N/A</v>
      </c>
      <c r="J17" s="83" t="e">
        <f>LOOKUP(C17,'SSS Table 2023'!A:A,'SSS Table 2023'!I:I)</f>
        <v>#N/A</v>
      </c>
      <c r="K17" s="83" t="e">
        <f t="shared" si="1"/>
        <v>#N/A</v>
      </c>
    </row>
    <row r="18" spans="2:11" ht="15" thickBot="1" x14ac:dyDescent="0.35">
      <c r="B18" t="s">
        <v>64</v>
      </c>
      <c r="C18" s="82"/>
      <c r="D18" s="83" t="e">
        <f>LOOKUP(C18,'SSS Table 2023'!A:A,'SSS Table 2023'!G:G)</f>
        <v>#N/A</v>
      </c>
      <c r="E18" s="83" t="e">
        <f>LOOKUP(C18,'SSS Table 2023'!A:A,'SSS Table 2023'!M:M)</f>
        <v>#N/A</v>
      </c>
      <c r="F18" s="83" t="e">
        <f t="shared" si="0"/>
        <v>#N/A</v>
      </c>
      <c r="H18" s="83" t="e">
        <f>LOOKUP(C18,'SSS Table 2023'!A:A,'SSS Table 2023'!F:F)</f>
        <v>#N/A</v>
      </c>
      <c r="I18" s="83" t="e">
        <f>LOOKUP(C18,'SSS Table 2023'!A:A,'SSS Table 2023'!L:L)</f>
        <v>#N/A</v>
      </c>
      <c r="J18" s="83" t="e">
        <f>LOOKUP(C18,'SSS Table 2023'!A:A,'SSS Table 2023'!I:I)</f>
        <v>#N/A</v>
      </c>
      <c r="K18" s="83" t="e">
        <f t="shared" si="1"/>
        <v>#N/A</v>
      </c>
    </row>
    <row r="19" spans="2:11" ht="15" thickBot="1" x14ac:dyDescent="0.35">
      <c r="B19" t="s">
        <v>64</v>
      </c>
      <c r="C19" s="82"/>
      <c r="D19" s="83" t="e">
        <f>LOOKUP(C19,'SSS Table 2023'!A:A,'SSS Table 2023'!G:G)</f>
        <v>#N/A</v>
      </c>
      <c r="E19" s="83" t="e">
        <f>LOOKUP(C19,'SSS Table 2023'!A:A,'SSS Table 2023'!M:M)</f>
        <v>#N/A</v>
      </c>
      <c r="F19" s="83" t="e">
        <f t="shared" si="0"/>
        <v>#N/A</v>
      </c>
      <c r="H19" s="83" t="e">
        <f>LOOKUP(C19,'SSS Table 2023'!A:A,'SSS Table 2023'!F:F)</f>
        <v>#N/A</v>
      </c>
      <c r="I19" s="83" t="e">
        <f>LOOKUP(C19,'SSS Table 2023'!A:A,'SSS Table 2023'!L:L)</f>
        <v>#N/A</v>
      </c>
      <c r="J19" s="83" t="e">
        <f>LOOKUP(C19,'SSS Table 2023'!A:A,'SSS Table 2023'!I:I)</f>
        <v>#N/A</v>
      </c>
      <c r="K19" s="83" t="e">
        <f t="shared" si="1"/>
        <v>#N/A</v>
      </c>
    </row>
    <row r="20" spans="2:11" ht="15" thickBot="1" x14ac:dyDescent="0.35">
      <c r="B20" t="s">
        <v>64</v>
      </c>
      <c r="C20" s="82"/>
      <c r="D20" s="83" t="e">
        <f>LOOKUP(C20,'SSS Table 2023'!A:A,'SSS Table 2023'!G:G)</f>
        <v>#N/A</v>
      </c>
      <c r="E20" s="83" t="e">
        <f>LOOKUP(C20,'SSS Table 2023'!A:A,'SSS Table 2023'!M:M)</f>
        <v>#N/A</v>
      </c>
      <c r="F20" s="83" t="e">
        <f t="shared" si="0"/>
        <v>#N/A</v>
      </c>
      <c r="H20" s="83" t="e">
        <f>LOOKUP(C20,'SSS Table 2023'!A:A,'SSS Table 2023'!F:F)</f>
        <v>#N/A</v>
      </c>
      <c r="I20" s="83" t="e">
        <f>LOOKUP(C20,'SSS Table 2023'!A:A,'SSS Table 2023'!L:L)</f>
        <v>#N/A</v>
      </c>
      <c r="J20" s="83" t="e">
        <f>LOOKUP(C20,'SSS Table 2023'!A:A,'SSS Table 2023'!I:I)</f>
        <v>#N/A</v>
      </c>
      <c r="K20" s="83" t="e">
        <f t="shared" si="1"/>
        <v>#N/A</v>
      </c>
    </row>
    <row r="21" spans="2:11" ht="15" thickBot="1" x14ac:dyDescent="0.35">
      <c r="B21" t="s">
        <v>64</v>
      </c>
      <c r="C21" s="82"/>
      <c r="D21" s="83" t="e">
        <f>LOOKUP(C21,'SSS Table 2023'!A:A,'SSS Table 2023'!G:G)</f>
        <v>#N/A</v>
      </c>
      <c r="E21" s="83" t="e">
        <f>LOOKUP(C21,'SSS Table 2023'!A:A,'SSS Table 2023'!M:M)</f>
        <v>#N/A</v>
      </c>
      <c r="F21" s="83" t="e">
        <f t="shared" si="0"/>
        <v>#N/A</v>
      </c>
      <c r="H21" s="83" t="e">
        <f>LOOKUP(C21,'SSS Table 2023'!A:A,'SSS Table 2023'!F:F)</f>
        <v>#N/A</v>
      </c>
      <c r="I21" s="83" t="e">
        <f>LOOKUP(C21,'SSS Table 2023'!A:A,'SSS Table 2023'!L:L)</f>
        <v>#N/A</v>
      </c>
      <c r="J21" s="83" t="e">
        <f>LOOKUP(C21,'SSS Table 2023'!A:A,'SSS Table 2023'!I:I)</f>
        <v>#N/A</v>
      </c>
      <c r="K21" s="83" t="e">
        <f t="shared" si="1"/>
        <v>#N/A</v>
      </c>
    </row>
    <row r="22" spans="2:11" ht="15" thickBot="1" x14ac:dyDescent="0.35">
      <c r="B22" t="s">
        <v>64</v>
      </c>
      <c r="C22" s="82"/>
      <c r="D22" s="83" t="e">
        <f>LOOKUP(C22,'SSS Table 2023'!A:A,'SSS Table 2023'!G:G)</f>
        <v>#N/A</v>
      </c>
      <c r="E22" s="83" t="e">
        <f>LOOKUP(C22,'SSS Table 2023'!A:A,'SSS Table 2023'!M:M)</f>
        <v>#N/A</v>
      </c>
      <c r="F22" s="83" t="e">
        <f t="shared" si="0"/>
        <v>#N/A</v>
      </c>
      <c r="H22" s="83" t="e">
        <f>LOOKUP(C22,'SSS Table 2023'!A:A,'SSS Table 2023'!F:F)</f>
        <v>#N/A</v>
      </c>
      <c r="I22" s="83" t="e">
        <f>LOOKUP(C22,'SSS Table 2023'!A:A,'SSS Table 2023'!L:L)</f>
        <v>#N/A</v>
      </c>
      <c r="J22" s="83" t="e">
        <f>LOOKUP(C22,'SSS Table 2023'!A:A,'SSS Table 2023'!I:I)</f>
        <v>#N/A</v>
      </c>
      <c r="K22" s="83" t="e">
        <f t="shared" si="1"/>
        <v>#N/A</v>
      </c>
    </row>
    <row r="23" spans="2:11" ht="15" thickBot="1" x14ac:dyDescent="0.35">
      <c r="B23" t="s">
        <v>64</v>
      </c>
      <c r="C23" s="82"/>
      <c r="D23" s="83" t="e">
        <f>LOOKUP(C23,'SSS Table 2023'!A:A,'SSS Table 2023'!G:G)</f>
        <v>#N/A</v>
      </c>
      <c r="E23" s="83" t="e">
        <f>LOOKUP(C23,'SSS Table 2023'!A:A,'SSS Table 2023'!M:M)</f>
        <v>#N/A</v>
      </c>
      <c r="F23" s="83" t="e">
        <f t="shared" si="0"/>
        <v>#N/A</v>
      </c>
      <c r="H23" s="83" t="e">
        <f>LOOKUP(C23,'SSS Table 2023'!A:A,'SSS Table 2023'!F:F)</f>
        <v>#N/A</v>
      </c>
      <c r="I23" s="83" t="e">
        <f>LOOKUP(C23,'SSS Table 2023'!A:A,'SSS Table 2023'!L:L)</f>
        <v>#N/A</v>
      </c>
      <c r="J23" s="83" t="e">
        <f>LOOKUP(C23,'SSS Table 2023'!A:A,'SSS Table 2023'!I:I)</f>
        <v>#N/A</v>
      </c>
      <c r="K23" s="83" t="e">
        <f t="shared" si="1"/>
        <v>#N/A</v>
      </c>
    </row>
    <row r="24" spans="2:11" ht="15" thickBot="1" x14ac:dyDescent="0.35">
      <c r="B24" t="s">
        <v>64</v>
      </c>
      <c r="C24" s="82"/>
      <c r="D24" s="83" t="e">
        <f>LOOKUP(C24,'SSS Table 2023'!A:A,'SSS Table 2023'!G:G)</f>
        <v>#N/A</v>
      </c>
      <c r="E24" s="83" t="e">
        <f>LOOKUP(C24,'SSS Table 2023'!A:A,'SSS Table 2023'!M:M)</f>
        <v>#N/A</v>
      </c>
      <c r="F24" s="83" t="e">
        <f t="shared" si="0"/>
        <v>#N/A</v>
      </c>
      <c r="H24" s="83" t="e">
        <f>LOOKUP(C24,'SSS Table 2023'!A:A,'SSS Table 2023'!F:F)</f>
        <v>#N/A</v>
      </c>
      <c r="I24" s="83" t="e">
        <f>LOOKUP(C24,'SSS Table 2023'!A:A,'SSS Table 2023'!L:L)</f>
        <v>#N/A</v>
      </c>
      <c r="J24" s="83" t="e">
        <f>LOOKUP(C24,'SSS Table 2023'!A:A,'SSS Table 2023'!I:I)</f>
        <v>#N/A</v>
      </c>
      <c r="K24" s="83" t="e">
        <f t="shared" si="1"/>
        <v>#N/A</v>
      </c>
    </row>
    <row r="25" spans="2:11" ht="15" thickBot="1" x14ac:dyDescent="0.35">
      <c r="B25" t="s">
        <v>64</v>
      </c>
      <c r="C25" s="82"/>
      <c r="D25" s="83" t="e">
        <f>LOOKUP(C25,'SSS Table 2023'!A:A,'SSS Table 2023'!G:G)</f>
        <v>#N/A</v>
      </c>
      <c r="E25" s="83" t="e">
        <f>LOOKUP(C25,'SSS Table 2023'!A:A,'SSS Table 2023'!M:M)</f>
        <v>#N/A</v>
      </c>
      <c r="F25" s="83" t="e">
        <f t="shared" si="0"/>
        <v>#N/A</v>
      </c>
      <c r="H25" s="83" t="e">
        <f>LOOKUP(C25,'SSS Table 2023'!A:A,'SSS Table 2023'!F:F)</f>
        <v>#N/A</v>
      </c>
      <c r="I25" s="83" t="e">
        <f>LOOKUP(C25,'SSS Table 2023'!A:A,'SSS Table 2023'!L:L)</f>
        <v>#N/A</v>
      </c>
      <c r="J25" s="83" t="e">
        <f>LOOKUP(C25,'SSS Table 2023'!A:A,'SSS Table 2023'!I:I)</f>
        <v>#N/A</v>
      </c>
      <c r="K25" s="83" t="e">
        <f t="shared" si="1"/>
        <v>#N/A</v>
      </c>
    </row>
    <row r="26" spans="2:11" ht="15" thickBot="1" x14ac:dyDescent="0.35">
      <c r="B26" t="s">
        <v>64</v>
      </c>
      <c r="C26" s="82"/>
      <c r="D26" s="83" t="e">
        <f>LOOKUP(C26,'SSS Table 2023'!A:A,'SSS Table 2023'!G:G)</f>
        <v>#N/A</v>
      </c>
      <c r="E26" s="83" t="e">
        <f>LOOKUP(C26,'SSS Table 2023'!A:A,'SSS Table 2023'!M:M)</f>
        <v>#N/A</v>
      </c>
      <c r="F26" s="83" t="e">
        <f t="shared" si="0"/>
        <v>#N/A</v>
      </c>
      <c r="H26" s="83" t="e">
        <f>LOOKUP(C26,'SSS Table 2023'!A:A,'SSS Table 2023'!F:F)</f>
        <v>#N/A</v>
      </c>
      <c r="I26" s="83" t="e">
        <f>LOOKUP(C26,'SSS Table 2023'!A:A,'SSS Table 2023'!L:L)</f>
        <v>#N/A</v>
      </c>
      <c r="J26" s="83" t="e">
        <f>LOOKUP(C26,'SSS Table 2023'!A:A,'SSS Table 2023'!I:I)</f>
        <v>#N/A</v>
      </c>
      <c r="K26" s="83" t="e">
        <f t="shared" si="1"/>
        <v>#N/A</v>
      </c>
    </row>
    <row r="27" spans="2:11" ht="15" thickBot="1" x14ac:dyDescent="0.35">
      <c r="B27" t="s">
        <v>64</v>
      </c>
      <c r="C27" s="82"/>
      <c r="D27" s="83" t="e">
        <f>LOOKUP(C27,'SSS Table 2023'!A:A,'SSS Table 2023'!G:G)</f>
        <v>#N/A</v>
      </c>
      <c r="E27" s="83" t="e">
        <f>LOOKUP(C27,'SSS Table 2023'!A:A,'SSS Table 2023'!M:M)</f>
        <v>#N/A</v>
      </c>
      <c r="F27" s="83" t="e">
        <f t="shared" si="0"/>
        <v>#N/A</v>
      </c>
      <c r="H27" s="83" t="e">
        <f>LOOKUP(C27,'SSS Table 2023'!A:A,'SSS Table 2023'!F:F)</f>
        <v>#N/A</v>
      </c>
      <c r="I27" s="83" t="e">
        <f>LOOKUP(C27,'SSS Table 2023'!A:A,'SSS Table 2023'!L:L)</f>
        <v>#N/A</v>
      </c>
      <c r="J27" s="83" t="e">
        <f>LOOKUP(C27,'SSS Table 2023'!A:A,'SSS Table 2023'!I:I)</f>
        <v>#N/A</v>
      </c>
      <c r="K27" s="83" t="e">
        <f t="shared" si="1"/>
        <v>#N/A</v>
      </c>
    </row>
    <row r="28" spans="2:11" ht="15" thickBot="1" x14ac:dyDescent="0.35">
      <c r="B28" t="s">
        <v>64</v>
      </c>
      <c r="C28" s="82"/>
      <c r="D28" s="83" t="e">
        <f>LOOKUP(C28,'SSS Table 2023'!A:A,'SSS Table 2023'!G:G)</f>
        <v>#N/A</v>
      </c>
      <c r="E28" s="83" t="e">
        <f>LOOKUP(C28,'SSS Table 2023'!A:A,'SSS Table 2023'!M:M)</f>
        <v>#N/A</v>
      </c>
      <c r="F28" s="83" t="e">
        <f t="shared" si="0"/>
        <v>#N/A</v>
      </c>
      <c r="H28" s="83" t="e">
        <f>LOOKUP(C28,'SSS Table 2023'!A:A,'SSS Table 2023'!F:F)</f>
        <v>#N/A</v>
      </c>
      <c r="I28" s="83" t="e">
        <f>LOOKUP(C28,'SSS Table 2023'!A:A,'SSS Table 2023'!L:L)</f>
        <v>#N/A</v>
      </c>
      <c r="J28" s="83" t="e">
        <f>LOOKUP(C28,'SSS Table 2023'!A:A,'SSS Table 2023'!I:I)</f>
        <v>#N/A</v>
      </c>
      <c r="K28" s="83" t="e">
        <f t="shared" si="1"/>
        <v>#N/A</v>
      </c>
    </row>
    <row r="29" spans="2:11" ht="15" thickBot="1" x14ac:dyDescent="0.35">
      <c r="B29" t="s">
        <v>64</v>
      </c>
      <c r="C29" s="82"/>
      <c r="D29" s="83" t="e">
        <f>LOOKUP(C29,'SSS Table 2023'!A:A,'SSS Table 2023'!G:G)</f>
        <v>#N/A</v>
      </c>
      <c r="E29" s="83" t="e">
        <f>LOOKUP(C29,'SSS Table 2023'!A:A,'SSS Table 2023'!M:M)</f>
        <v>#N/A</v>
      </c>
      <c r="F29" s="83" t="e">
        <f t="shared" si="0"/>
        <v>#N/A</v>
      </c>
      <c r="H29" s="83" t="e">
        <f>LOOKUP(C29,'SSS Table 2023'!A:A,'SSS Table 2023'!F:F)</f>
        <v>#N/A</v>
      </c>
      <c r="I29" s="83" t="e">
        <f>LOOKUP(C29,'SSS Table 2023'!A:A,'SSS Table 2023'!L:L)</f>
        <v>#N/A</v>
      </c>
      <c r="J29" s="83" t="e">
        <f>LOOKUP(C29,'SSS Table 2023'!A:A,'SSS Table 2023'!I:I)</f>
        <v>#N/A</v>
      </c>
      <c r="K29" s="83" t="e">
        <f t="shared" si="1"/>
        <v>#N/A</v>
      </c>
    </row>
    <row r="30" spans="2:11" ht="15" thickBot="1" x14ac:dyDescent="0.35">
      <c r="B30" t="s">
        <v>64</v>
      </c>
      <c r="C30" s="82"/>
      <c r="D30" s="83" t="e">
        <f>LOOKUP(C30,'SSS Table 2023'!A:A,'SSS Table 2023'!G:G)</f>
        <v>#N/A</v>
      </c>
      <c r="E30" s="83" t="e">
        <f>LOOKUP(C30,'SSS Table 2023'!A:A,'SSS Table 2023'!M:M)</f>
        <v>#N/A</v>
      </c>
      <c r="F30" s="83" t="e">
        <f t="shared" si="0"/>
        <v>#N/A</v>
      </c>
      <c r="H30" s="83" t="e">
        <f>LOOKUP(C30,'SSS Table 2023'!A:A,'SSS Table 2023'!F:F)</f>
        <v>#N/A</v>
      </c>
      <c r="I30" s="83" t="e">
        <f>LOOKUP(C30,'SSS Table 2023'!A:A,'SSS Table 2023'!L:L)</f>
        <v>#N/A</v>
      </c>
      <c r="J30" s="83" t="e">
        <f>LOOKUP(C30,'SSS Table 2023'!A:A,'SSS Table 2023'!I:I)</f>
        <v>#N/A</v>
      </c>
      <c r="K30" s="83" t="e">
        <f t="shared" si="1"/>
        <v>#N/A</v>
      </c>
    </row>
    <row r="31" spans="2:11" ht="15" thickBot="1" x14ac:dyDescent="0.35">
      <c r="B31" t="s">
        <v>64</v>
      </c>
      <c r="C31" s="82"/>
      <c r="D31" s="83" t="e">
        <f>LOOKUP(C31,'SSS Table 2023'!A:A,'SSS Table 2023'!G:G)</f>
        <v>#N/A</v>
      </c>
      <c r="E31" s="83" t="e">
        <f>LOOKUP(C31,'SSS Table 2023'!A:A,'SSS Table 2023'!M:M)</f>
        <v>#N/A</v>
      </c>
      <c r="F31" s="83" t="e">
        <f t="shared" si="0"/>
        <v>#N/A</v>
      </c>
      <c r="H31" s="83" t="e">
        <f>LOOKUP(C31,'SSS Table 2023'!A:A,'SSS Table 2023'!F:F)</f>
        <v>#N/A</v>
      </c>
      <c r="I31" s="83" t="e">
        <f>LOOKUP(C31,'SSS Table 2023'!A:A,'SSS Table 2023'!L:L)</f>
        <v>#N/A</v>
      </c>
      <c r="J31" s="83" t="e">
        <f>LOOKUP(C31,'SSS Table 2023'!A:A,'SSS Table 2023'!I:I)</f>
        <v>#N/A</v>
      </c>
      <c r="K31" s="83" t="e">
        <f t="shared" si="1"/>
        <v>#N/A</v>
      </c>
    </row>
    <row r="32" spans="2:11" ht="15" thickBot="1" x14ac:dyDescent="0.35">
      <c r="B32" t="s">
        <v>64</v>
      </c>
      <c r="C32" s="82"/>
      <c r="D32" s="83" t="e">
        <f>LOOKUP(C32,'SSS Table 2023'!A:A,'SSS Table 2023'!G:G)</f>
        <v>#N/A</v>
      </c>
      <c r="E32" s="83" t="e">
        <f>LOOKUP(C32,'SSS Table 2023'!A:A,'SSS Table 2023'!M:M)</f>
        <v>#N/A</v>
      </c>
      <c r="F32" s="83" t="e">
        <f t="shared" si="0"/>
        <v>#N/A</v>
      </c>
      <c r="H32" s="83" t="e">
        <f>LOOKUP(C32,'SSS Table 2023'!A:A,'SSS Table 2023'!F:F)</f>
        <v>#N/A</v>
      </c>
      <c r="I32" s="83" t="e">
        <f>LOOKUP(C32,'SSS Table 2023'!A:A,'SSS Table 2023'!L:L)</f>
        <v>#N/A</v>
      </c>
      <c r="J32" s="83" t="e">
        <f>LOOKUP(C32,'SSS Table 2023'!A:A,'SSS Table 2023'!I:I)</f>
        <v>#N/A</v>
      </c>
      <c r="K32" s="83" t="e">
        <f t="shared" si="1"/>
        <v>#N/A</v>
      </c>
    </row>
    <row r="33" spans="2:11" ht="15" thickBot="1" x14ac:dyDescent="0.35">
      <c r="B33" t="s">
        <v>64</v>
      </c>
      <c r="C33" s="82"/>
      <c r="D33" s="83" t="e">
        <f>LOOKUP(C33,'SSS Table 2023'!A:A,'SSS Table 2023'!G:G)</f>
        <v>#N/A</v>
      </c>
      <c r="E33" s="83" t="e">
        <f>LOOKUP(C33,'SSS Table 2023'!A:A,'SSS Table 2023'!M:M)</f>
        <v>#N/A</v>
      </c>
      <c r="F33" s="83" t="e">
        <f t="shared" si="0"/>
        <v>#N/A</v>
      </c>
      <c r="H33" s="83" t="e">
        <f>LOOKUP(C33,'SSS Table 2023'!A:A,'SSS Table 2023'!F:F)</f>
        <v>#N/A</v>
      </c>
      <c r="I33" s="83" t="e">
        <f>LOOKUP(C33,'SSS Table 2023'!A:A,'SSS Table 2023'!L:L)</f>
        <v>#N/A</v>
      </c>
      <c r="J33" s="83" t="e">
        <f>LOOKUP(C33,'SSS Table 2023'!A:A,'SSS Table 2023'!I:I)</f>
        <v>#N/A</v>
      </c>
      <c r="K33" s="83" t="e">
        <f t="shared" si="1"/>
        <v>#N/A</v>
      </c>
    </row>
    <row r="34" spans="2:11" ht="15" thickBot="1" x14ac:dyDescent="0.35">
      <c r="B34" t="s">
        <v>64</v>
      </c>
      <c r="C34" s="82"/>
      <c r="D34" s="83" t="e">
        <f>LOOKUP(C34,'SSS Table 2023'!A:A,'SSS Table 2023'!G:G)</f>
        <v>#N/A</v>
      </c>
      <c r="E34" s="83" t="e">
        <f>LOOKUP(C34,'SSS Table 2023'!A:A,'SSS Table 2023'!M:M)</f>
        <v>#N/A</v>
      </c>
      <c r="F34" s="83" t="e">
        <f t="shared" si="0"/>
        <v>#N/A</v>
      </c>
      <c r="H34" s="83" t="e">
        <f>LOOKUP(C34,'SSS Table 2023'!A:A,'SSS Table 2023'!F:F)</f>
        <v>#N/A</v>
      </c>
      <c r="I34" s="83" t="e">
        <f>LOOKUP(C34,'SSS Table 2023'!A:A,'SSS Table 2023'!L:L)</f>
        <v>#N/A</v>
      </c>
      <c r="J34" s="83" t="e">
        <f>LOOKUP(C34,'SSS Table 2023'!A:A,'SSS Table 2023'!I:I)</f>
        <v>#N/A</v>
      </c>
      <c r="K34" s="83" t="e">
        <f t="shared" si="1"/>
        <v>#N/A</v>
      </c>
    </row>
    <row r="35" spans="2:11" ht="15" thickBot="1" x14ac:dyDescent="0.35">
      <c r="B35" t="s">
        <v>64</v>
      </c>
      <c r="C35" s="82"/>
      <c r="D35" s="83" t="e">
        <f>LOOKUP(C35,'SSS Table 2023'!A:A,'SSS Table 2023'!G:G)</f>
        <v>#N/A</v>
      </c>
      <c r="E35" s="83" t="e">
        <f>LOOKUP(C35,'SSS Table 2023'!A:A,'SSS Table 2023'!M:M)</f>
        <v>#N/A</v>
      </c>
      <c r="F35" s="83" t="e">
        <f t="shared" si="0"/>
        <v>#N/A</v>
      </c>
      <c r="H35" s="83" t="e">
        <f>LOOKUP(C35,'SSS Table 2023'!A:A,'SSS Table 2023'!F:F)</f>
        <v>#N/A</v>
      </c>
      <c r="I35" s="83" t="e">
        <f>LOOKUP(C35,'SSS Table 2023'!A:A,'SSS Table 2023'!L:L)</f>
        <v>#N/A</v>
      </c>
      <c r="J35" s="83" t="e">
        <f>LOOKUP(C35,'SSS Table 2023'!A:A,'SSS Table 2023'!I:I)</f>
        <v>#N/A</v>
      </c>
      <c r="K35" s="83" t="e">
        <f t="shared" si="1"/>
        <v>#N/A</v>
      </c>
    </row>
    <row r="36" spans="2:11" ht="15" thickBot="1" x14ac:dyDescent="0.35">
      <c r="B36" t="s">
        <v>64</v>
      </c>
      <c r="C36" s="82"/>
      <c r="D36" s="83" t="e">
        <f>LOOKUP(C36,'SSS Table 2023'!A:A,'SSS Table 2023'!G:G)</f>
        <v>#N/A</v>
      </c>
      <c r="E36" s="83" t="e">
        <f>LOOKUP(C36,'SSS Table 2023'!A:A,'SSS Table 2023'!M:M)</f>
        <v>#N/A</v>
      </c>
      <c r="F36" s="83" t="e">
        <f t="shared" si="0"/>
        <v>#N/A</v>
      </c>
      <c r="H36" s="83" t="e">
        <f>LOOKUP(C36,'SSS Table 2023'!A:A,'SSS Table 2023'!F:F)</f>
        <v>#N/A</v>
      </c>
      <c r="I36" s="83" t="e">
        <f>LOOKUP(C36,'SSS Table 2023'!A:A,'SSS Table 2023'!L:L)</f>
        <v>#N/A</v>
      </c>
      <c r="J36" s="83" t="e">
        <f>LOOKUP(C36,'SSS Table 2023'!A:A,'SSS Table 2023'!I:I)</f>
        <v>#N/A</v>
      </c>
      <c r="K36" s="83" t="e">
        <f t="shared" si="1"/>
        <v>#N/A</v>
      </c>
    </row>
    <row r="37" spans="2:11" ht="15" thickBot="1" x14ac:dyDescent="0.35">
      <c r="B37" t="s">
        <v>64</v>
      </c>
      <c r="C37" s="82"/>
      <c r="D37" s="83" t="e">
        <f>LOOKUP(C37,'SSS Table 2023'!A:A,'SSS Table 2023'!G:G)</f>
        <v>#N/A</v>
      </c>
      <c r="E37" s="83" t="e">
        <f>LOOKUP(C37,'SSS Table 2023'!A:A,'SSS Table 2023'!M:M)</f>
        <v>#N/A</v>
      </c>
      <c r="F37" s="83" t="e">
        <f t="shared" si="0"/>
        <v>#N/A</v>
      </c>
      <c r="H37" s="83" t="e">
        <f>LOOKUP(C37,'SSS Table 2023'!A:A,'SSS Table 2023'!F:F)</f>
        <v>#N/A</v>
      </c>
      <c r="I37" s="83" t="e">
        <f>LOOKUP(C37,'SSS Table 2023'!A:A,'SSS Table 2023'!L:L)</f>
        <v>#N/A</v>
      </c>
      <c r="J37" s="83" t="e">
        <f>LOOKUP(C37,'SSS Table 2023'!A:A,'SSS Table 2023'!I:I)</f>
        <v>#N/A</v>
      </c>
      <c r="K37" s="83" t="e">
        <f t="shared" si="1"/>
        <v>#N/A</v>
      </c>
    </row>
    <row r="38" spans="2:11" ht="15" thickBot="1" x14ac:dyDescent="0.35">
      <c r="B38" t="s">
        <v>64</v>
      </c>
      <c r="C38" s="82"/>
      <c r="D38" s="83" t="e">
        <f>LOOKUP(C38,'SSS Table 2023'!A:A,'SSS Table 2023'!G:G)</f>
        <v>#N/A</v>
      </c>
      <c r="E38" s="83" t="e">
        <f>LOOKUP(C38,'SSS Table 2023'!A:A,'SSS Table 2023'!M:M)</f>
        <v>#N/A</v>
      </c>
      <c r="F38" s="83" t="e">
        <f t="shared" si="0"/>
        <v>#N/A</v>
      </c>
      <c r="H38" s="83" t="e">
        <f>LOOKUP(C38,'SSS Table 2023'!A:A,'SSS Table 2023'!F:F)</f>
        <v>#N/A</v>
      </c>
      <c r="I38" s="83" t="e">
        <f>LOOKUP(C38,'SSS Table 2023'!A:A,'SSS Table 2023'!L:L)</f>
        <v>#N/A</v>
      </c>
      <c r="J38" s="83" t="e">
        <f>LOOKUP(C38,'SSS Table 2023'!A:A,'SSS Table 2023'!I:I)</f>
        <v>#N/A</v>
      </c>
      <c r="K38" s="83" t="e">
        <f t="shared" si="1"/>
        <v>#N/A</v>
      </c>
    </row>
    <row r="39" spans="2:11" ht="15" thickBot="1" x14ac:dyDescent="0.35">
      <c r="B39" t="s">
        <v>64</v>
      </c>
      <c r="C39" s="82"/>
      <c r="D39" s="83" t="e">
        <f>LOOKUP(C39,'SSS Table 2023'!A:A,'SSS Table 2023'!G:G)</f>
        <v>#N/A</v>
      </c>
      <c r="E39" s="83" t="e">
        <f>LOOKUP(C39,'SSS Table 2023'!A:A,'SSS Table 2023'!M:M)</f>
        <v>#N/A</v>
      </c>
      <c r="F39" s="83" t="e">
        <f t="shared" si="0"/>
        <v>#N/A</v>
      </c>
      <c r="H39" s="83" t="e">
        <f>LOOKUP(C39,'SSS Table 2023'!A:A,'SSS Table 2023'!F:F)</f>
        <v>#N/A</v>
      </c>
      <c r="I39" s="83" t="e">
        <f>LOOKUP(C39,'SSS Table 2023'!A:A,'SSS Table 2023'!L:L)</f>
        <v>#N/A</v>
      </c>
      <c r="J39" s="83" t="e">
        <f>LOOKUP(C39,'SSS Table 2023'!A:A,'SSS Table 2023'!I:I)</f>
        <v>#N/A</v>
      </c>
      <c r="K39" s="83" t="e">
        <f t="shared" si="1"/>
        <v>#N/A</v>
      </c>
    </row>
    <row r="40" spans="2:11" ht="15" thickBot="1" x14ac:dyDescent="0.35">
      <c r="B40" t="s">
        <v>64</v>
      </c>
      <c r="C40" s="82"/>
      <c r="D40" s="83" t="e">
        <f>LOOKUP(C40,'SSS Table 2023'!A:A,'SSS Table 2023'!G:G)</f>
        <v>#N/A</v>
      </c>
      <c r="E40" s="83" t="e">
        <f>LOOKUP(C40,'SSS Table 2023'!A:A,'SSS Table 2023'!M:M)</f>
        <v>#N/A</v>
      </c>
      <c r="F40" s="83" t="e">
        <f t="shared" si="0"/>
        <v>#N/A</v>
      </c>
      <c r="H40" s="83" t="e">
        <f>LOOKUP(C40,'SSS Table 2023'!A:A,'SSS Table 2023'!F:F)</f>
        <v>#N/A</v>
      </c>
      <c r="I40" s="83" t="e">
        <f>LOOKUP(C40,'SSS Table 2023'!A:A,'SSS Table 2023'!L:L)</f>
        <v>#N/A</v>
      </c>
      <c r="J40" s="83" t="e">
        <f>LOOKUP(C40,'SSS Table 2023'!A:A,'SSS Table 2023'!I:I)</f>
        <v>#N/A</v>
      </c>
      <c r="K40" s="83" t="e">
        <f t="shared" si="1"/>
        <v>#N/A</v>
      </c>
    </row>
    <row r="41" spans="2:11" ht="15" thickBot="1" x14ac:dyDescent="0.35">
      <c r="B41" t="s">
        <v>64</v>
      </c>
      <c r="C41" s="82"/>
      <c r="D41" s="83" t="e">
        <f>LOOKUP(C41,'SSS Table 2023'!A:A,'SSS Table 2023'!G:G)</f>
        <v>#N/A</v>
      </c>
      <c r="E41" s="83" t="e">
        <f>LOOKUP(C41,'SSS Table 2023'!A:A,'SSS Table 2023'!M:M)</f>
        <v>#N/A</v>
      </c>
      <c r="F41" s="83" t="e">
        <f t="shared" si="0"/>
        <v>#N/A</v>
      </c>
      <c r="H41" s="83" t="e">
        <f>LOOKUP(C41,'SSS Table 2023'!A:A,'SSS Table 2023'!F:F)</f>
        <v>#N/A</v>
      </c>
      <c r="I41" s="83" t="e">
        <f>LOOKUP(C41,'SSS Table 2023'!A:A,'SSS Table 2023'!L:L)</f>
        <v>#N/A</v>
      </c>
      <c r="J41" s="83" t="e">
        <f>LOOKUP(C41,'SSS Table 2023'!A:A,'SSS Table 2023'!I:I)</f>
        <v>#N/A</v>
      </c>
      <c r="K41" s="83" t="e">
        <f t="shared" si="1"/>
        <v>#N/A</v>
      </c>
    </row>
    <row r="42" spans="2:11" ht="15" thickBot="1" x14ac:dyDescent="0.35">
      <c r="B42" t="s">
        <v>64</v>
      </c>
      <c r="C42" s="82"/>
      <c r="D42" s="83" t="e">
        <f>LOOKUP(C42,'SSS Table 2023'!A:A,'SSS Table 2023'!G:G)</f>
        <v>#N/A</v>
      </c>
      <c r="E42" s="83" t="e">
        <f>LOOKUP(C42,'SSS Table 2023'!A:A,'SSS Table 2023'!M:M)</f>
        <v>#N/A</v>
      </c>
      <c r="F42" s="83" t="e">
        <f t="shared" si="0"/>
        <v>#N/A</v>
      </c>
      <c r="H42" s="83" t="e">
        <f>LOOKUP(C42,'SSS Table 2023'!A:A,'SSS Table 2023'!F:F)</f>
        <v>#N/A</v>
      </c>
      <c r="I42" s="83" t="e">
        <f>LOOKUP(C42,'SSS Table 2023'!A:A,'SSS Table 2023'!L:L)</f>
        <v>#N/A</v>
      </c>
      <c r="J42" s="83" t="e">
        <f>LOOKUP(C42,'SSS Table 2023'!A:A,'SSS Table 2023'!I:I)</f>
        <v>#N/A</v>
      </c>
      <c r="K42" s="83" t="e">
        <f t="shared" si="1"/>
        <v>#N/A</v>
      </c>
    </row>
    <row r="43" spans="2:11" ht="15" thickBot="1" x14ac:dyDescent="0.35">
      <c r="B43" t="s">
        <v>64</v>
      </c>
      <c r="C43" s="82"/>
      <c r="D43" s="83" t="e">
        <f>LOOKUP(C43,'SSS Table 2023'!A:A,'SSS Table 2023'!G:G)</f>
        <v>#N/A</v>
      </c>
      <c r="E43" s="83" t="e">
        <f>LOOKUP(C43,'SSS Table 2023'!A:A,'SSS Table 2023'!M:M)</f>
        <v>#N/A</v>
      </c>
      <c r="F43" s="83" t="e">
        <f t="shared" si="0"/>
        <v>#N/A</v>
      </c>
      <c r="H43" s="83" t="e">
        <f>LOOKUP(C43,'SSS Table 2023'!A:A,'SSS Table 2023'!F:F)</f>
        <v>#N/A</v>
      </c>
      <c r="I43" s="83" t="e">
        <f>LOOKUP(C43,'SSS Table 2023'!A:A,'SSS Table 2023'!L:L)</f>
        <v>#N/A</v>
      </c>
      <c r="J43" s="83" t="e">
        <f>LOOKUP(C43,'SSS Table 2023'!A:A,'SSS Table 2023'!I:I)</f>
        <v>#N/A</v>
      </c>
      <c r="K43" s="83" t="e">
        <f t="shared" si="1"/>
        <v>#N/A</v>
      </c>
    </row>
    <row r="44" spans="2:11" ht="15" thickBot="1" x14ac:dyDescent="0.35">
      <c r="B44" t="s">
        <v>64</v>
      </c>
      <c r="C44" s="82"/>
      <c r="D44" s="83" t="e">
        <f>LOOKUP(C44,'SSS Table 2023'!A:A,'SSS Table 2023'!G:G)</f>
        <v>#N/A</v>
      </c>
      <c r="E44" s="83" t="e">
        <f>LOOKUP(C44,'SSS Table 2023'!A:A,'SSS Table 2023'!M:M)</f>
        <v>#N/A</v>
      </c>
      <c r="F44" s="83" t="e">
        <f t="shared" si="0"/>
        <v>#N/A</v>
      </c>
      <c r="H44" s="83" t="e">
        <f>LOOKUP(C44,'SSS Table 2023'!A:A,'SSS Table 2023'!F:F)</f>
        <v>#N/A</v>
      </c>
      <c r="I44" s="83" t="e">
        <f>LOOKUP(C44,'SSS Table 2023'!A:A,'SSS Table 2023'!L:L)</f>
        <v>#N/A</v>
      </c>
      <c r="J44" s="83" t="e">
        <f>LOOKUP(C44,'SSS Table 2023'!A:A,'SSS Table 2023'!I:I)</f>
        <v>#N/A</v>
      </c>
      <c r="K44" s="83" t="e">
        <f t="shared" si="1"/>
        <v>#N/A</v>
      </c>
    </row>
    <row r="45" spans="2:11" ht="15" thickBot="1" x14ac:dyDescent="0.35">
      <c r="B45" t="s">
        <v>64</v>
      </c>
      <c r="C45" s="82"/>
      <c r="D45" s="83" t="e">
        <f>LOOKUP(C45,'SSS Table 2023'!A:A,'SSS Table 2023'!G:G)</f>
        <v>#N/A</v>
      </c>
      <c r="E45" s="83" t="e">
        <f>LOOKUP(C45,'SSS Table 2023'!A:A,'SSS Table 2023'!M:M)</f>
        <v>#N/A</v>
      </c>
      <c r="F45" s="83" t="e">
        <f t="shared" si="0"/>
        <v>#N/A</v>
      </c>
      <c r="H45" s="83" t="e">
        <f>LOOKUP(C45,'SSS Table 2023'!A:A,'SSS Table 2023'!F:F)</f>
        <v>#N/A</v>
      </c>
      <c r="I45" s="83" t="e">
        <f>LOOKUP(C45,'SSS Table 2023'!A:A,'SSS Table 2023'!L:L)</f>
        <v>#N/A</v>
      </c>
      <c r="J45" s="83" t="e">
        <f>LOOKUP(C45,'SSS Table 2023'!A:A,'SSS Table 2023'!I:I)</f>
        <v>#N/A</v>
      </c>
      <c r="K45" s="83" t="e">
        <f t="shared" si="1"/>
        <v>#N/A</v>
      </c>
    </row>
    <row r="46" spans="2:11" ht="15" thickBot="1" x14ac:dyDescent="0.35">
      <c r="B46" t="s">
        <v>64</v>
      </c>
      <c r="C46" s="82"/>
      <c r="D46" s="83" t="e">
        <f>LOOKUP(C46,'SSS Table 2023'!A:A,'SSS Table 2023'!G:G)</f>
        <v>#N/A</v>
      </c>
      <c r="E46" s="83" t="e">
        <f>LOOKUP(C46,'SSS Table 2023'!A:A,'SSS Table 2023'!M:M)</f>
        <v>#N/A</v>
      </c>
      <c r="F46" s="83" t="e">
        <f t="shared" si="0"/>
        <v>#N/A</v>
      </c>
      <c r="H46" s="83" t="e">
        <f>LOOKUP(C46,'SSS Table 2023'!A:A,'SSS Table 2023'!F:F)</f>
        <v>#N/A</v>
      </c>
      <c r="I46" s="83" t="e">
        <f>LOOKUP(C46,'SSS Table 2023'!A:A,'SSS Table 2023'!L:L)</f>
        <v>#N/A</v>
      </c>
      <c r="J46" s="83" t="e">
        <f>LOOKUP(C46,'SSS Table 2023'!A:A,'SSS Table 2023'!I:I)</f>
        <v>#N/A</v>
      </c>
      <c r="K46" s="83" t="e">
        <f t="shared" si="1"/>
        <v>#N/A</v>
      </c>
    </row>
    <row r="47" spans="2:11" ht="15" thickBot="1" x14ac:dyDescent="0.35">
      <c r="B47" t="s">
        <v>64</v>
      </c>
      <c r="C47" s="82"/>
      <c r="D47" s="83" t="e">
        <f>LOOKUP(C47,'SSS Table 2023'!A:A,'SSS Table 2023'!G:G)</f>
        <v>#N/A</v>
      </c>
      <c r="E47" s="83" t="e">
        <f>LOOKUP(C47,'SSS Table 2023'!A:A,'SSS Table 2023'!M:M)</f>
        <v>#N/A</v>
      </c>
      <c r="F47" s="83" t="e">
        <f t="shared" si="0"/>
        <v>#N/A</v>
      </c>
      <c r="H47" s="83" t="e">
        <f>LOOKUP(C47,'SSS Table 2023'!A:A,'SSS Table 2023'!F:F)</f>
        <v>#N/A</v>
      </c>
      <c r="I47" s="83" t="e">
        <f>LOOKUP(C47,'SSS Table 2023'!A:A,'SSS Table 2023'!L:L)</f>
        <v>#N/A</v>
      </c>
      <c r="J47" s="83" t="e">
        <f>LOOKUP(C47,'SSS Table 2023'!A:A,'SSS Table 2023'!I:I)</f>
        <v>#N/A</v>
      </c>
      <c r="K47" s="83" t="e">
        <f t="shared" si="1"/>
        <v>#N/A</v>
      </c>
    </row>
    <row r="48" spans="2:11" ht="15" thickBot="1" x14ac:dyDescent="0.35">
      <c r="B48" t="s">
        <v>64</v>
      </c>
      <c r="C48" s="82"/>
      <c r="D48" s="83" t="e">
        <f>LOOKUP(C48,'SSS Table 2023'!A:A,'SSS Table 2023'!G:G)</f>
        <v>#N/A</v>
      </c>
      <c r="E48" s="83" t="e">
        <f>LOOKUP(C48,'SSS Table 2023'!A:A,'SSS Table 2023'!M:M)</f>
        <v>#N/A</v>
      </c>
      <c r="F48" s="83" t="e">
        <f t="shared" si="0"/>
        <v>#N/A</v>
      </c>
      <c r="H48" s="83" t="e">
        <f>LOOKUP(C48,'SSS Table 2023'!A:A,'SSS Table 2023'!F:F)</f>
        <v>#N/A</v>
      </c>
      <c r="I48" s="83" t="e">
        <f>LOOKUP(C48,'SSS Table 2023'!A:A,'SSS Table 2023'!L:L)</f>
        <v>#N/A</v>
      </c>
      <c r="J48" s="83" t="e">
        <f>LOOKUP(C48,'SSS Table 2023'!A:A,'SSS Table 2023'!I:I)</f>
        <v>#N/A</v>
      </c>
      <c r="K48" s="83" t="e">
        <f t="shared" si="1"/>
        <v>#N/A</v>
      </c>
    </row>
    <row r="49" spans="2:11" ht="15" thickBot="1" x14ac:dyDescent="0.35">
      <c r="B49" t="s">
        <v>64</v>
      </c>
      <c r="C49" s="82"/>
      <c r="D49" s="83" t="e">
        <f>LOOKUP(C49,'SSS Table 2023'!A:A,'SSS Table 2023'!G:G)</f>
        <v>#N/A</v>
      </c>
      <c r="E49" s="83" t="e">
        <f>LOOKUP(C49,'SSS Table 2023'!A:A,'SSS Table 2023'!M:M)</f>
        <v>#N/A</v>
      </c>
      <c r="F49" s="83" t="e">
        <f t="shared" si="0"/>
        <v>#N/A</v>
      </c>
      <c r="H49" s="83" t="e">
        <f>LOOKUP(C49,'SSS Table 2023'!A:A,'SSS Table 2023'!F:F)</f>
        <v>#N/A</v>
      </c>
      <c r="I49" s="83" t="e">
        <f>LOOKUP(C49,'SSS Table 2023'!A:A,'SSS Table 2023'!L:L)</f>
        <v>#N/A</v>
      </c>
      <c r="J49" s="83" t="e">
        <f>LOOKUP(C49,'SSS Table 2023'!A:A,'SSS Table 2023'!I:I)</f>
        <v>#N/A</v>
      </c>
      <c r="K49" s="83" t="e">
        <f t="shared" si="1"/>
        <v>#N/A</v>
      </c>
    </row>
    <row r="50" spans="2:11" ht="15" thickBot="1" x14ac:dyDescent="0.35">
      <c r="B50" t="s">
        <v>64</v>
      </c>
      <c r="C50" s="82"/>
      <c r="D50" s="83" t="e">
        <f>LOOKUP(C50,'SSS Table 2023'!A:A,'SSS Table 2023'!G:G)</f>
        <v>#N/A</v>
      </c>
      <c r="E50" s="83" t="e">
        <f>LOOKUP(C50,'SSS Table 2023'!A:A,'SSS Table 2023'!M:M)</f>
        <v>#N/A</v>
      </c>
      <c r="F50" s="83" t="e">
        <f t="shared" si="0"/>
        <v>#N/A</v>
      </c>
      <c r="H50" s="83" t="e">
        <f>LOOKUP(C50,'SSS Table 2023'!A:A,'SSS Table 2023'!F:F)</f>
        <v>#N/A</v>
      </c>
      <c r="I50" s="83" t="e">
        <f>LOOKUP(C50,'SSS Table 2023'!A:A,'SSS Table 2023'!L:L)</f>
        <v>#N/A</v>
      </c>
      <c r="J50" s="83" t="e">
        <f>LOOKUP(C50,'SSS Table 2023'!A:A,'SSS Table 2023'!I:I)</f>
        <v>#N/A</v>
      </c>
      <c r="K50" s="83" t="e">
        <f t="shared" si="1"/>
        <v>#N/A</v>
      </c>
    </row>
    <row r="51" spans="2:11" ht="15" thickBot="1" x14ac:dyDescent="0.35">
      <c r="B51" t="s">
        <v>64</v>
      </c>
      <c r="C51" s="82"/>
      <c r="D51" s="83" t="e">
        <f>LOOKUP(C51,'SSS Table 2023'!A:A,'SSS Table 2023'!G:G)</f>
        <v>#N/A</v>
      </c>
      <c r="E51" s="83" t="e">
        <f>LOOKUP(C51,'SSS Table 2023'!A:A,'SSS Table 2023'!M:M)</f>
        <v>#N/A</v>
      </c>
      <c r="F51" s="83" t="e">
        <f t="shared" si="0"/>
        <v>#N/A</v>
      </c>
      <c r="H51" s="83" t="e">
        <f>LOOKUP(C51,'SSS Table 2023'!A:A,'SSS Table 2023'!F:F)</f>
        <v>#N/A</v>
      </c>
      <c r="I51" s="83" t="e">
        <f>LOOKUP(C51,'SSS Table 2023'!A:A,'SSS Table 2023'!L:L)</f>
        <v>#N/A</v>
      </c>
      <c r="J51" s="83" t="e">
        <f>LOOKUP(C51,'SSS Table 2023'!A:A,'SSS Table 2023'!I:I)</f>
        <v>#N/A</v>
      </c>
      <c r="K51" s="83" t="e">
        <f t="shared" si="1"/>
        <v>#N/A</v>
      </c>
    </row>
    <row r="52" spans="2:11" ht="15" thickBot="1" x14ac:dyDescent="0.35">
      <c r="B52" t="s">
        <v>64</v>
      </c>
      <c r="C52" s="82"/>
      <c r="D52" s="83" t="e">
        <f>LOOKUP(C52,'SSS Table 2023'!A:A,'SSS Table 2023'!G:G)</f>
        <v>#N/A</v>
      </c>
      <c r="E52" s="83" t="e">
        <f>LOOKUP(C52,'SSS Table 2023'!A:A,'SSS Table 2023'!M:M)</f>
        <v>#N/A</v>
      </c>
      <c r="F52" s="83" t="e">
        <f t="shared" si="0"/>
        <v>#N/A</v>
      </c>
      <c r="H52" s="83" t="e">
        <f>LOOKUP(C52,'SSS Table 2023'!A:A,'SSS Table 2023'!F:F)</f>
        <v>#N/A</v>
      </c>
      <c r="I52" s="83" t="e">
        <f>LOOKUP(C52,'SSS Table 2023'!A:A,'SSS Table 2023'!L:L)</f>
        <v>#N/A</v>
      </c>
      <c r="J52" s="83" t="e">
        <f>LOOKUP(C52,'SSS Table 2023'!A:A,'SSS Table 2023'!I:I)</f>
        <v>#N/A</v>
      </c>
      <c r="K52" s="83" t="e">
        <f t="shared" si="1"/>
        <v>#N/A</v>
      </c>
    </row>
    <row r="53" spans="2:11" ht="15" thickBot="1" x14ac:dyDescent="0.35">
      <c r="B53" t="s">
        <v>64</v>
      </c>
      <c r="C53" s="82"/>
      <c r="D53" s="83" t="e">
        <f>LOOKUP(C53,'SSS Table 2023'!A:A,'SSS Table 2023'!G:G)</f>
        <v>#N/A</v>
      </c>
      <c r="E53" s="83" t="e">
        <f>LOOKUP(C53,'SSS Table 2023'!A:A,'SSS Table 2023'!M:M)</f>
        <v>#N/A</v>
      </c>
      <c r="F53" s="83" t="e">
        <f t="shared" si="0"/>
        <v>#N/A</v>
      </c>
      <c r="H53" s="83" t="e">
        <f>LOOKUP(C53,'SSS Table 2023'!A:A,'SSS Table 2023'!F:F)</f>
        <v>#N/A</v>
      </c>
      <c r="I53" s="83" t="e">
        <f>LOOKUP(C53,'SSS Table 2023'!A:A,'SSS Table 2023'!L:L)</f>
        <v>#N/A</v>
      </c>
      <c r="J53" s="83" t="e">
        <f>LOOKUP(C53,'SSS Table 2023'!A:A,'SSS Table 2023'!I:I)</f>
        <v>#N/A</v>
      </c>
      <c r="K53" s="83" t="e">
        <f t="shared" si="1"/>
        <v>#N/A</v>
      </c>
    </row>
    <row r="54" spans="2:11" ht="15" thickBot="1" x14ac:dyDescent="0.35">
      <c r="B54" t="s">
        <v>64</v>
      </c>
      <c r="C54" s="82"/>
      <c r="D54" s="83" t="e">
        <f>LOOKUP(C54,'SSS Table 2023'!A:A,'SSS Table 2023'!G:G)</f>
        <v>#N/A</v>
      </c>
      <c r="E54" s="83" t="e">
        <f>LOOKUP(C54,'SSS Table 2023'!A:A,'SSS Table 2023'!M:M)</f>
        <v>#N/A</v>
      </c>
      <c r="F54" s="83" t="e">
        <f t="shared" si="0"/>
        <v>#N/A</v>
      </c>
      <c r="H54" s="83" t="e">
        <f>LOOKUP(C54,'SSS Table 2023'!A:A,'SSS Table 2023'!F:F)</f>
        <v>#N/A</v>
      </c>
      <c r="I54" s="83" t="e">
        <f>LOOKUP(C54,'SSS Table 2023'!A:A,'SSS Table 2023'!L:L)</f>
        <v>#N/A</v>
      </c>
      <c r="J54" s="83" t="e">
        <f>LOOKUP(C54,'SSS Table 2023'!A:A,'SSS Table 2023'!I:I)</f>
        <v>#N/A</v>
      </c>
      <c r="K54" s="83" t="e">
        <f t="shared" si="1"/>
        <v>#N/A</v>
      </c>
    </row>
    <row r="55" spans="2:11" ht="15" thickBot="1" x14ac:dyDescent="0.35">
      <c r="B55" t="s">
        <v>64</v>
      </c>
      <c r="C55" s="82"/>
      <c r="D55" s="83" t="e">
        <f>LOOKUP(C55,'SSS Table 2023'!A:A,'SSS Table 2023'!G:G)</f>
        <v>#N/A</v>
      </c>
      <c r="E55" s="83" t="e">
        <f>LOOKUP(C55,'SSS Table 2023'!A:A,'SSS Table 2023'!M:M)</f>
        <v>#N/A</v>
      </c>
      <c r="F55" s="83" t="e">
        <f t="shared" si="0"/>
        <v>#N/A</v>
      </c>
      <c r="H55" s="83" t="e">
        <f>LOOKUP(C55,'SSS Table 2023'!A:A,'SSS Table 2023'!F:F)</f>
        <v>#N/A</v>
      </c>
      <c r="I55" s="83" t="e">
        <f>LOOKUP(C55,'SSS Table 2023'!A:A,'SSS Table 2023'!L:L)</f>
        <v>#N/A</v>
      </c>
      <c r="J55" s="83" t="e">
        <f>LOOKUP(C55,'SSS Table 2023'!A:A,'SSS Table 2023'!I:I)</f>
        <v>#N/A</v>
      </c>
      <c r="K55" s="83" t="e">
        <f t="shared" si="1"/>
        <v>#N/A</v>
      </c>
    </row>
    <row r="56" spans="2:11" ht="15" thickBot="1" x14ac:dyDescent="0.35">
      <c r="B56" t="s">
        <v>64</v>
      </c>
      <c r="C56" s="82"/>
      <c r="D56" s="83" t="e">
        <f>LOOKUP(C56,'SSS Table 2023'!A:A,'SSS Table 2023'!G:G)</f>
        <v>#N/A</v>
      </c>
      <c r="E56" s="83" t="e">
        <f>LOOKUP(C56,'SSS Table 2023'!A:A,'SSS Table 2023'!M:M)</f>
        <v>#N/A</v>
      </c>
      <c r="F56" s="83" t="e">
        <f t="shared" si="0"/>
        <v>#N/A</v>
      </c>
      <c r="H56" s="83" t="e">
        <f>LOOKUP(C56,'SSS Table 2023'!A:A,'SSS Table 2023'!F:F)</f>
        <v>#N/A</v>
      </c>
      <c r="I56" s="83" t="e">
        <f>LOOKUP(C56,'SSS Table 2023'!A:A,'SSS Table 2023'!L:L)</f>
        <v>#N/A</v>
      </c>
      <c r="J56" s="83" t="e">
        <f>LOOKUP(C56,'SSS Table 2023'!A:A,'SSS Table 2023'!I:I)</f>
        <v>#N/A</v>
      </c>
      <c r="K56" s="83" t="e">
        <f t="shared" si="1"/>
        <v>#N/A</v>
      </c>
    </row>
    <row r="57" spans="2:11" ht="15" thickBot="1" x14ac:dyDescent="0.35">
      <c r="B57" t="s">
        <v>64</v>
      </c>
      <c r="C57" s="82"/>
      <c r="D57" s="83" t="e">
        <f>LOOKUP(C57,'SSS Table 2023'!A:A,'SSS Table 2023'!G:G)</f>
        <v>#N/A</v>
      </c>
      <c r="E57" s="83" t="e">
        <f>LOOKUP(C57,'SSS Table 2023'!A:A,'SSS Table 2023'!M:M)</f>
        <v>#N/A</v>
      </c>
      <c r="F57" s="83" t="e">
        <f t="shared" si="0"/>
        <v>#N/A</v>
      </c>
      <c r="H57" s="83" t="e">
        <f>LOOKUP(C57,'SSS Table 2023'!A:A,'SSS Table 2023'!F:F)</f>
        <v>#N/A</v>
      </c>
      <c r="I57" s="83" t="e">
        <f>LOOKUP(C57,'SSS Table 2023'!A:A,'SSS Table 2023'!L:L)</f>
        <v>#N/A</v>
      </c>
      <c r="J57" s="83" t="e">
        <f>LOOKUP(C57,'SSS Table 2023'!A:A,'SSS Table 2023'!I:I)</f>
        <v>#N/A</v>
      </c>
      <c r="K57" s="83" t="e">
        <f t="shared" si="1"/>
        <v>#N/A</v>
      </c>
    </row>
    <row r="58" spans="2:11" ht="15" thickBot="1" x14ac:dyDescent="0.35">
      <c r="B58" t="s">
        <v>64</v>
      </c>
      <c r="C58" s="82"/>
      <c r="D58" s="83" t="e">
        <f>LOOKUP(C58,'SSS Table 2023'!A:A,'SSS Table 2023'!G:G)</f>
        <v>#N/A</v>
      </c>
      <c r="E58" s="83" t="e">
        <f>LOOKUP(C58,'SSS Table 2023'!A:A,'SSS Table 2023'!M:M)</f>
        <v>#N/A</v>
      </c>
      <c r="F58" s="83" t="e">
        <f t="shared" si="0"/>
        <v>#N/A</v>
      </c>
      <c r="H58" s="83" t="e">
        <f>LOOKUP(C58,'SSS Table 2023'!A:A,'SSS Table 2023'!F:F)</f>
        <v>#N/A</v>
      </c>
      <c r="I58" s="83" t="e">
        <f>LOOKUP(C58,'SSS Table 2023'!A:A,'SSS Table 2023'!L:L)</f>
        <v>#N/A</v>
      </c>
      <c r="J58" s="83" t="e">
        <f>LOOKUP(C58,'SSS Table 2023'!A:A,'SSS Table 2023'!I:I)</f>
        <v>#N/A</v>
      </c>
      <c r="K58" s="83" t="e">
        <f t="shared" si="1"/>
        <v>#N/A</v>
      </c>
    </row>
    <row r="59" spans="2:11" ht="15" thickBot="1" x14ac:dyDescent="0.35">
      <c r="B59" t="s">
        <v>64</v>
      </c>
      <c r="C59" s="82"/>
      <c r="D59" s="83" t="e">
        <f>LOOKUP(C59,'SSS Table 2023'!A:A,'SSS Table 2023'!G:G)</f>
        <v>#N/A</v>
      </c>
      <c r="E59" s="83" t="e">
        <f>LOOKUP(C59,'SSS Table 2023'!A:A,'SSS Table 2023'!M:M)</f>
        <v>#N/A</v>
      </c>
      <c r="F59" s="83" t="e">
        <f t="shared" si="0"/>
        <v>#N/A</v>
      </c>
      <c r="H59" s="83" t="e">
        <f>LOOKUP(C59,'SSS Table 2023'!A:A,'SSS Table 2023'!F:F)</f>
        <v>#N/A</v>
      </c>
      <c r="I59" s="83" t="e">
        <f>LOOKUP(C59,'SSS Table 2023'!A:A,'SSS Table 2023'!L:L)</f>
        <v>#N/A</v>
      </c>
      <c r="J59" s="83" t="e">
        <f>LOOKUP(C59,'SSS Table 2023'!A:A,'SSS Table 2023'!I:I)</f>
        <v>#N/A</v>
      </c>
      <c r="K59" s="83" t="e">
        <f t="shared" si="1"/>
        <v>#N/A</v>
      </c>
    </row>
    <row r="60" spans="2:11" ht="15" thickBot="1" x14ac:dyDescent="0.35">
      <c r="B60" t="s">
        <v>64</v>
      </c>
      <c r="C60" s="82"/>
      <c r="D60" s="83" t="e">
        <f>LOOKUP(C60,'SSS Table 2023'!A:A,'SSS Table 2023'!G:G)</f>
        <v>#N/A</v>
      </c>
      <c r="E60" s="83" t="e">
        <f>LOOKUP(C60,'SSS Table 2023'!A:A,'SSS Table 2023'!M:M)</f>
        <v>#N/A</v>
      </c>
      <c r="F60" s="83" t="e">
        <f t="shared" si="0"/>
        <v>#N/A</v>
      </c>
      <c r="H60" s="83" t="e">
        <f>LOOKUP(C60,'SSS Table 2023'!A:A,'SSS Table 2023'!F:F)</f>
        <v>#N/A</v>
      </c>
      <c r="I60" s="83" t="e">
        <f>LOOKUP(C60,'SSS Table 2023'!A:A,'SSS Table 2023'!L:L)</f>
        <v>#N/A</v>
      </c>
      <c r="J60" s="83" t="e">
        <f>LOOKUP(C60,'SSS Table 2023'!A:A,'SSS Table 2023'!I:I)</f>
        <v>#N/A</v>
      </c>
      <c r="K60" s="83" t="e">
        <f t="shared" si="1"/>
        <v>#N/A</v>
      </c>
    </row>
    <row r="61" spans="2:11" ht="15" thickBot="1" x14ac:dyDescent="0.35">
      <c r="B61" t="s">
        <v>64</v>
      </c>
      <c r="C61" s="82"/>
      <c r="D61" s="83" t="e">
        <f>LOOKUP(C61,'SSS Table 2023'!A:A,'SSS Table 2023'!G:G)</f>
        <v>#N/A</v>
      </c>
      <c r="E61" s="83" t="e">
        <f>LOOKUP(C61,'SSS Table 2023'!A:A,'SSS Table 2023'!M:M)</f>
        <v>#N/A</v>
      </c>
      <c r="F61" s="83" t="e">
        <f t="shared" si="0"/>
        <v>#N/A</v>
      </c>
      <c r="H61" s="83" t="e">
        <f>LOOKUP(C61,'SSS Table 2023'!A:A,'SSS Table 2023'!F:F)</f>
        <v>#N/A</v>
      </c>
      <c r="I61" s="83" t="e">
        <f>LOOKUP(C61,'SSS Table 2023'!A:A,'SSS Table 2023'!L:L)</f>
        <v>#N/A</v>
      </c>
      <c r="J61" s="83" t="e">
        <f>LOOKUP(C61,'SSS Table 2023'!A:A,'SSS Table 2023'!I:I)</f>
        <v>#N/A</v>
      </c>
      <c r="K61" s="83" t="e">
        <f t="shared" si="1"/>
        <v>#N/A</v>
      </c>
    </row>
    <row r="62" spans="2:11" ht="15" thickBot="1" x14ac:dyDescent="0.35">
      <c r="B62" t="s">
        <v>64</v>
      </c>
      <c r="C62" s="82"/>
      <c r="D62" s="83" t="e">
        <f>LOOKUP(C62,'SSS Table 2023'!A:A,'SSS Table 2023'!G:G)</f>
        <v>#N/A</v>
      </c>
      <c r="E62" s="83" t="e">
        <f>LOOKUP(C62,'SSS Table 2023'!A:A,'SSS Table 2023'!M:M)</f>
        <v>#N/A</v>
      </c>
      <c r="F62" s="83" t="e">
        <f t="shared" si="0"/>
        <v>#N/A</v>
      </c>
      <c r="H62" s="83" t="e">
        <f>LOOKUP(C62,'SSS Table 2023'!A:A,'SSS Table 2023'!F:F)</f>
        <v>#N/A</v>
      </c>
      <c r="I62" s="83" t="e">
        <f>LOOKUP(C62,'SSS Table 2023'!A:A,'SSS Table 2023'!L:L)</f>
        <v>#N/A</v>
      </c>
      <c r="J62" s="83" t="e">
        <f>LOOKUP(C62,'SSS Table 2023'!A:A,'SSS Table 2023'!I:I)</f>
        <v>#N/A</v>
      </c>
      <c r="K62" s="83" t="e">
        <f t="shared" si="1"/>
        <v>#N/A</v>
      </c>
    </row>
    <row r="63" spans="2:11" ht="15" thickBot="1" x14ac:dyDescent="0.35">
      <c r="B63" t="s">
        <v>64</v>
      </c>
      <c r="C63" s="82"/>
      <c r="D63" s="83" t="e">
        <f>LOOKUP(C63,'SSS Table 2023'!A:A,'SSS Table 2023'!G:G)</f>
        <v>#N/A</v>
      </c>
      <c r="E63" s="83" t="e">
        <f>LOOKUP(C63,'SSS Table 2023'!A:A,'SSS Table 2023'!M:M)</f>
        <v>#N/A</v>
      </c>
      <c r="F63" s="83" t="e">
        <f t="shared" si="0"/>
        <v>#N/A</v>
      </c>
      <c r="H63" s="83" t="e">
        <f>LOOKUP(C63,'SSS Table 2023'!A:A,'SSS Table 2023'!F:F)</f>
        <v>#N/A</v>
      </c>
      <c r="I63" s="83" t="e">
        <f>LOOKUP(C63,'SSS Table 2023'!A:A,'SSS Table 2023'!L:L)</f>
        <v>#N/A</v>
      </c>
      <c r="J63" s="83" t="e">
        <f>LOOKUP(C63,'SSS Table 2023'!A:A,'SSS Table 2023'!I:I)</f>
        <v>#N/A</v>
      </c>
      <c r="K63" s="83" t="e">
        <f t="shared" si="1"/>
        <v>#N/A</v>
      </c>
    </row>
    <row r="64" spans="2:11" ht="15" thickBot="1" x14ac:dyDescent="0.35">
      <c r="B64" t="s">
        <v>64</v>
      </c>
      <c r="C64" s="82"/>
      <c r="D64" s="83" t="e">
        <f>LOOKUP(C64,'SSS Table 2023'!A:A,'SSS Table 2023'!G:G)</f>
        <v>#N/A</v>
      </c>
      <c r="E64" s="83" t="e">
        <f>LOOKUP(C64,'SSS Table 2023'!A:A,'SSS Table 2023'!M:M)</f>
        <v>#N/A</v>
      </c>
      <c r="F64" s="83" t="e">
        <f t="shared" si="0"/>
        <v>#N/A</v>
      </c>
      <c r="H64" s="83" t="e">
        <f>LOOKUP(C64,'SSS Table 2023'!A:A,'SSS Table 2023'!F:F)</f>
        <v>#N/A</v>
      </c>
      <c r="I64" s="83" t="e">
        <f>LOOKUP(C64,'SSS Table 2023'!A:A,'SSS Table 2023'!L:L)</f>
        <v>#N/A</v>
      </c>
      <c r="J64" s="83" t="e">
        <f>LOOKUP(C64,'SSS Table 2023'!A:A,'SSS Table 2023'!I:I)</f>
        <v>#N/A</v>
      </c>
      <c r="K64" s="83" t="e">
        <f t="shared" si="1"/>
        <v>#N/A</v>
      </c>
    </row>
    <row r="65" spans="2:11" ht="15" thickBot="1" x14ac:dyDescent="0.35">
      <c r="B65" t="s">
        <v>64</v>
      </c>
      <c r="C65" s="82"/>
      <c r="D65" s="83" t="e">
        <f>LOOKUP(C65,'SSS Table 2023'!A:A,'SSS Table 2023'!G:G)</f>
        <v>#N/A</v>
      </c>
      <c r="E65" s="83" t="e">
        <f>LOOKUP(C65,'SSS Table 2023'!A:A,'SSS Table 2023'!M:M)</f>
        <v>#N/A</v>
      </c>
      <c r="F65" s="83" t="e">
        <f t="shared" si="0"/>
        <v>#N/A</v>
      </c>
      <c r="H65" s="83" t="e">
        <f>LOOKUP(C65,'SSS Table 2023'!A:A,'SSS Table 2023'!F:F)</f>
        <v>#N/A</v>
      </c>
      <c r="I65" s="83" t="e">
        <f>LOOKUP(C65,'SSS Table 2023'!A:A,'SSS Table 2023'!L:L)</f>
        <v>#N/A</v>
      </c>
      <c r="J65" s="83" t="e">
        <f>LOOKUP(C65,'SSS Table 2023'!A:A,'SSS Table 2023'!I:I)</f>
        <v>#N/A</v>
      </c>
      <c r="K65" s="83" t="e">
        <f t="shared" si="1"/>
        <v>#N/A</v>
      </c>
    </row>
    <row r="66" spans="2:11" ht="15" thickBot="1" x14ac:dyDescent="0.35">
      <c r="B66" t="s">
        <v>64</v>
      </c>
      <c r="C66" s="82"/>
      <c r="D66" s="83" t="e">
        <f>LOOKUP(C66,'SSS Table 2023'!A:A,'SSS Table 2023'!G:G)</f>
        <v>#N/A</v>
      </c>
      <c r="E66" s="83" t="e">
        <f>LOOKUP(C66,'SSS Table 2023'!A:A,'SSS Table 2023'!M:M)</f>
        <v>#N/A</v>
      </c>
      <c r="F66" s="83" t="e">
        <f t="shared" si="0"/>
        <v>#N/A</v>
      </c>
      <c r="H66" s="83" t="e">
        <f>LOOKUP(C66,'SSS Table 2023'!A:A,'SSS Table 2023'!F:F)</f>
        <v>#N/A</v>
      </c>
      <c r="I66" s="83" t="e">
        <f>LOOKUP(C66,'SSS Table 2023'!A:A,'SSS Table 2023'!L:L)</f>
        <v>#N/A</v>
      </c>
      <c r="J66" s="83" t="e">
        <f>LOOKUP(C66,'SSS Table 2023'!A:A,'SSS Table 2023'!I:I)</f>
        <v>#N/A</v>
      </c>
      <c r="K66" s="83" t="e">
        <f t="shared" si="1"/>
        <v>#N/A</v>
      </c>
    </row>
    <row r="67" spans="2:11" ht="15" thickBot="1" x14ac:dyDescent="0.35">
      <c r="B67" t="s">
        <v>64</v>
      </c>
      <c r="C67" s="82"/>
      <c r="D67" s="83" t="e">
        <f>LOOKUP(C67,'SSS Table 2023'!A:A,'SSS Table 2023'!G:G)</f>
        <v>#N/A</v>
      </c>
      <c r="E67" s="83" t="e">
        <f>LOOKUP(C67,'SSS Table 2023'!A:A,'SSS Table 2023'!M:M)</f>
        <v>#N/A</v>
      </c>
      <c r="F67" s="83" t="e">
        <f t="shared" si="0"/>
        <v>#N/A</v>
      </c>
      <c r="H67" s="83" t="e">
        <f>LOOKUP(C67,'SSS Table 2023'!A:A,'SSS Table 2023'!F:F)</f>
        <v>#N/A</v>
      </c>
      <c r="I67" s="83" t="e">
        <f>LOOKUP(C67,'SSS Table 2023'!A:A,'SSS Table 2023'!L:L)</f>
        <v>#N/A</v>
      </c>
      <c r="J67" s="83" t="e">
        <f>LOOKUP(C67,'SSS Table 2023'!A:A,'SSS Table 2023'!I:I)</f>
        <v>#N/A</v>
      </c>
      <c r="K67" s="83" t="e">
        <f t="shared" si="1"/>
        <v>#N/A</v>
      </c>
    </row>
    <row r="68" spans="2:11" ht="15" thickBot="1" x14ac:dyDescent="0.35">
      <c r="B68" t="s">
        <v>64</v>
      </c>
      <c r="C68" s="82"/>
      <c r="D68" s="83" t="e">
        <f>LOOKUP(C68,'SSS Table 2023'!A:A,'SSS Table 2023'!G:G)</f>
        <v>#N/A</v>
      </c>
      <c r="E68" s="83" t="e">
        <f>LOOKUP(C68,'SSS Table 2023'!A:A,'SSS Table 2023'!M:M)</f>
        <v>#N/A</v>
      </c>
      <c r="F68" s="83" t="e">
        <f t="shared" si="0"/>
        <v>#N/A</v>
      </c>
      <c r="H68" s="83" t="e">
        <f>LOOKUP(C68,'SSS Table 2023'!A:A,'SSS Table 2023'!F:F)</f>
        <v>#N/A</v>
      </c>
      <c r="I68" s="83" t="e">
        <f>LOOKUP(C68,'SSS Table 2023'!A:A,'SSS Table 2023'!L:L)</f>
        <v>#N/A</v>
      </c>
      <c r="J68" s="83" t="e">
        <f>LOOKUP(C68,'SSS Table 2023'!A:A,'SSS Table 2023'!I:I)</f>
        <v>#N/A</v>
      </c>
      <c r="K68" s="83" t="e">
        <f t="shared" si="1"/>
        <v>#N/A</v>
      </c>
    </row>
    <row r="69" spans="2:11" ht="15" thickBot="1" x14ac:dyDescent="0.35">
      <c r="B69" t="s">
        <v>64</v>
      </c>
      <c r="C69" s="82"/>
      <c r="D69" s="83" t="e">
        <f>LOOKUP(C69,'SSS Table 2023'!A:A,'SSS Table 2023'!G:G)</f>
        <v>#N/A</v>
      </c>
      <c r="E69" s="83" t="e">
        <f>LOOKUP(C69,'SSS Table 2023'!A:A,'SSS Table 2023'!M:M)</f>
        <v>#N/A</v>
      </c>
      <c r="F69" s="83" t="e">
        <f t="shared" ref="F69:F132" si="2">SUM(D69:E69)</f>
        <v>#N/A</v>
      </c>
      <c r="H69" s="83" t="e">
        <f>LOOKUP(C69,'SSS Table 2023'!A:A,'SSS Table 2023'!F:F)</f>
        <v>#N/A</v>
      </c>
      <c r="I69" s="83" t="e">
        <f>LOOKUP(C69,'SSS Table 2023'!A:A,'SSS Table 2023'!L:L)</f>
        <v>#N/A</v>
      </c>
      <c r="J69" s="83" t="e">
        <f>LOOKUP(C69,'SSS Table 2023'!A:A,'SSS Table 2023'!I:I)</f>
        <v>#N/A</v>
      </c>
      <c r="K69" s="83" t="e">
        <f t="shared" ref="K69:K132" si="3">SUM(H69:J69)</f>
        <v>#N/A</v>
      </c>
    </row>
    <row r="70" spans="2:11" ht="15" thickBot="1" x14ac:dyDescent="0.35">
      <c r="B70" t="s">
        <v>64</v>
      </c>
      <c r="C70" s="82"/>
      <c r="D70" s="83" t="e">
        <f>LOOKUP(C70,'SSS Table 2023'!A:A,'SSS Table 2023'!G:G)</f>
        <v>#N/A</v>
      </c>
      <c r="E70" s="83" t="e">
        <f>LOOKUP(C70,'SSS Table 2023'!A:A,'SSS Table 2023'!M:M)</f>
        <v>#N/A</v>
      </c>
      <c r="F70" s="83" t="e">
        <f t="shared" si="2"/>
        <v>#N/A</v>
      </c>
      <c r="H70" s="83" t="e">
        <f>LOOKUP(C70,'SSS Table 2023'!A:A,'SSS Table 2023'!F:F)</f>
        <v>#N/A</v>
      </c>
      <c r="I70" s="83" t="e">
        <f>LOOKUP(C70,'SSS Table 2023'!A:A,'SSS Table 2023'!L:L)</f>
        <v>#N/A</v>
      </c>
      <c r="J70" s="83" t="e">
        <f>LOOKUP(C70,'SSS Table 2023'!A:A,'SSS Table 2023'!I:I)</f>
        <v>#N/A</v>
      </c>
      <c r="K70" s="83" t="e">
        <f t="shared" si="3"/>
        <v>#N/A</v>
      </c>
    </row>
    <row r="71" spans="2:11" ht="15" thickBot="1" x14ac:dyDescent="0.35">
      <c r="B71" t="s">
        <v>64</v>
      </c>
      <c r="C71" s="82"/>
      <c r="D71" s="83" t="e">
        <f>LOOKUP(C71,'SSS Table 2023'!A:A,'SSS Table 2023'!G:G)</f>
        <v>#N/A</v>
      </c>
      <c r="E71" s="83" t="e">
        <f>LOOKUP(C71,'SSS Table 2023'!A:A,'SSS Table 2023'!M:M)</f>
        <v>#N/A</v>
      </c>
      <c r="F71" s="83" t="e">
        <f t="shared" si="2"/>
        <v>#N/A</v>
      </c>
      <c r="H71" s="83" t="e">
        <f>LOOKUP(C71,'SSS Table 2023'!A:A,'SSS Table 2023'!F:F)</f>
        <v>#N/A</v>
      </c>
      <c r="I71" s="83" t="e">
        <f>LOOKUP(C71,'SSS Table 2023'!A:A,'SSS Table 2023'!L:L)</f>
        <v>#N/A</v>
      </c>
      <c r="J71" s="83" t="e">
        <f>LOOKUP(C71,'SSS Table 2023'!A:A,'SSS Table 2023'!I:I)</f>
        <v>#N/A</v>
      </c>
      <c r="K71" s="83" t="e">
        <f t="shared" si="3"/>
        <v>#N/A</v>
      </c>
    </row>
    <row r="72" spans="2:11" ht="15" thickBot="1" x14ac:dyDescent="0.35">
      <c r="B72" t="s">
        <v>64</v>
      </c>
      <c r="C72" s="82"/>
      <c r="D72" s="83" t="e">
        <f>LOOKUP(C72,'SSS Table 2023'!A:A,'SSS Table 2023'!G:G)</f>
        <v>#N/A</v>
      </c>
      <c r="E72" s="83" t="e">
        <f>LOOKUP(C72,'SSS Table 2023'!A:A,'SSS Table 2023'!M:M)</f>
        <v>#N/A</v>
      </c>
      <c r="F72" s="83" t="e">
        <f t="shared" si="2"/>
        <v>#N/A</v>
      </c>
      <c r="H72" s="83" t="e">
        <f>LOOKUP(C72,'SSS Table 2023'!A:A,'SSS Table 2023'!F:F)</f>
        <v>#N/A</v>
      </c>
      <c r="I72" s="83" t="e">
        <f>LOOKUP(C72,'SSS Table 2023'!A:A,'SSS Table 2023'!L:L)</f>
        <v>#N/A</v>
      </c>
      <c r="J72" s="83" t="e">
        <f>LOOKUP(C72,'SSS Table 2023'!A:A,'SSS Table 2023'!I:I)</f>
        <v>#N/A</v>
      </c>
      <c r="K72" s="83" t="e">
        <f t="shared" si="3"/>
        <v>#N/A</v>
      </c>
    </row>
    <row r="73" spans="2:11" ht="15" thickBot="1" x14ac:dyDescent="0.35">
      <c r="B73" t="s">
        <v>64</v>
      </c>
      <c r="C73" s="82"/>
      <c r="D73" s="83" t="e">
        <f>LOOKUP(C73,'SSS Table 2023'!A:A,'SSS Table 2023'!G:G)</f>
        <v>#N/A</v>
      </c>
      <c r="E73" s="83" t="e">
        <f>LOOKUP(C73,'SSS Table 2023'!A:A,'SSS Table 2023'!M:M)</f>
        <v>#N/A</v>
      </c>
      <c r="F73" s="83" t="e">
        <f t="shared" si="2"/>
        <v>#N/A</v>
      </c>
      <c r="H73" s="83" t="e">
        <f>LOOKUP(C73,'SSS Table 2023'!A:A,'SSS Table 2023'!F:F)</f>
        <v>#N/A</v>
      </c>
      <c r="I73" s="83" t="e">
        <f>LOOKUP(C73,'SSS Table 2023'!A:A,'SSS Table 2023'!L:L)</f>
        <v>#N/A</v>
      </c>
      <c r="J73" s="83" t="e">
        <f>LOOKUP(C73,'SSS Table 2023'!A:A,'SSS Table 2023'!I:I)</f>
        <v>#N/A</v>
      </c>
      <c r="K73" s="83" t="e">
        <f t="shared" si="3"/>
        <v>#N/A</v>
      </c>
    </row>
    <row r="74" spans="2:11" ht="15" thickBot="1" x14ac:dyDescent="0.35">
      <c r="B74" t="s">
        <v>64</v>
      </c>
      <c r="C74" s="82"/>
      <c r="D74" s="83" t="e">
        <f>LOOKUP(C74,'SSS Table 2023'!A:A,'SSS Table 2023'!G:G)</f>
        <v>#N/A</v>
      </c>
      <c r="E74" s="83" t="e">
        <f>LOOKUP(C74,'SSS Table 2023'!A:A,'SSS Table 2023'!M:M)</f>
        <v>#N/A</v>
      </c>
      <c r="F74" s="83" t="e">
        <f t="shared" si="2"/>
        <v>#N/A</v>
      </c>
      <c r="H74" s="83" t="e">
        <f>LOOKUP(C74,'SSS Table 2023'!A:A,'SSS Table 2023'!F:F)</f>
        <v>#N/A</v>
      </c>
      <c r="I74" s="83" t="e">
        <f>LOOKUP(C74,'SSS Table 2023'!A:A,'SSS Table 2023'!L:L)</f>
        <v>#N/A</v>
      </c>
      <c r="J74" s="83" t="e">
        <f>LOOKUP(C74,'SSS Table 2023'!A:A,'SSS Table 2023'!I:I)</f>
        <v>#N/A</v>
      </c>
      <c r="K74" s="83" t="e">
        <f t="shared" si="3"/>
        <v>#N/A</v>
      </c>
    </row>
    <row r="75" spans="2:11" ht="15" thickBot="1" x14ac:dyDescent="0.35">
      <c r="B75" t="s">
        <v>64</v>
      </c>
      <c r="C75" s="82"/>
      <c r="D75" s="83" t="e">
        <f>LOOKUP(C75,'SSS Table 2023'!A:A,'SSS Table 2023'!G:G)</f>
        <v>#N/A</v>
      </c>
      <c r="E75" s="83" t="e">
        <f>LOOKUP(C75,'SSS Table 2023'!A:A,'SSS Table 2023'!M:M)</f>
        <v>#N/A</v>
      </c>
      <c r="F75" s="83" t="e">
        <f t="shared" si="2"/>
        <v>#N/A</v>
      </c>
      <c r="H75" s="83" t="e">
        <f>LOOKUP(C75,'SSS Table 2023'!A:A,'SSS Table 2023'!F:F)</f>
        <v>#N/A</v>
      </c>
      <c r="I75" s="83" t="e">
        <f>LOOKUP(C75,'SSS Table 2023'!A:A,'SSS Table 2023'!L:L)</f>
        <v>#N/A</v>
      </c>
      <c r="J75" s="83" t="e">
        <f>LOOKUP(C75,'SSS Table 2023'!A:A,'SSS Table 2023'!I:I)</f>
        <v>#N/A</v>
      </c>
      <c r="K75" s="83" t="e">
        <f t="shared" si="3"/>
        <v>#N/A</v>
      </c>
    </row>
    <row r="76" spans="2:11" ht="15" thickBot="1" x14ac:dyDescent="0.35">
      <c r="B76" t="s">
        <v>64</v>
      </c>
      <c r="C76" s="82"/>
      <c r="D76" s="83" t="e">
        <f>LOOKUP(C76,'SSS Table 2023'!A:A,'SSS Table 2023'!G:G)</f>
        <v>#N/A</v>
      </c>
      <c r="E76" s="83" t="e">
        <f>LOOKUP(C76,'SSS Table 2023'!A:A,'SSS Table 2023'!M:M)</f>
        <v>#N/A</v>
      </c>
      <c r="F76" s="83" t="e">
        <f t="shared" si="2"/>
        <v>#N/A</v>
      </c>
      <c r="H76" s="83" t="e">
        <f>LOOKUP(C76,'SSS Table 2023'!A:A,'SSS Table 2023'!F:F)</f>
        <v>#N/A</v>
      </c>
      <c r="I76" s="83" t="e">
        <f>LOOKUP(C76,'SSS Table 2023'!A:A,'SSS Table 2023'!L:L)</f>
        <v>#N/A</v>
      </c>
      <c r="J76" s="83" t="e">
        <f>LOOKUP(C76,'SSS Table 2023'!A:A,'SSS Table 2023'!I:I)</f>
        <v>#N/A</v>
      </c>
      <c r="K76" s="83" t="e">
        <f t="shared" si="3"/>
        <v>#N/A</v>
      </c>
    </row>
    <row r="77" spans="2:11" ht="15" thickBot="1" x14ac:dyDescent="0.35">
      <c r="B77" t="s">
        <v>64</v>
      </c>
      <c r="C77" s="82"/>
      <c r="D77" s="83" t="e">
        <f>LOOKUP(C77,'SSS Table 2023'!A:A,'SSS Table 2023'!G:G)</f>
        <v>#N/A</v>
      </c>
      <c r="E77" s="83" t="e">
        <f>LOOKUP(C77,'SSS Table 2023'!A:A,'SSS Table 2023'!M:M)</f>
        <v>#N/A</v>
      </c>
      <c r="F77" s="83" t="e">
        <f t="shared" si="2"/>
        <v>#N/A</v>
      </c>
      <c r="H77" s="83" t="e">
        <f>LOOKUP(C77,'SSS Table 2023'!A:A,'SSS Table 2023'!F:F)</f>
        <v>#N/A</v>
      </c>
      <c r="I77" s="83" t="e">
        <f>LOOKUP(C77,'SSS Table 2023'!A:A,'SSS Table 2023'!L:L)</f>
        <v>#N/A</v>
      </c>
      <c r="J77" s="83" t="e">
        <f>LOOKUP(C77,'SSS Table 2023'!A:A,'SSS Table 2023'!I:I)</f>
        <v>#N/A</v>
      </c>
      <c r="K77" s="83" t="e">
        <f t="shared" si="3"/>
        <v>#N/A</v>
      </c>
    </row>
    <row r="78" spans="2:11" ht="15" thickBot="1" x14ac:dyDescent="0.35">
      <c r="B78" t="s">
        <v>64</v>
      </c>
      <c r="C78" s="82"/>
      <c r="D78" s="83" t="e">
        <f>LOOKUP(C78,'SSS Table 2023'!A:A,'SSS Table 2023'!G:G)</f>
        <v>#N/A</v>
      </c>
      <c r="E78" s="83" t="e">
        <f>LOOKUP(C78,'SSS Table 2023'!A:A,'SSS Table 2023'!M:M)</f>
        <v>#N/A</v>
      </c>
      <c r="F78" s="83" t="e">
        <f t="shared" si="2"/>
        <v>#N/A</v>
      </c>
      <c r="H78" s="83" t="e">
        <f>LOOKUP(C78,'SSS Table 2023'!A:A,'SSS Table 2023'!F:F)</f>
        <v>#N/A</v>
      </c>
      <c r="I78" s="83" t="e">
        <f>LOOKUP(C78,'SSS Table 2023'!A:A,'SSS Table 2023'!L:L)</f>
        <v>#N/A</v>
      </c>
      <c r="J78" s="83" t="e">
        <f>LOOKUP(C78,'SSS Table 2023'!A:A,'SSS Table 2023'!I:I)</f>
        <v>#N/A</v>
      </c>
      <c r="K78" s="83" t="e">
        <f t="shared" si="3"/>
        <v>#N/A</v>
      </c>
    </row>
    <row r="79" spans="2:11" ht="15" thickBot="1" x14ac:dyDescent="0.35">
      <c r="B79" t="s">
        <v>64</v>
      </c>
      <c r="C79" s="82"/>
      <c r="D79" s="83" t="e">
        <f>LOOKUP(C79,'SSS Table 2023'!A:A,'SSS Table 2023'!G:G)</f>
        <v>#N/A</v>
      </c>
      <c r="E79" s="83" t="e">
        <f>LOOKUP(C79,'SSS Table 2023'!A:A,'SSS Table 2023'!M:M)</f>
        <v>#N/A</v>
      </c>
      <c r="F79" s="83" t="e">
        <f t="shared" si="2"/>
        <v>#N/A</v>
      </c>
      <c r="H79" s="83" t="e">
        <f>LOOKUP(C79,'SSS Table 2023'!A:A,'SSS Table 2023'!F:F)</f>
        <v>#N/A</v>
      </c>
      <c r="I79" s="83" t="e">
        <f>LOOKUP(C79,'SSS Table 2023'!A:A,'SSS Table 2023'!L:L)</f>
        <v>#N/A</v>
      </c>
      <c r="J79" s="83" t="e">
        <f>LOOKUP(C79,'SSS Table 2023'!A:A,'SSS Table 2023'!I:I)</f>
        <v>#N/A</v>
      </c>
      <c r="K79" s="83" t="e">
        <f t="shared" si="3"/>
        <v>#N/A</v>
      </c>
    </row>
    <row r="80" spans="2:11" ht="15" thickBot="1" x14ac:dyDescent="0.35">
      <c r="B80" t="s">
        <v>64</v>
      </c>
      <c r="C80" s="82"/>
      <c r="D80" s="83" t="e">
        <f>LOOKUP(C80,'SSS Table 2023'!A:A,'SSS Table 2023'!G:G)</f>
        <v>#N/A</v>
      </c>
      <c r="E80" s="83" t="e">
        <f>LOOKUP(C80,'SSS Table 2023'!A:A,'SSS Table 2023'!M:M)</f>
        <v>#N/A</v>
      </c>
      <c r="F80" s="83" t="e">
        <f t="shared" si="2"/>
        <v>#N/A</v>
      </c>
      <c r="H80" s="83" t="e">
        <f>LOOKUP(C80,'SSS Table 2023'!A:A,'SSS Table 2023'!F:F)</f>
        <v>#N/A</v>
      </c>
      <c r="I80" s="83" t="e">
        <f>LOOKUP(C80,'SSS Table 2023'!A:A,'SSS Table 2023'!L:L)</f>
        <v>#N/A</v>
      </c>
      <c r="J80" s="83" t="e">
        <f>LOOKUP(C80,'SSS Table 2023'!A:A,'SSS Table 2023'!I:I)</f>
        <v>#N/A</v>
      </c>
      <c r="K80" s="83" t="e">
        <f t="shared" si="3"/>
        <v>#N/A</v>
      </c>
    </row>
    <row r="81" spans="2:11" ht="15" thickBot="1" x14ac:dyDescent="0.35">
      <c r="B81" t="s">
        <v>64</v>
      </c>
      <c r="C81" s="82"/>
      <c r="D81" s="83" t="e">
        <f>LOOKUP(C81,'SSS Table 2023'!A:A,'SSS Table 2023'!G:G)</f>
        <v>#N/A</v>
      </c>
      <c r="E81" s="83" t="e">
        <f>LOOKUP(C81,'SSS Table 2023'!A:A,'SSS Table 2023'!M:M)</f>
        <v>#N/A</v>
      </c>
      <c r="F81" s="83" t="e">
        <f t="shared" si="2"/>
        <v>#N/A</v>
      </c>
      <c r="H81" s="83" t="e">
        <f>LOOKUP(C81,'SSS Table 2023'!A:A,'SSS Table 2023'!F:F)</f>
        <v>#N/A</v>
      </c>
      <c r="I81" s="83" t="e">
        <f>LOOKUP(C81,'SSS Table 2023'!A:A,'SSS Table 2023'!L:L)</f>
        <v>#N/A</v>
      </c>
      <c r="J81" s="83" t="e">
        <f>LOOKUP(C81,'SSS Table 2023'!A:A,'SSS Table 2023'!I:I)</f>
        <v>#N/A</v>
      </c>
      <c r="K81" s="83" t="e">
        <f t="shared" si="3"/>
        <v>#N/A</v>
      </c>
    </row>
    <row r="82" spans="2:11" ht="15" thickBot="1" x14ac:dyDescent="0.35">
      <c r="B82" t="s">
        <v>64</v>
      </c>
      <c r="C82" s="82"/>
      <c r="D82" s="83" t="e">
        <f>LOOKUP(C82,'SSS Table 2023'!A:A,'SSS Table 2023'!G:G)</f>
        <v>#N/A</v>
      </c>
      <c r="E82" s="83" t="e">
        <f>LOOKUP(C82,'SSS Table 2023'!A:A,'SSS Table 2023'!M:M)</f>
        <v>#N/A</v>
      </c>
      <c r="F82" s="83" t="e">
        <f t="shared" si="2"/>
        <v>#N/A</v>
      </c>
      <c r="H82" s="83" t="e">
        <f>LOOKUP(C82,'SSS Table 2023'!A:A,'SSS Table 2023'!F:F)</f>
        <v>#N/A</v>
      </c>
      <c r="I82" s="83" t="e">
        <f>LOOKUP(C82,'SSS Table 2023'!A:A,'SSS Table 2023'!L:L)</f>
        <v>#N/A</v>
      </c>
      <c r="J82" s="83" t="e">
        <f>LOOKUP(C82,'SSS Table 2023'!A:A,'SSS Table 2023'!I:I)</f>
        <v>#N/A</v>
      </c>
      <c r="K82" s="83" t="e">
        <f t="shared" si="3"/>
        <v>#N/A</v>
      </c>
    </row>
    <row r="83" spans="2:11" ht="15" thickBot="1" x14ac:dyDescent="0.35">
      <c r="B83" t="s">
        <v>64</v>
      </c>
      <c r="C83" s="82"/>
      <c r="D83" s="83" t="e">
        <f>LOOKUP(C83,'SSS Table 2023'!A:A,'SSS Table 2023'!G:G)</f>
        <v>#N/A</v>
      </c>
      <c r="E83" s="83" t="e">
        <f>LOOKUP(C83,'SSS Table 2023'!A:A,'SSS Table 2023'!M:M)</f>
        <v>#N/A</v>
      </c>
      <c r="F83" s="83" t="e">
        <f t="shared" si="2"/>
        <v>#N/A</v>
      </c>
      <c r="H83" s="83" t="e">
        <f>LOOKUP(C83,'SSS Table 2023'!A:A,'SSS Table 2023'!F:F)</f>
        <v>#N/A</v>
      </c>
      <c r="I83" s="83" t="e">
        <f>LOOKUP(C83,'SSS Table 2023'!A:A,'SSS Table 2023'!L:L)</f>
        <v>#N/A</v>
      </c>
      <c r="J83" s="83" t="e">
        <f>LOOKUP(C83,'SSS Table 2023'!A:A,'SSS Table 2023'!I:I)</f>
        <v>#N/A</v>
      </c>
      <c r="K83" s="83" t="e">
        <f t="shared" si="3"/>
        <v>#N/A</v>
      </c>
    </row>
    <row r="84" spans="2:11" ht="15" thickBot="1" x14ac:dyDescent="0.35">
      <c r="B84" t="s">
        <v>64</v>
      </c>
      <c r="C84" s="82"/>
      <c r="D84" s="83" t="e">
        <f>LOOKUP(C84,'SSS Table 2023'!A:A,'SSS Table 2023'!G:G)</f>
        <v>#N/A</v>
      </c>
      <c r="E84" s="83" t="e">
        <f>LOOKUP(C84,'SSS Table 2023'!A:A,'SSS Table 2023'!M:M)</f>
        <v>#N/A</v>
      </c>
      <c r="F84" s="83" t="e">
        <f t="shared" si="2"/>
        <v>#N/A</v>
      </c>
      <c r="H84" s="83" t="e">
        <f>LOOKUP(C84,'SSS Table 2023'!A:A,'SSS Table 2023'!F:F)</f>
        <v>#N/A</v>
      </c>
      <c r="I84" s="83" t="e">
        <f>LOOKUP(C84,'SSS Table 2023'!A:A,'SSS Table 2023'!L:L)</f>
        <v>#N/A</v>
      </c>
      <c r="J84" s="83" t="e">
        <f>LOOKUP(C84,'SSS Table 2023'!A:A,'SSS Table 2023'!I:I)</f>
        <v>#N/A</v>
      </c>
      <c r="K84" s="83" t="e">
        <f t="shared" si="3"/>
        <v>#N/A</v>
      </c>
    </row>
    <row r="85" spans="2:11" ht="15" thickBot="1" x14ac:dyDescent="0.35">
      <c r="B85" t="s">
        <v>64</v>
      </c>
      <c r="C85" s="82"/>
      <c r="D85" s="83" t="e">
        <f>LOOKUP(C85,'SSS Table 2023'!A:A,'SSS Table 2023'!G:G)</f>
        <v>#N/A</v>
      </c>
      <c r="E85" s="83" t="e">
        <f>LOOKUP(C85,'SSS Table 2023'!A:A,'SSS Table 2023'!M:M)</f>
        <v>#N/A</v>
      </c>
      <c r="F85" s="83" t="e">
        <f t="shared" si="2"/>
        <v>#N/A</v>
      </c>
      <c r="H85" s="83" t="e">
        <f>LOOKUP(C85,'SSS Table 2023'!A:A,'SSS Table 2023'!F:F)</f>
        <v>#N/A</v>
      </c>
      <c r="I85" s="83" t="e">
        <f>LOOKUP(C85,'SSS Table 2023'!A:A,'SSS Table 2023'!L:L)</f>
        <v>#N/A</v>
      </c>
      <c r="J85" s="83" t="e">
        <f>LOOKUP(C85,'SSS Table 2023'!A:A,'SSS Table 2023'!I:I)</f>
        <v>#N/A</v>
      </c>
      <c r="K85" s="83" t="e">
        <f t="shared" si="3"/>
        <v>#N/A</v>
      </c>
    </row>
    <row r="86" spans="2:11" ht="15" thickBot="1" x14ac:dyDescent="0.35">
      <c r="B86" t="s">
        <v>64</v>
      </c>
      <c r="C86" s="82"/>
      <c r="D86" s="83" t="e">
        <f>LOOKUP(C86,'SSS Table 2023'!A:A,'SSS Table 2023'!G:G)</f>
        <v>#N/A</v>
      </c>
      <c r="E86" s="83" t="e">
        <f>LOOKUP(C86,'SSS Table 2023'!A:A,'SSS Table 2023'!M:M)</f>
        <v>#N/A</v>
      </c>
      <c r="F86" s="83" t="e">
        <f t="shared" si="2"/>
        <v>#N/A</v>
      </c>
      <c r="H86" s="83" t="e">
        <f>LOOKUP(C86,'SSS Table 2023'!A:A,'SSS Table 2023'!F:F)</f>
        <v>#N/A</v>
      </c>
      <c r="I86" s="83" t="e">
        <f>LOOKUP(C86,'SSS Table 2023'!A:A,'SSS Table 2023'!L:L)</f>
        <v>#N/A</v>
      </c>
      <c r="J86" s="83" t="e">
        <f>LOOKUP(C86,'SSS Table 2023'!A:A,'SSS Table 2023'!I:I)</f>
        <v>#N/A</v>
      </c>
      <c r="K86" s="83" t="e">
        <f t="shared" si="3"/>
        <v>#N/A</v>
      </c>
    </row>
    <row r="87" spans="2:11" ht="15" thickBot="1" x14ac:dyDescent="0.35">
      <c r="B87" t="s">
        <v>64</v>
      </c>
      <c r="C87" s="82"/>
      <c r="D87" s="83" t="e">
        <f>LOOKUP(C87,'SSS Table 2023'!A:A,'SSS Table 2023'!G:G)</f>
        <v>#N/A</v>
      </c>
      <c r="E87" s="83" t="e">
        <f>LOOKUP(C87,'SSS Table 2023'!A:A,'SSS Table 2023'!M:M)</f>
        <v>#N/A</v>
      </c>
      <c r="F87" s="83" t="e">
        <f t="shared" si="2"/>
        <v>#N/A</v>
      </c>
      <c r="H87" s="83" t="e">
        <f>LOOKUP(C87,'SSS Table 2023'!A:A,'SSS Table 2023'!F:F)</f>
        <v>#N/A</v>
      </c>
      <c r="I87" s="83" t="e">
        <f>LOOKUP(C87,'SSS Table 2023'!A:A,'SSS Table 2023'!L:L)</f>
        <v>#N/A</v>
      </c>
      <c r="J87" s="83" t="e">
        <f>LOOKUP(C87,'SSS Table 2023'!A:A,'SSS Table 2023'!I:I)</f>
        <v>#N/A</v>
      </c>
      <c r="K87" s="83" t="e">
        <f t="shared" si="3"/>
        <v>#N/A</v>
      </c>
    </row>
    <row r="88" spans="2:11" ht="15" thickBot="1" x14ac:dyDescent="0.35">
      <c r="B88" t="s">
        <v>64</v>
      </c>
      <c r="C88" s="82"/>
      <c r="D88" s="83" t="e">
        <f>LOOKUP(C88,'SSS Table 2023'!A:A,'SSS Table 2023'!G:G)</f>
        <v>#N/A</v>
      </c>
      <c r="E88" s="83" t="e">
        <f>LOOKUP(C88,'SSS Table 2023'!A:A,'SSS Table 2023'!M:M)</f>
        <v>#N/A</v>
      </c>
      <c r="F88" s="83" t="e">
        <f t="shared" si="2"/>
        <v>#N/A</v>
      </c>
      <c r="H88" s="83" t="e">
        <f>LOOKUP(C88,'SSS Table 2023'!A:A,'SSS Table 2023'!F:F)</f>
        <v>#N/A</v>
      </c>
      <c r="I88" s="83" t="e">
        <f>LOOKUP(C88,'SSS Table 2023'!A:A,'SSS Table 2023'!L:L)</f>
        <v>#N/A</v>
      </c>
      <c r="J88" s="83" t="e">
        <f>LOOKUP(C88,'SSS Table 2023'!A:A,'SSS Table 2023'!I:I)</f>
        <v>#N/A</v>
      </c>
      <c r="K88" s="83" t="e">
        <f t="shared" si="3"/>
        <v>#N/A</v>
      </c>
    </row>
    <row r="89" spans="2:11" ht="15" thickBot="1" x14ac:dyDescent="0.35">
      <c r="B89" t="s">
        <v>64</v>
      </c>
      <c r="C89" s="82"/>
      <c r="D89" s="83" t="e">
        <f>LOOKUP(C89,'SSS Table 2023'!A:A,'SSS Table 2023'!G:G)</f>
        <v>#N/A</v>
      </c>
      <c r="E89" s="83" t="e">
        <f>LOOKUP(C89,'SSS Table 2023'!A:A,'SSS Table 2023'!M:M)</f>
        <v>#N/A</v>
      </c>
      <c r="F89" s="83" t="e">
        <f t="shared" si="2"/>
        <v>#N/A</v>
      </c>
      <c r="H89" s="83" t="e">
        <f>LOOKUP(C89,'SSS Table 2023'!A:A,'SSS Table 2023'!F:F)</f>
        <v>#N/A</v>
      </c>
      <c r="I89" s="83" t="e">
        <f>LOOKUP(C89,'SSS Table 2023'!A:A,'SSS Table 2023'!L:L)</f>
        <v>#N/A</v>
      </c>
      <c r="J89" s="83" t="e">
        <f>LOOKUP(C89,'SSS Table 2023'!A:A,'SSS Table 2023'!I:I)</f>
        <v>#N/A</v>
      </c>
      <c r="K89" s="83" t="e">
        <f t="shared" si="3"/>
        <v>#N/A</v>
      </c>
    </row>
    <row r="90" spans="2:11" ht="15" thickBot="1" x14ac:dyDescent="0.35">
      <c r="B90" t="s">
        <v>64</v>
      </c>
      <c r="C90" s="82"/>
      <c r="D90" s="83" t="e">
        <f>LOOKUP(C90,'SSS Table 2023'!A:A,'SSS Table 2023'!G:G)</f>
        <v>#N/A</v>
      </c>
      <c r="E90" s="83" t="e">
        <f>LOOKUP(C90,'SSS Table 2023'!A:A,'SSS Table 2023'!M:M)</f>
        <v>#N/A</v>
      </c>
      <c r="F90" s="83" t="e">
        <f t="shared" si="2"/>
        <v>#N/A</v>
      </c>
      <c r="H90" s="83" t="e">
        <f>LOOKUP(C90,'SSS Table 2023'!A:A,'SSS Table 2023'!F:F)</f>
        <v>#N/A</v>
      </c>
      <c r="I90" s="83" t="e">
        <f>LOOKUP(C90,'SSS Table 2023'!A:A,'SSS Table 2023'!L:L)</f>
        <v>#N/A</v>
      </c>
      <c r="J90" s="83" t="e">
        <f>LOOKUP(C90,'SSS Table 2023'!A:A,'SSS Table 2023'!I:I)</f>
        <v>#N/A</v>
      </c>
      <c r="K90" s="83" t="e">
        <f t="shared" si="3"/>
        <v>#N/A</v>
      </c>
    </row>
    <row r="91" spans="2:11" ht="15" thickBot="1" x14ac:dyDescent="0.35">
      <c r="B91" t="s">
        <v>64</v>
      </c>
      <c r="C91" s="82"/>
      <c r="D91" s="83" t="e">
        <f>LOOKUP(C91,'SSS Table 2023'!A:A,'SSS Table 2023'!G:G)</f>
        <v>#N/A</v>
      </c>
      <c r="E91" s="83" t="e">
        <f>LOOKUP(C91,'SSS Table 2023'!A:A,'SSS Table 2023'!M:M)</f>
        <v>#N/A</v>
      </c>
      <c r="F91" s="83" t="e">
        <f t="shared" si="2"/>
        <v>#N/A</v>
      </c>
      <c r="H91" s="83" t="e">
        <f>LOOKUP(C91,'SSS Table 2023'!A:A,'SSS Table 2023'!F:F)</f>
        <v>#N/A</v>
      </c>
      <c r="I91" s="83" t="e">
        <f>LOOKUP(C91,'SSS Table 2023'!A:A,'SSS Table 2023'!L:L)</f>
        <v>#N/A</v>
      </c>
      <c r="J91" s="83" t="e">
        <f>LOOKUP(C91,'SSS Table 2023'!A:A,'SSS Table 2023'!I:I)</f>
        <v>#N/A</v>
      </c>
      <c r="K91" s="83" t="e">
        <f t="shared" si="3"/>
        <v>#N/A</v>
      </c>
    </row>
    <row r="92" spans="2:11" ht="15" thickBot="1" x14ac:dyDescent="0.35">
      <c r="B92" t="s">
        <v>64</v>
      </c>
      <c r="C92" s="82"/>
      <c r="D92" s="83" t="e">
        <f>LOOKUP(C92,'SSS Table 2023'!A:A,'SSS Table 2023'!G:G)</f>
        <v>#N/A</v>
      </c>
      <c r="E92" s="83" t="e">
        <f>LOOKUP(C92,'SSS Table 2023'!A:A,'SSS Table 2023'!M:M)</f>
        <v>#N/A</v>
      </c>
      <c r="F92" s="83" t="e">
        <f t="shared" si="2"/>
        <v>#N/A</v>
      </c>
      <c r="H92" s="83" t="e">
        <f>LOOKUP(C92,'SSS Table 2023'!A:A,'SSS Table 2023'!F:F)</f>
        <v>#N/A</v>
      </c>
      <c r="I92" s="83" t="e">
        <f>LOOKUP(C92,'SSS Table 2023'!A:A,'SSS Table 2023'!L:L)</f>
        <v>#N/A</v>
      </c>
      <c r="J92" s="83" t="e">
        <f>LOOKUP(C92,'SSS Table 2023'!A:A,'SSS Table 2023'!I:I)</f>
        <v>#N/A</v>
      </c>
      <c r="K92" s="83" t="e">
        <f t="shared" si="3"/>
        <v>#N/A</v>
      </c>
    </row>
    <row r="93" spans="2:11" ht="15" thickBot="1" x14ac:dyDescent="0.35">
      <c r="B93" t="s">
        <v>64</v>
      </c>
      <c r="C93" s="82"/>
      <c r="D93" s="83" t="e">
        <f>LOOKUP(C93,'SSS Table 2023'!A:A,'SSS Table 2023'!G:G)</f>
        <v>#N/A</v>
      </c>
      <c r="E93" s="83" t="e">
        <f>LOOKUP(C93,'SSS Table 2023'!A:A,'SSS Table 2023'!M:M)</f>
        <v>#N/A</v>
      </c>
      <c r="F93" s="83" t="e">
        <f t="shared" si="2"/>
        <v>#N/A</v>
      </c>
      <c r="H93" s="83" t="e">
        <f>LOOKUP(C93,'SSS Table 2023'!A:A,'SSS Table 2023'!F:F)</f>
        <v>#N/A</v>
      </c>
      <c r="I93" s="83" t="e">
        <f>LOOKUP(C93,'SSS Table 2023'!A:A,'SSS Table 2023'!L:L)</f>
        <v>#N/A</v>
      </c>
      <c r="J93" s="83" t="e">
        <f>LOOKUP(C93,'SSS Table 2023'!A:A,'SSS Table 2023'!I:I)</f>
        <v>#N/A</v>
      </c>
      <c r="K93" s="83" t="e">
        <f t="shared" si="3"/>
        <v>#N/A</v>
      </c>
    </row>
    <row r="94" spans="2:11" ht="15" thickBot="1" x14ac:dyDescent="0.35">
      <c r="B94" t="s">
        <v>64</v>
      </c>
      <c r="C94" s="82"/>
      <c r="D94" s="83" t="e">
        <f>LOOKUP(C94,'SSS Table 2023'!A:A,'SSS Table 2023'!G:G)</f>
        <v>#N/A</v>
      </c>
      <c r="E94" s="83" t="e">
        <f>LOOKUP(C94,'SSS Table 2023'!A:A,'SSS Table 2023'!M:M)</f>
        <v>#N/A</v>
      </c>
      <c r="F94" s="83" t="e">
        <f t="shared" si="2"/>
        <v>#N/A</v>
      </c>
      <c r="H94" s="83" t="e">
        <f>LOOKUP(C94,'SSS Table 2023'!A:A,'SSS Table 2023'!F:F)</f>
        <v>#N/A</v>
      </c>
      <c r="I94" s="83" t="e">
        <f>LOOKUP(C94,'SSS Table 2023'!A:A,'SSS Table 2023'!L:L)</f>
        <v>#N/A</v>
      </c>
      <c r="J94" s="83" t="e">
        <f>LOOKUP(C94,'SSS Table 2023'!A:A,'SSS Table 2023'!I:I)</f>
        <v>#N/A</v>
      </c>
      <c r="K94" s="83" t="e">
        <f t="shared" si="3"/>
        <v>#N/A</v>
      </c>
    </row>
    <row r="95" spans="2:11" ht="15" thickBot="1" x14ac:dyDescent="0.35">
      <c r="B95" t="s">
        <v>64</v>
      </c>
      <c r="C95" s="82"/>
      <c r="D95" s="83" t="e">
        <f>LOOKUP(C95,'SSS Table 2023'!A:A,'SSS Table 2023'!G:G)</f>
        <v>#N/A</v>
      </c>
      <c r="E95" s="83" t="e">
        <f>LOOKUP(C95,'SSS Table 2023'!A:A,'SSS Table 2023'!M:M)</f>
        <v>#N/A</v>
      </c>
      <c r="F95" s="83" t="e">
        <f t="shared" si="2"/>
        <v>#N/A</v>
      </c>
      <c r="H95" s="83" t="e">
        <f>LOOKUP(C95,'SSS Table 2023'!A:A,'SSS Table 2023'!F:F)</f>
        <v>#N/A</v>
      </c>
      <c r="I95" s="83" t="e">
        <f>LOOKUP(C95,'SSS Table 2023'!A:A,'SSS Table 2023'!L:L)</f>
        <v>#N/A</v>
      </c>
      <c r="J95" s="83" t="e">
        <f>LOOKUP(C95,'SSS Table 2023'!A:A,'SSS Table 2023'!I:I)</f>
        <v>#N/A</v>
      </c>
      <c r="K95" s="83" t="e">
        <f t="shared" si="3"/>
        <v>#N/A</v>
      </c>
    </row>
    <row r="96" spans="2:11" ht="15" thickBot="1" x14ac:dyDescent="0.35">
      <c r="B96" t="s">
        <v>64</v>
      </c>
      <c r="C96" s="82"/>
      <c r="D96" s="83" t="e">
        <f>LOOKUP(C96,'SSS Table 2023'!A:A,'SSS Table 2023'!G:G)</f>
        <v>#N/A</v>
      </c>
      <c r="E96" s="83" t="e">
        <f>LOOKUP(C96,'SSS Table 2023'!A:A,'SSS Table 2023'!M:M)</f>
        <v>#N/A</v>
      </c>
      <c r="F96" s="83" t="e">
        <f t="shared" si="2"/>
        <v>#N/A</v>
      </c>
      <c r="H96" s="83" t="e">
        <f>LOOKUP(C96,'SSS Table 2023'!A:A,'SSS Table 2023'!F:F)</f>
        <v>#N/A</v>
      </c>
      <c r="I96" s="83" t="e">
        <f>LOOKUP(C96,'SSS Table 2023'!A:A,'SSS Table 2023'!L:L)</f>
        <v>#N/A</v>
      </c>
      <c r="J96" s="83" t="e">
        <f>LOOKUP(C96,'SSS Table 2023'!A:A,'SSS Table 2023'!I:I)</f>
        <v>#N/A</v>
      </c>
      <c r="K96" s="83" t="e">
        <f t="shared" si="3"/>
        <v>#N/A</v>
      </c>
    </row>
    <row r="97" spans="2:11" ht="15" thickBot="1" x14ac:dyDescent="0.35">
      <c r="B97" t="s">
        <v>64</v>
      </c>
      <c r="C97" s="82"/>
      <c r="D97" s="83" t="e">
        <f>LOOKUP(C97,'SSS Table 2023'!A:A,'SSS Table 2023'!G:G)</f>
        <v>#N/A</v>
      </c>
      <c r="E97" s="83" t="e">
        <f>LOOKUP(C97,'SSS Table 2023'!A:A,'SSS Table 2023'!M:M)</f>
        <v>#N/A</v>
      </c>
      <c r="F97" s="83" t="e">
        <f t="shared" si="2"/>
        <v>#N/A</v>
      </c>
      <c r="H97" s="83" t="e">
        <f>LOOKUP(C97,'SSS Table 2023'!A:A,'SSS Table 2023'!F:F)</f>
        <v>#N/A</v>
      </c>
      <c r="I97" s="83" t="e">
        <f>LOOKUP(C97,'SSS Table 2023'!A:A,'SSS Table 2023'!L:L)</f>
        <v>#N/A</v>
      </c>
      <c r="J97" s="83" t="e">
        <f>LOOKUP(C97,'SSS Table 2023'!A:A,'SSS Table 2023'!I:I)</f>
        <v>#N/A</v>
      </c>
      <c r="K97" s="83" t="e">
        <f t="shared" si="3"/>
        <v>#N/A</v>
      </c>
    </row>
    <row r="98" spans="2:11" ht="15" thickBot="1" x14ac:dyDescent="0.35">
      <c r="B98" t="s">
        <v>64</v>
      </c>
      <c r="C98" s="82"/>
      <c r="D98" s="83" t="e">
        <f>LOOKUP(C98,'SSS Table 2023'!A:A,'SSS Table 2023'!G:G)</f>
        <v>#N/A</v>
      </c>
      <c r="E98" s="83" t="e">
        <f>LOOKUP(C98,'SSS Table 2023'!A:A,'SSS Table 2023'!M:M)</f>
        <v>#N/A</v>
      </c>
      <c r="F98" s="83" t="e">
        <f t="shared" si="2"/>
        <v>#N/A</v>
      </c>
      <c r="H98" s="83" t="e">
        <f>LOOKUP(C98,'SSS Table 2023'!A:A,'SSS Table 2023'!F:F)</f>
        <v>#N/A</v>
      </c>
      <c r="I98" s="83" t="e">
        <f>LOOKUP(C98,'SSS Table 2023'!A:A,'SSS Table 2023'!L:L)</f>
        <v>#N/A</v>
      </c>
      <c r="J98" s="83" t="e">
        <f>LOOKUP(C98,'SSS Table 2023'!A:A,'SSS Table 2023'!I:I)</f>
        <v>#N/A</v>
      </c>
      <c r="K98" s="83" t="e">
        <f t="shared" si="3"/>
        <v>#N/A</v>
      </c>
    </row>
    <row r="99" spans="2:11" ht="15" thickBot="1" x14ac:dyDescent="0.35">
      <c r="B99" t="s">
        <v>64</v>
      </c>
      <c r="C99" s="82"/>
      <c r="D99" s="83" t="e">
        <f>LOOKUP(C99,'SSS Table 2023'!A:A,'SSS Table 2023'!G:G)</f>
        <v>#N/A</v>
      </c>
      <c r="E99" s="83" t="e">
        <f>LOOKUP(C99,'SSS Table 2023'!A:A,'SSS Table 2023'!M:M)</f>
        <v>#N/A</v>
      </c>
      <c r="F99" s="83" t="e">
        <f t="shared" si="2"/>
        <v>#N/A</v>
      </c>
      <c r="H99" s="83" t="e">
        <f>LOOKUP(C99,'SSS Table 2023'!A:A,'SSS Table 2023'!F:F)</f>
        <v>#N/A</v>
      </c>
      <c r="I99" s="83" t="e">
        <f>LOOKUP(C99,'SSS Table 2023'!A:A,'SSS Table 2023'!L:L)</f>
        <v>#N/A</v>
      </c>
      <c r="J99" s="83" t="e">
        <f>LOOKUP(C99,'SSS Table 2023'!A:A,'SSS Table 2023'!I:I)</f>
        <v>#N/A</v>
      </c>
      <c r="K99" s="83" t="e">
        <f t="shared" si="3"/>
        <v>#N/A</v>
      </c>
    </row>
    <row r="100" spans="2:11" ht="15" thickBot="1" x14ac:dyDescent="0.35">
      <c r="B100" t="s">
        <v>64</v>
      </c>
      <c r="C100" s="82"/>
      <c r="D100" s="83" t="e">
        <f>LOOKUP(C100,'SSS Table 2023'!A:A,'SSS Table 2023'!G:G)</f>
        <v>#N/A</v>
      </c>
      <c r="E100" s="83" t="e">
        <f>LOOKUP(C100,'SSS Table 2023'!A:A,'SSS Table 2023'!M:M)</f>
        <v>#N/A</v>
      </c>
      <c r="F100" s="83" t="e">
        <f t="shared" si="2"/>
        <v>#N/A</v>
      </c>
      <c r="H100" s="83" t="e">
        <f>LOOKUP(C100,'SSS Table 2023'!A:A,'SSS Table 2023'!F:F)</f>
        <v>#N/A</v>
      </c>
      <c r="I100" s="83" t="e">
        <f>LOOKUP(C100,'SSS Table 2023'!A:A,'SSS Table 2023'!L:L)</f>
        <v>#N/A</v>
      </c>
      <c r="J100" s="83" t="e">
        <f>LOOKUP(C100,'SSS Table 2023'!A:A,'SSS Table 2023'!I:I)</f>
        <v>#N/A</v>
      </c>
      <c r="K100" s="83" t="e">
        <f t="shared" si="3"/>
        <v>#N/A</v>
      </c>
    </row>
    <row r="101" spans="2:11" ht="15" thickBot="1" x14ac:dyDescent="0.35">
      <c r="B101" t="s">
        <v>64</v>
      </c>
      <c r="C101" s="82"/>
      <c r="D101" s="83" t="e">
        <f>LOOKUP(C101,'SSS Table 2023'!A:A,'SSS Table 2023'!G:G)</f>
        <v>#N/A</v>
      </c>
      <c r="E101" s="83" t="e">
        <f>LOOKUP(C101,'SSS Table 2023'!A:A,'SSS Table 2023'!M:M)</f>
        <v>#N/A</v>
      </c>
      <c r="F101" s="83" t="e">
        <f t="shared" si="2"/>
        <v>#N/A</v>
      </c>
      <c r="H101" s="83" t="e">
        <f>LOOKUP(C101,'SSS Table 2023'!A:A,'SSS Table 2023'!F:F)</f>
        <v>#N/A</v>
      </c>
      <c r="I101" s="83" t="e">
        <f>LOOKUP(C101,'SSS Table 2023'!A:A,'SSS Table 2023'!L:L)</f>
        <v>#N/A</v>
      </c>
      <c r="J101" s="83" t="e">
        <f>LOOKUP(C101,'SSS Table 2023'!A:A,'SSS Table 2023'!I:I)</f>
        <v>#N/A</v>
      </c>
      <c r="K101" s="83" t="e">
        <f t="shared" si="3"/>
        <v>#N/A</v>
      </c>
    </row>
    <row r="102" spans="2:11" ht="15" thickBot="1" x14ac:dyDescent="0.35">
      <c r="B102" t="s">
        <v>64</v>
      </c>
      <c r="C102" s="82"/>
      <c r="D102" s="83" t="e">
        <f>LOOKUP(C102,'SSS Table 2023'!A:A,'SSS Table 2023'!G:G)</f>
        <v>#N/A</v>
      </c>
      <c r="E102" s="83" t="e">
        <f>LOOKUP(C102,'SSS Table 2023'!A:A,'SSS Table 2023'!M:M)</f>
        <v>#N/A</v>
      </c>
      <c r="F102" s="83" t="e">
        <f t="shared" si="2"/>
        <v>#N/A</v>
      </c>
      <c r="H102" s="83" t="e">
        <f>LOOKUP(C102,'SSS Table 2023'!A:A,'SSS Table 2023'!F:F)</f>
        <v>#N/A</v>
      </c>
      <c r="I102" s="83" t="e">
        <f>LOOKUP(C102,'SSS Table 2023'!A:A,'SSS Table 2023'!L:L)</f>
        <v>#N/A</v>
      </c>
      <c r="J102" s="83" t="e">
        <f>LOOKUP(C102,'SSS Table 2023'!A:A,'SSS Table 2023'!I:I)</f>
        <v>#N/A</v>
      </c>
      <c r="K102" s="83" t="e">
        <f t="shared" si="3"/>
        <v>#N/A</v>
      </c>
    </row>
    <row r="103" spans="2:11" ht="15" thickBot="1" x14ac:dyDescent="0.35">
      <c r="B103" t="s">
        <v>64</v>
      </c>
      <c r="C103" s="82"/>
      <c r="D103" s="83" t="e">
        <f>LOOKUP(C103,'SSS Table 2023'!A:A,'SSS Table 2023'!G:G)</f>
        <v>#N/A</v>
      </c>
      <c r="E103" s="83" t="e">
        <f>LOOKUP(C103,'SSS Table 2023'!A:A,'SSS Table 2023'!M:M)</f>
        <v>#N/A</v>
      </c>
      <c r="F103" s="83" t="e">
        <f t="shared" si="2"/>
        <v>#N/A</v>
      </c>
      <c r="H103" s="83" t="e">
        <f>LOOKUP(C103,'SSS Table 2023'!A:A,'SSS Table 2023'!F:F)</f>
        <v>#N/A</v>
      </c>
      <c r="I103" s="83" t="e">
        <f>LOOKUP(C103,'SSS Table 2023'!A:A,'SSS Table 2023'!L:L)</f>
        <v>#N/A</v>
      </c>
      <c r="J103" s="83" t="e">
        <f>LOOKUP(C103,'SSS Table 2023'!A:A,'SSS Table 2023'!I:I)</f>
        <v>#N/A</v>
      </c>
      <c r="K103" s="83" t="e">
        <f t="shared" si="3"/>
        <v>#N/A</v>
      </c>
    </row>
    <row r="104" spans="2:11" ht="15" thickBot="1" x14ac:dyDescent="0.35">
      <c r="B104" t="s">
        <v>64</v>
      </c>
      <c r="C104" s="82"/>
      <c r="D104" s="83" t="e">
        <f>LOOKUP(C104,'SSS Table 2023'!A:A,'SSS Table 2023'!G:G)</f>
        <v>#N/A</v>
      </c>
      <c r="E104" s="83" t="e">
        <f>LOOKUP(C104,'SSS Table 2023'!A:A,'SSS Table 2023'!M:M)</f>
        <v>#N/A</v>
      </c>
      <c r="F104" s="83" t="e">
        <f t="shared" si="2"/>
        <v>#N/A</v>
      </c>
      <c r="H104" s="83" t="e">
        <f>LOOKUP(C104,'SSS Table 2023'!A:A,'SSS Table 2023'!F:F)</f>
        <v>#N/A</v>
      </c>
      <c r="I104" s="83" t="e">
        <f>LOOKUP(C104,'SSS Table 2023'!A:A,'SSS Table 2023'!L:L)</f>
        <v>#N/A</v>
      </c>
      <c r="J104" s="83" t="e">
        <f>LOOKUP(C104,'SSS Table 2023'!A:A,'SSS Table 2023'!I:I)</f>
        <v>#N/A</v>
      </c>
      <c r="K104" s="83" t="e">
        <f t="shared" si="3"/>
        <v>#N/A</v>
      </c>
    </row>
    <row r="105" spans="2:11" ht="15" thickBot="1" x14ac:dyDescent="0.35">
      <c r="B105" t="s">
        <v>64</v>
      </c>
      <c r="C105" s="82"/>
      <c r="D105" s="83" t="e">
        <f>LOOKUP(C105,'SSS Table 2023'!A:A,'SSS Table 2023'!G:G)</f>
        <v>#N/A</v>
      </c>
      <c r="E105" s="83" t="e">
        <f>LOOKUP(C105,'SSS Table 2023'!A:A,'SSS Table 2023'!M:M)</f>
        <v>#N/A</v>
      </c>
      <c r="F105" s="83" t="e">
        <f t="shared" si="2"/>
        <v>#N/A</v>
      </c>
      <c r="H105" s="83" t="e">
        <f>LOOKUP(C105,'SSS Table 2023'!A:A,'SSS Table 2023'!F:F)</f>
        <v>#N/A</v>
      </c>
      <c r="I105" s="83" t="e">
        <f>LOOKUP(C105,'SSS Table 2023'!A:A,'SSS Table 2023'!L:L)</f>
        <v>#N/A</v>
      </c>
      <c r="J105" s="83" t="e">
        <f>LOOKUP(C105,'SSS Table 2023'!A:A,'SSS Table 2023'!I:I)</f>
        <v>#N/A</v>
      </c>
      <c r="K105" s="83" t="e">
        <f t="shared" si="3"/>
        <v>#N/A</v>
      </c>
    </row>
    <row r="106" spans="2:11" ht="15" thickBot="1" x14ac:dyDescent="0.35">
      <c r="B106" t="s">
        <v>64</v>
      </c>
      <c r="C106" s="82"/>
      <c r="D106" s="83" t="e">
        <f>LOOKUP(C106,'SSS Table 2023'!A:A,'SSS Table 2023'!G:G)</f>
        <v>#N/A</v>
      </c>
      <c r="E106" s="83" t="e">
        <f>LOOKUP(C106,'SSS Table 2023'!A:A,'SSS Table 2023'!M:M)</f>
        <v>#N/A</v>
      </c>
      <c r="F106" s="83" t="e">
        <f t="shared" si="2"/>
        <v>#N/A</v>
      </c>
      <c r="H106" s="83" t="e">
        <f>LOOKUP(C106,'SSS Table 2023'!A:A,'SSS Table 2023'!F:F)</f>
        <v>#N/A</v>
      </c>
      <c r="I106" s="83" t="e">
        <f>LOOKUP(C106,'SSS Table 2023'!A:A,'SSS Table 2023'!L:L)</f>
        <v>#N/A</v>
      </c>
      <c r="J106" s="83" t="e">
        <f>LOOKUP(C106,'SSS Table 2023'!A:A,'SSS Table 2023'!I:I)</f>
        <v>#N/A</v>
      </c>
      <c r="K106" s="83" t="e">
        <f t="shared" si="3"/>
        <v>#N/A</v>
      </c>
    </row>
    <row r="107" spans="2:11" ht="15" thickBot="1" x14ac:dyDescent="0.35">
      <c r="B107" t="s">
        <v>64</v>
      </c>
      <c r="C107" s="82"/>
      <c r="D107" s="83" t="e">
        <f>LOOKUP(C107,'SSS Table 2023'!A:A,'SSS Table 2023'!G:G)</f>
        <v>#N/A</v>
      </c>
      <c r="E107" s="83" t="e">
        <f>LOOKUP(C107,'SSS Table 2023'!A:A,'SSS Table 2023'!M:M)</f>
        <v>#N/A</v>
      </c>
      <c r="F107" s="83" t="e">
        <f t="shared" si="2"/>
        <v>#N/A</v>
      </c>
      <c r="H107" s="83" t="e">
        <f>LOOKUP(C107,'SSS Table 2023'!A:A,'SSS Table 2023'!F:F)</f>
        <v>#N/A</v>
      </c>
      <c r="I107" s="83" t="e">
        <f>LOOKUP(C107,'SSS Table 2023'!A:A,'SSS Table 2023'!L:L)</f>
        <v>#N/A</v>
      </c>
      <c r="J107" s="83" t="e">
        <f>LOOKUP(C107,'SSS Table 2023'!A:A,'SSS Table 2023'!I:I)</f>
        <v>#N/A</v>
      </c>
      <c r="K107" s="83" t="e">
        <f t="shared" si="3"/>
        <v>#N/A</v>
      </c>
    </row>
    <row r="108" spans="2:11" ht="15" thickBot="1" x14ac:dyDescent="0.35">
      <c r="B108" t="s">
        <v>64</v>
      </c>
      <c r="C108" s="82"/>
      <c r="D108" s="83" t="e">
        <f>LOOKUP(C108,'SSS Table 2023'!A:A,'SSS Table 2023'!G:G)</f>
        <v>#N/A</v>
      </c>
      <c r="E108" s="83" t="e">
        <f>LOOKUP(C108,'SSS Table 2023'!A:A,'SSS Table 2023'!M:M)</f>
        <v>#N/A</v>
      </c>
      <c r="F108" s="83" t="e">
        <f t="shared" si="2"/>
        <v>#N/A</v>
      </c>
      <c r="H108" s="83" t="e">
        <f>LOOKUP(C108,'SSS Table 2023'!A:A,'SSS Table 2023'!F:F)</f>
        <v>#N/A</v>
      </c>
      <c r="I108" s="83" t="e">
        <f>LOOKUP(C108,'SSS Table 2023'!A:A,'SSS Table 2023'!L:L)</f>
        <v>#N/A</v>
      </c>
      <c r="J108" s="83" t="e">
        <f>LOOKUP(C108,'SSS Table 2023'!A:A,'SSS Table 2023'!I:I)</f>
        <v>#N/A</v>
      </c>
      <c r="K108" s="83" t="e">
        <f t="shared" si="3"/>
        <v>#N/A</v>
      </c>
    </row>
    <row r="109" spans="2:11" ht="15" thickBot="1" x14ac:dyDescent="0.35">
      <c r="B109" t="s">
        <v>64</v>
      </c>
      <c r="C109" s="82"/>
      <c r="D109" s="83" t="e">
        <f>LOOKUP(C109,'SSS Table 2023'!A:A,'SSS Table 2023'!G:G)</f>
        <v>#N/A</v>
      </c>
      <c r="E109" s="83" t="e">
        <f>LOOKUP(C109,'SSS Table 2023'!A:A,'SSS Table 2023'!M:M)</f>
        <v>#N/A</v>
      </c>
      <c r="F109" s="83" t="e">
        <f t="shared" si="2"/>
        <v>#N/A</v>
      </c>
      <c r="H109" s="83" t="e">
        <f>LOOKUP(C109,'SSS Table 2023'!A:A,'SSS Table 2023'!F:F)</f>
        <v>#N/A</v>
      </c>
      <c r="I109" s="83" t="e">
        <f>LOOKUP(C109,'SSS Table 2023'!A:A,'SSS Table 2023'!L:L)</f>
        <v>#N/A</v>
      </c>
      <c r="J109" s="83" t="e">
        <f>LOOKUP(C109,'SSS Table 2023'!A:A,'SSS Table 2023'!I:I)</f>
        <v>#N/A</v>
      </c>
      <c r="K109" s="83" t="e">
        <f t="shared" si="3"/>
        <v>#N/A</v>
      </c>
    </row>
    <row r="110" spans="2:11" ht="15" thickBot="1" x14ac:dyDescent="0.35">
      <c r="B110" t="s">
        <v>64</v>
      </c>
      <c r="C110" s="82"/>
      <c r="D110" s="83" t="e">
        <f>LOOKUP(C110,'SSS Table 2023'!A:A,'SSS Table 2023'!G:G)</f>
        <v>#N/A</v>
      </c>
      <c r="E110" s="83" t="e">
        <f>LOOKUP(C110,'SSS Table 2023'!A:A,'SSS Table 2023'!M:M)</f>
        <v>#N/A</v>
      </c>
      <c r="F110" s="83" t="e">
        <f t="shared" si="2"/>
        <v>#N/A</v>
      </c>
      <c r="H110" s="83" t="e">
        <f>LOOKUP(C110,'SSS Table 2023'!A:A,'SSS Table 2023'!F:F)</f>
        <v>#N/A</v>
      </c>
      <c r="I110" s="83" t="e">
        <f>LOOKUP(C110,'SSS Table 2023'!A:A,'SSS Table 2023'!L:L)</f>
        <v>#N/A</v>
      </c>
      <c r="J110" s="83" t="e">
        <f>LOOKUP(C110,'SSS Table 2023'!A:A,'SSS Table 2023'!I:I)</f>
        <v>#N/A</v>
      </c>
      <c r="K110" s="83" t="e">
        <f t="shared" si="3"/>
        <v>#N/A</v>
      </c>
    </row>
    <row r="111" spans="2:11" ht="15" thickBot="1" x14ac:dyDescent="0.35">
      <c r="B111" t="s">
        <v>64</v>
      </c>
      <c r="C111" s="82"/>
      <c r="D111" s="83" t="e">
        <f>LOOKUP(C111,'SSS Table 2023'!A:A,'SSS Table 2023'!G:G)</f>
        <v>#N/A</v>
      </c>
      <c r="E111" s="83" t="e">
        <f>LOOKUP(C111,'SSS Table 2023'!A:A,'SSS Table 2023'!M:M)</f>
        <v>#N/A</v>
      </c>
      <c r="F111" s="83" t="e">
        <f t="shared" si="2"/>
        <v>#N/A</v>
      </c>
      <c r="H111" s="83" t="e">
        <f>LOOKUP(C111,'SSS Table 2023'!A:A,'SSS Table 2023'!F:F)</f>
        <v>#N/A</v>
      </c>
      <c r="I111" s="83" t="e">
        <f>LOOKUP(C111,'SSS Table 2023'!A:A,'SSS Table 2023'!L:L)</f>
        <v>#N/A</v>
      </c>
      <c r="J111" s="83" t="e">
        <f>LOOKUP(C111,'SSS Table 2023'!A:A,'SSS Table 2023'!I:I)</f>
        <v>#N/A</v>
      </c>
      <c r="K111" s="83" t="e">
        <f t="shared" si="3"/>
        <v>#N/A</v>
      </c>
    </row>
    <row r="112" spans="2:11" ht="15" thickBot="1" x14ac:dyDescent="0.35">
      <c r="B112" t="s">
        <v>64</v>
      </c>
      <c r="C112" s="82"/>
      <c r="D112" s="83" t="e">
        <f>LOOKUP(C112,'SSS Table 2023'!A:A,'SSS Table 2023'!G:G)</f>
        <v>#N/A</v>
      </c>
      <c r="E112" s="83" t="e">
        <f>LOOKUP(C112,'SSS Table 2023'!A:A,'SSS Table 2023'!M:M)</f>
        <v>#N/A</v>
      </c>
      <c r="F112" s="83" t="e">
        <f t="shared" si="2"/>
        <v>#N/A</v>
      </c>
      <c r="H112" s="83" t="e">
        <f>LOOKUP(C112,'SSS Table 2023'!A:A,'SSS Table 2023'!F:F)</f>
        <v>#N/A</v>
      </c>
      <c r="I112" s="83" t="e">
        <f>LOOKUP(C112,'SSS Table 2023'!A:A,'SSS Table 2023'!L:L)</f>
        <v>#N/A</v>
      </c>
      <c r="J112" s="83" t="e">
        <f>LOOKUP(C112,'SSS Table 2023'!A:A,'SSS Table 2023'!I:I)</f>
        <v>#N/A</v>
      </c>
      <c r="K112" s="83" t="e">
        <f t="shared" si="3"/>
        <v>#N/A</v>
      </c>
    </row>
    <row r="113" spans="2:11" ht="15" thickBot="1" x14ac:dyDescent="0.35">
      <c r="B113" t="s">
        <v>64</v>
      </c>
      <c r="C113" s="82"/>
      <c r="D113" s="83" t="e">
        <f>LOOKUP(C113,'SSS Table 2023'!A:A,'SSS Table 2023'!G:G)</f>
        <v>#N/A</v>
      </c>
      <c r="E113" s="83" t="e">
        <f>LOOKUP(C113,'SSS Table 2023'!A:A,'SSS Table 2023'!M:M)</f>
        <v>#N/A</v>
      </c>
      <c r="F113" s="83" t="e">
        <f t="shared" si="2"/>
        <v>#N/A</v>
      </c>
      <c r="H113" s="83" t="e">
        <f>LOOKUP(C113,'SSS Table 2023'!A:A,'SSS Table 2023'!F:F)</f>
        <v>#N/A</v>
      </c>
      <c r="I113" s="83" t="e">
        <f>LOOKUP(C113,'SSS Table 2023'!A:A,'SSS Table 2023'!L:L)</f>
        <v>#N/A</v>
      </c>
      <c r="J113" s="83" t="e">
        <f>LOOKUP(C113,'SSS Table 2023'!A:A,'SSS Table 2023'!I:I)</f>
        <v>#N/A</v>
      </c>
      <c r="K113" s="83" t="e">
        <f t="shared" si="3"/>
        <v>#N/A</v>
      </c>
    </row>
    <row r="114" spans="2:11" ht="15" thickBot="1" x14ac:dyDescent="0.35">
      <c r="B114" t="s">
        <v>64</v>
      </c>
      <c r="C114" s="82"/>
      <c r="D114" s="83" t="e">
        <f>LOOKUP(C114,'SSS Table 2023'!A:A,'SSS Table 2023'!G:G)</f>
        <v>#N/A</v>
      </c>
      <c r="E114" s="83" t="e">
        <f>LOOKUP(C114,'SSS Table 2023'!A:A,'SSS Table 2023'!M:M)</f>
        <v>#N/A</v>
      </c>
      <c r="F114" s="83" t="e">
        <f t="shared" si="2"/>
        <v>#N/A</v>
      </c>
      <c r="H114" s="83" t="e">
        <f>LOOKUP(C114,'SSS Table 2023'!A:A,'SSS Table 2023'!F:F)</f>
        <v>#N/A</v>
      </c>
      <c r="I114" s="83" t="e">
        <f>LOOKUP(C114,'SSS Table 2023'!A:A,'SSS Table 2023'!L:L)</f>
        <v>#N/A</v>
      </c>
      <c r="J114" s="83" t="e">
        <f>LOOKUP(C114,'SSS Table 2023'!A:A,'SSS Table 2023'!I:I)</f>
        <v>#N/A</v>
      </c>
      <c r="K114" s="83" t="e">
        <f t="shared" si="3"/>
        <v>#N/A</v>
      </c>
    </row>
    <row r="115" spans="2:11" ht="15" thickBot="1" x14ac:dyDescent="0.35">
      <c r="B115" t="s">
        <v>64</v>
      </c>
      <c r="C115" s="82"/>
      <c r="D115" s="83" t="e">
        <f>LOOKUP(C115,'SSS Table 2023'!A:A,'SSS Table 2023'!G:G)</f>
        <v>#N/A</v>
      </c>
      <c r="E115" s="83" t="e">
        <f>LOOKUP(C115,'SSS Table 2023'!A:A,'SSS Table 2023'!M:M)</f>
        <v>#N/A</v>
      </c>
      <c r="F115" s="83" t="e">
        <f t="shared" si="2"/>
        <v>#N/A</v>
      </c>
      <c r="H115" s="83" t="e">
        <f>LOOKUP(C115,'SSS Table 2023'!A:A,'SSS Table 2023'!F:F)</f>
        <v>#N/A</v>
      </c>
      <c r="I115" s="83" t="e">
        <f>LOOKUP(C115,'SSS Table 2023'!A:A,'SSS Table 2023'!L:L)</f>
        <v>#N/A</v>
      </c>
      <c r="J115" s="83" t="e">
        <f>LOOKUP(C115,'SSS Table 2023'!A:A,'SSS Table 2023'!I:I)</f>
        <v>#N/A</v>
      </c>
      <c r="K115" s="83" t="e">
        <f t="shared" si="3"/>
        <v>#N/A</v>
      </c>
    </row>
    <row r="116" spans="2:11" ht="15" thickBot="1" x14ac:dyDescent="0.35">
      <c r="B116" t="s">
        <v>64</v>
      </c>
      <c r="C116" s="82"/>
      <c r="D116" s="83" t="e">
        <f>LOOKUP(C116,'SSS Table 2023'!A:A,'SSS Table 2023'!G:G)</f>
        <v>#N/A</v>
      </c>
      <c r="E116" s="83" t="e">
        <f>LOOKUP(C116,'SSS Table 2023'!A:A,'SSS Table 2023'!M:M)</f>
        <v>#N/A</v>
      </c>
      <c r="F116" s="83" t="e">
        <f t="shared" si="2"/>
        <v>#N/A</v>
      </c>
      <c r="H116" s="83" t="e">
        <f>LOOKUP(C116,'SSS Table 2023'!A:A,'SSS Table 2023'!F:F)</f>
        <v>#N/A</v>
      </c>
      <c r="I116" s="83" t="e">
        <f>LOOKUP(C116,'SSS Table 2023'!A:A,'SSS Table 2023'!L:L)</f>
        <v>#N/A</v>
      </c>
      <c r="J116" s="83" t="e">
        <f>LOOKUP(C116,'SSS Table 2023'!A:A,'SSS Table 2023'!I:I)</f>
        <v>#N/A</v>
      </c>
      <c r="K116" s="83" t="e">
        <f t="shared" si="3"/>
        <v>#N/A</v>
      </c>
    </row>
    <row r="117" spans="2:11" ht="15" thickBot="1" x14ac:dyDescent="0.35">
      <c r="B117" t="s">
        <v>64</v>
      </c>
      <c r="C117" s="82"/>
      <c r="D117" s="83" t="e">
        <f>LOOKUP(C117,'SSS Table 2023'!A:A,'SSS Table 2023'!G:G)</f>
        <v>#N/A</v>
      </c>
      <c r="E117" s="83" t="e">
        <f>LOOKUP(C117,'SSS Table 2023'!A:A,'SSS Table 2023'!M:M)</f>
        <v>#N/A</v>
      </c>
      <c r="F117" s="83" t="e">
        <f t="shared" si="2"/>
        <v>#N/A</v>
      </c>
      <c r="H117" s="83" t="e">
        <f>LOOKUP(C117,'SSS Table 2023'!A:A,'SSS Table 2023'!F:F)</f>
        <v>#N/A</v>
      </c>
      <c r="I117" s="83" t="e">
        <f>LOOKUP(C117,'SSS Table 2023'!A:A,'SSS Table 2023'!L:L)</f>
        <v>#N/A</v>
      </c>
      <c r="J117" s="83" t="e">
        <f>LOOKUP(C117,'SSS Table 2023'!A:A,'SSS Table 2023'!I:I)</f>
        <v>#N/A</v>
      </c>
      <c r="K117" s="83" t="e">
        <f t="shared" si="3"/>
        <v>#N/A</v>
      </c>
    </row>
    <row r="118" spans="2:11" ht="15" thickBot="1" x14ac:dyDescent="0.35">
      <c r="B118" t="s">
        <v>64</v>
      </c>
      <c r="C118" s="82"/>
      <c r="D118" s="83" t="e">
        <f>LOOKUP(C118,'SSS Table 2023'!A:A,'SSS Table 2023'!G:G)</f>
        <v>#N/A</v>
      </c>
      <c r="E118" s="83" t="e">
        <f>LOOKUP(C118,'SSS Table 2023'!A:A,'SSS Table 2023'!M:M)</f>
        <v>#N/A</v>
      </c>
      <c r="F118" s="83" t="e">
        <f t="shared" si="2"/>
        <v>#N/A</v>
      </c>
      <c r="H118" s="83" t="e">
        <f>LOOKUP(C118,'SSS Table 2023'!A:A,'SSS Table 2023'!F:F)</f>
        <v>#N/A</v>
      </c>
      <c r="I118" s="83" t="e">
        <f>LOOKUP(C118,'SSS Table 2023'!A:A,'SSS Table 2023'!L:L)</f>
        <v>#N/A</v>
      </c>
      <c r="J118" s="83" t="e">
        <f>LOOKUP(C118,'SSS Table 2023'!A:A,'SSS Table 2023'!I:I)</f>
        <v>#N/A</v>
      </c>
      <c r="K118" s="83" t="e">
        <f t="shared" si="3"/>
        <v>#N/A</v>
      </c>
    </row>
    <row r="119" spans="2:11" ht="15" thickBot="1" x14ac:dyDescent="0.35">
      <c r="B119" t="s">
        <v>64</v>
      </c>
      <c r="C119" s="82"/>
      <c r="D119" s="83" t="e">
        <f>LOOKUP(C119,'SSS Table 2023'!A:A,'SSS Table 2023'!G:G)</f>
        <v>#N/A</v>
      </c>
      <c r="E119" s="83" t="e">
        <f>LOOKUP(C119,'SSS Table 2023'!A:A,'SSS Table 2023'!M:M)</f>
        <v>#N/A</v>
      </c>
      <c r="F119" s="83" t="e">
        <f t="shared" si="2"/>
        <v>#N/A</v>
      </c>
      <c r="H119" s="83" t="e">
        <f>LOOKUP(C119,'SSS Table 2023'!A:A,'SSS Table 2023'!F:F)</f>
        <v>#N/A</v>
      </c>
      <c r="I119" s="83" t="e">
        <f>LOOKUP(C119,'SSS Table 2023'!A:A,'SSS Table 2023'!L:L)</f>
        <v>#N/A</v>
      </c>
      <c r="J119" s="83" t="e">
        <f>LOOKUP(C119,'SSS Table 2023'!A:A,'SSS Table 2023'!I:I)</f>
        <v>#N/A</v>
      </c>
      <c r="K119" s="83" t="e">
        <f t="shared" si="3"/>
        <v>#N/A</v>
      </c>
    </row>
    <row r="120" spans="2:11" ht="15" thickBot="1" x14ac:dyDescent="0.35">
      <c r="B120" t="s">
        <v>64</v>
      </c>
      <c r="C120" s="82"/>
      <c r="D120" s="83" t="e">
        <f>LOOKUP(C120,'SSS Table 2023'!A:A,'SSS Table 2023'!G:G)</f>
        <v>#N/A</v>
      </c>
      <c r="E120" s="83" t="e">
        <f>LOOKUP(C120,'SSS Table 2023'!A:A,'SSS Table 2023'!M:M)</f>
        <v>#N/A</v>
      </c>
      <c r="F120" s="83" t="e">
        <f t="shared" si="2"/>
        <v>#N/A</v>
      </c>
      <c r="H120" s="83" t="e">
        <f>LOOKUP(C120,'SSS Table 2023'!A:A,'SSS Table 2023'!F:F)</f>
        <v>#N/A</v>
      </c>
      <c r="I120" s="83" t="e">
        <f>LOOKUP(C120,'SSS Table 2023'!A:A,'SSS Table 2023'!L:L)</f>
        <v>#N/A</v>
      </c>
      <c r="J120" s="83" t="e">
        <f>LOOKUP(C120,'SSS Table 2023'!A:A,'SSS Table 2023'!I:I)</f>
        <v>#N/A</v>
      </c>
      <c r="K120" s="83" t="e">
        <f t="shared" si="3"/>
        <v>#N/A</v>
      </c>
    </row>
    <row r="121" spans="2:11" ht="15" thickBot="1" x14ac:dyDescent="0.35">
      <c r="B121" t="s">
        <v>64</v>
      </c>
      <c r="C121" s="82"/>
      <c r="D121" s="83" t="e">
        <f>LOOKUP(C121,'SSS Table 2023'!A:A,'SSS Table 2023'!G:G)</f>
        <v>#N/A</v>
      </c>
      <c r="E121" s="83" t="e">
        <f>LOOKUP(C121,'SSS Table 2023'!A:A,'SSS Table 2023'!M:M)</f>
        <v>#N/A</v>
      </c>
      <c r="F121" s="83" t="e">
        <f t="shared" si="2"/>
        <v>#N/A</v>
      </c>
      <c r="H121" s="83" t="e">
        <f>LOOKUP(C121,'SSS Table 2023'!A:A,'SSS Table 2023'!F:F)</f>
        <v>#N/A</v>
      </c>
      <c r="I121" s="83" t="e">
        <f>LOOKUP(C121,'SSS Table 2023'!A:A,'SSS Table 2023'!L:L)</f>
        <v>#N/A</v>
      </c>
      <c r="J121" s="83" t="e">
        <f>LOOKUP(C121,'SSS Table 2023'!A:A,'SSS Table 2023'!I:I)</f>
        <v>#N/A</v>
      </c>
      <c r="K121" s="83" t="e">
        <f t="shared" si="3"/>
        <v>#N/A</v>
      </c>
    </row>
    <row r="122" spans="2:11" ht="15" thickBot="1" x14ac:dyDescent="0.35">
      <c r="B122" t="s">
        <v>64</v>
      </c>
      <c r="C122" s="82"/>
      <c r="D122" s="83" t="e">
        <f>LOOKUP(C122,'SSS Table 2023'!A:A,'SSS Table 2023'!G:G)</f>
        <v>#N/A</v>
      </c>
      <c r="E122" s="83" t="e">
        <f>LOOKUP(C122,'SSS Table 2023'!A:A,'SSS Table 2023'!M:M)</f>
        <v>#N/A</v>
      </c>
      <c r="F122" s="83" t="e">
        <f t="shared" si="2"/>
        <v>#N/A</v>
      </c>
      <c r="H122" s="83" t="e">
        <f>LOOKUP(C122,'SSS Table 2023'!A:A,'SSS Table 2023'!F:F)</f>
        <v>#N/A</v>
      </c>
      <c r="I122" s="83" t="e">
        <f>LOOKUP(C122,'SSS Table 2023'!A:A,'SSS Table 2023'!L:L)</f>
        <v>#N/A</v>
      </c>
      <c r="J122" s="83" t="e">
        <f>LOOKUP(C122,'SSS Table 2023'!A:A,'SSS Table 2023'!I:I)</f>
        <v>#N/A</v>
      </c>
      <c r="K122" s="83" t="e">
        <f t="shared" si="3"/>
        <v>#N/A</v>
      </c>
    </row>
    <row r="123" spans="2:11" ht="15" thickBot="1" x14ac:dyDescent="0.35">
      <c r="B123" t="s">
        <v>64</v>
      </c>
      <c r="C123" s="82"/>
      <c r="D123" s="83" t="e">
        <f>LOOKUP(C123,'SSS Table 2023'!A:A,'SSS Table 2023'!G:G)</f>
        <v>#N/A</v>
      </c>
      <c r="E123" s="83" t="e">
        <f>LOOKUP(C123,'SSS Table 2023'!A:A,'SSS Table 2023'!M:M)</f>
        <v>#N/A</v>
      </c>
      <c r="F123" s="83" t="e">
        <f t="shared" si="2"/>
        <v>#N/A</v>
      </c>
      <c r="H123" s="83" t="e">
        <f>LOOKUP(C123,'SSS Table 2023'!A:A,'SSS Table 2023'!F:F)</f>
        <v>#N/A</v>
      </c>
      <c r="I123" s="83" t="e">
        <f>LOOKUP(C123,'SSS Table 2023'!A:A,'SSS Table 2023'!L:L)</f>
        <v>#N/A</v>
      </c>
      <c r="J123" s="83" t="e">
        <f>LOOKUP(C123,'SSS Table 2023'!A:A,'SSS Table 2023'!I:I)</f>
        <v>#N/A</v>
      </c>
      <c r="K123" s="83" t="e">
        <f t="shared" si="3"/>
        <v>#N/A</v>
      </c>
    </row>
    <row r="124" spans="2:11" ht="15" thickBot="1" x14ac:dyDescent="0.35">
      <c r="B124" t="s">
        <v>64</v>
      </c>
      <c r="C124" s="82"/>
      <c r="D124" s="83" t="e">
        <f>LOOKUP(C124,'SSS Table 2023'!A:A,'SSS Table 2023'!G:G)</f>
        <v>#N/A</v>
      </c>
      <c r="E124" s="83" t="e">
        <f>LOOKUP(C124,'SSS Table 2023'!A:A,'SSS Table 2023'!M:M)</f>
        <v>#N/A</v>
      </c>
      <c r="F124" s="83" t="e">
        <f t="shared" si="2"/>
        <v>#N/A</v>
      </c>
      <c r="H124" s="83" t="e">
        <f>LOOKUP(C124,'SSS Table 2023'!A:A,'SSS Table 2023'!F:F)</f>
        <v>#N/A</v>
      </c>
      <c r="I124" s="83" t="e">
        <f>LOOKUP(C124,'SSS Table 2023'!A:A,'SSS Table 2023'!L:L)</f>
        <v>#N/A</v>
      </c>
      <c r="J124" s="83" t="e">
        <f>LOOKUP(C124,'SSS Table 2023'!A:A,'SSS Table 2023'!I:I)</f>
        <v>#N/A</v>
      </c>
      <c r="K124" s="83" t="e">
        <f t="shared" si="3"/>
        <v>#N/A</v>
      </c>
    </row>
    <row r="125" spans="2:11" ht="15" thickBot="1" x14ac:dyDescent="0.35">
      <c r="B125" t="s">
        <v>64</v>
      </c>
      <c r="C125" s="82"/>
      <c r="D125" s="83" t="e">
        <f>LOOKUP(C125,'SSS Table 2023'!A:A,'SSS Table 2023'!G:G)</f>
        <v>#N/A</v>
      </c>
      <c r="E125" s="83" t="e">
        <f>LOOKUP(C125,'SSS Table 2023'!A:A,'SSS Table 2023'!M:M)</f>
        <v>#N/A</v>
      </c>
      <c r="F125" s="83" t="e">
        <f t="shared" si="2"/>
        <v>#N/A</v>
      </c>
      <c r="H125" s="83" t="e">
        <f>LOOKUP(C125,'SSS Table 2023'!A:A,'SSS Table 2023'!F:F)</f>
        <v>#N/A</v>
      </c>
      <c r="I125" s="83" t="e">
        <f>LOOKUP(C125,'SSS Table 2023'!A:A,'SSS Table 2023'!L:L)</f>
        <v>#N/A</v>
      </c>
      <c r="J125" s="83" t="e">
        <f>LOOKUP(C125,'SSS Table 2023'!A:A,'SSS Table 2023'!I:I)</f>
        <v>#N/A</v>
      </c>
      <c r="K125" s="83" t="e">
        <f t="shared" si="3"/>
        <v>#N/A</v>
      </c>
    </row>
    <row r="126" spans="2:11" ht="15" thickBot="1" x14ac:dyDescent="0.35">
      <c r="B126" t="s">
        <v>64</v>
      </c>
      <c r="C126" s="82"/>
      <c r="D126" s="83" t="e">
        <f>LOOKUP(C126,'SSS Table 2023'!A:A,'SSS Table 2023'!G:G)</f>
        <v>#N/A</v>
      </c>
      <c r="E126" s="83" t="e">
        <f>LOOKUP(C126,'SSS Table 2023'!A:A,'SSS Table 2023'!M:M)</f>
        <v>#N/A</v>
      </c>
      <c r="F126" s="83" t="e">
        <f t="shared" si="2"/>
        <v>#N/A</v>
      </c>
      <c r="H126" s="83" t="e">
        <f>LOOKUP(C126,'SSS Table 2023'!A:A,'SSS Table 2023'!F:F)</f>
        <v>#N/A</v>
      </c>
      <c r="I126" s="83" t="e">
        <f>LOOKUP(C126,'SSS Table 2023'!A:A,'SSS Table 2023'!L:L)</f>
        <v>#N/A</v>
      </c>
      <c r="J126" s="83" t="e">
        <f>LOOKUP(C126,'SSS Table 2023'!A:A,'SSS Table 2023'!I:I)</f>
        <v>#N/A</v>
      </c>
      <c r="K126" s="83" t="e">
        <f t="shared" si="3"/>
        <v>#N/A</v>
      </c>
    </row>
    <row r="127" spans="2:11" ht="15" thickBot="1" x14ac:dyDescent="0.35">
      <c r="B127" t="s">
        <v>64</v>
      </c>
      <c r="C127" s="82"/>
      <c r="D127" s="83" t="e">
        <f>LOOKUP(C127,'SSS Table 2023'!A:A,'SSS Table 2023'!G:G)</f>
        <v>#N/A</v>
      </c>
      <c r="E127" s="83" t="e">
        <f>LOOKUP(C127,'SSS Table 2023'!A:A,'SSS Table 2023'!M:M)</f>
        <v>#N/A</v>
      </c>
      <c r="F127" s="83" t="e">
        <f t="shared" si="2"/>
        <v>#N/A</v>
      </c>
      <c r="H127" s="83" t="e">
        <f>LOOKUP(C127,'SSS Table 2023'!A:A,'SSS Table 2023'!F:F)</f>
        <v>#N/A</v>
      </c>
      <c r="I127" s="83" t="e">
        <f>LOOKUP(C127,'SSS Table 2023'!A:A,'SSS Table 2023'!L:L)</f>
        <v>#N/A</v>
      </c>
      <c r="J127" s="83" t="e">
        <f>LOOKUP(C127,'SSS Table 2023'!A:A,'SSS Table 2023'!I:I)</f>
        <v>#N/A</v>
      </c>
      <c r="K127" s="83" t="e">
        <f t="shared" si="3"/>
        <v>#N/A</v>
      </c>
    </row>
    <row r="128" spans="2:11" ht="15" thickBot="1" x14ac:dyDescent="0.35">
      <c r="B128" t="s">
        <v>64</v>
      </c>
      <c r="C128" s="82"/>
      <c r="D128" s="83" t="e">
        <f>LOOKUP(C128,'SSS Table 2023'!A:A,'SSS Table 2023'!G:G)</f>
        <v>#N/A</v>
      </c>
      <c r="E128" s="83" t="e">
        <f>LOOKUP(C128,'SSS Table 2023'!A:A,'SSS Table 2023'!M:M)</f>
        <v>#N/A</v>
      </c>
      <c r="F128" s="83" t="e">
        <f t="shared" si="2"/>
        <v>#N/A</v>
      </c>
      <c r="H128" s="83" t="e">
        <f>LOOKUP(C128,'SSS Table 2023'!A:A,'SSS Table 2023'!F:F)</f>
        <v>#N/A</v>
      </c>
      <c r="I128" s="83" t="e">
        <f>LOOKUP(C128,'SSS Table 2023'!A:A,'SSS Table 2023'!L:L)</f>
        <v>#N/A</v>
      </c>
      <c r="J128" s="83" t="e">
        <f>LOOKUP(C128,'SSS Table 2023'!A:A,'SSS Table 2023'!I:I)</f>
        <v>#N/A</v>
      </c>
      <c r="K128" s="83" t="e">
        <f t="shared" si="3"/>
        <v>#N/A</v>
      </c>
    </row>
    <row r="129" spans="2:11" ht="15" thickBot="1" x14ac:dyDescent="0.35">
      <c r="B129" t="s">
        <v>64</v>
      </c>
      <c r="C129" s="82"/>
      <c r="D129" s="83" t="e">
        <f>LOOKUP(C129,'SSS Table 2023'!A:A,'SSS Table 2023'!G:G)</f>
        <v>#N/A</v>
      </c>
      <c r="E129" s="83" t="e">
        <f>LOOKUP(C129,'SSS Table 2023'!A:A,'SSS Table 2023'!M:M)</f>
        <v>#N/A</v>
      </c>
      <c r="F129" s="83" t="e">
        <f t="shared" si="2"/>
        <v>#N/A</v>
      </c>
      <c r="H129" s="83" t="e">
        <f>LOOKUP(C129,'SSS Table 2023'!A:A,'SSS Table 2023'!F:F)</f>
        <v>#N/A</v>
      </c>
      <c r="I129" s="83" t="e">
        <f>LOOKUP(C129,'SSS Table 2023'!A:A,'SSS Table 2023'!L:L)</f>
        <v>#N/A</v>
      </c>
      <c r="J129" s="83" t="e">
        <f>LOOKUP(C129,'SSS Table 2023'!A:A,'SSS Table 2023'!I:I)</f>
        <v>#N/A</v>
      </c>
      <c r="K129" s="83" t="e">
        <f t="shared" si="3"/>
        <v>#N/A</v>
      </c>
    </row>
    <row r="130" spans="2:11" ht="15" thickBot="1" x14ac:dyDescent="0.35">
      <c r="B130" t="s">
        <v>64</v>
      </c>
      <c r="C130" s="82"/>
      <c r="D130" s="83" t="e">
        <f>LOOKUP(C130,'SSS Table 2023'!A:A,'SSS Table 2023'!G:G)</f>
        <v>#N/A</v>
      </c>
      <c r="E130" s="83" t="e">
        <f>LOOKUP(C130,'SSS Table 2023'!A:A,'SSS Table 2023'!M:M)</f>
        <v>#N/A</v>
      </c>
      <c r="F130" s="83" t="e">
        <f t="shared" si="2"/>
        <v>#N/A</v>
      </c>
      <c r="H130" s="83" t="e">
        <f>LOOKUP(C130,'SSS Table 2023'!A:A,'SSS Table 2023'!F:F)</f>
        <v>#N/A</v>
      </c>
      <c r="I130" s="83" t="e">
        <f>LOOKUP(C130,'SSS Table 2023'!A:A,'SSS Table 2023'!L:L)</f>
        <v>#N/A</v>
      </c>
      <c r="J130" s="83" t="e">
        <f>LOOKUP(C130,'SSS Table 2023'!A:A,'SSS Table 2023'!I:I)</f>
        <v>#N/A</v>
      </c>
      <c r="K130" s="83" t="e">
        <f t="shared" si="3"/>
        <v>#N/A</v>
      </c>
    </row>
    <row r="131" spans="2:11" ht="15" thickBot="1" x14ac:dyDescent="0.35">
      <c r="B131" t="s">
        <v>64</v>
      </c>
      <c r="C131" s="82"/>
      <c r="D131" s="83" t="e">
        <f>LOOKUP(C131,'SSS Table 2023'!A:A,'SSS Table 2023'!G:G)</f>
        <v>#N/A</v>
      </c>
      <c r="E131" s="83" t="e">
        <f>LOOKUP(C131,'SSS Table 2023'!A:A,'SSS Table 2023'!M:M)</f>
        <v>#N/A</v>
      </c>
      <c r="F131" s="83" t="e">
        <f t="shared" si="2"/>
        <v>#N/A</v>
      </c>
      <c r="H131" s="83" t="e">
        <f>LOOKUP(C131,'SSS Table 2023'!A:A,'SSS Table 2023'!F:F)</f>
        <v>#N/A</v>
      </c>
      <c r="I131" s="83" t="e">
        <f>LOOKUP(C131,'SSS Table 2023'!A:A,'SSS Table 2023'!L:L)</f>
        <v>#N/A</v>
      </c>
      <c r="J131" s="83" t="e">
        <f>LOOKUP(C131,'SSS Table 2023'!A:A,'SSS Table 2023'!I:I)</f>
        <v>#N/A</v>
      </c>
      <c r="K131" s="83" t="e">
        <f t="shared" si="3"/>
        <v>#N/A</v>
      </c>
    </row>
    <row r="132" spans="2:11" ht="15" thickBot="1" x14ac:dyDescent="0.35">
      <c r="B132" t="s">
        <v>64</v>
      </c>
      <c r="C132" s="82"/>
      <c r="D132" s="83" t="e">
        <f>LOOKUP(C132,'SSS Table 2023'!A:A,'SSS Table 2023'!G:G)</f>
        <v>#N/A</v>
      </c>
      <c r="E132" s="83" t="e">
        <f>LOOKUP(C132,'SSS Table 2023'!A:A,'SSS Table 2023'!M:M)</f>
        <v>#N/A</v>
      </c>
      <c r="F132" s="83" t="e">
        <f t="shared" si="2"/>
        <v>#N/A</v>
      </c>
      <c r="H132" s="83" t="e">
        <f>LOOKUP(C132,'SSS Table 2023'!A:A,'SSS Table 2023'!F:F)</f>
        <v>#N/A</v>
      </c>
      <c r="I132" s="83" t="e">
        <f>LOOKUP(C132,'SSS Table 2023'!A:A,'SSS Table 2023'!L:L)</f>
        <v>#N/A</v>
      </c>
      <c r="J132" s="83" t="e">
        <f>LOOKUP(C132,'SSS Table 2023'!A:A,'SSS Table 2023'!I:I)</f>
        <v>#N/A</v>
      </c>
      <c r="K132" s="83" t="e">
        <f t="shared" si="3"/>
        <v>#N/A</v>
      </c>
    </row>
    <row r="133" spans="2:11" ht="15" thickBot="1" x14ac:dyDescent="0.35">
      <c r="B133" t="s">
        <v>64</v>
      </c>
      <c r="C133" s="82"/>
      <c r="D133" s="83" t="e">
        <f>LOOKUP(C133,'SSS Table 2023'!A:A,'SSS Table 2023'!G:G)</f>
        <v>#N/A</v>
      </c>
      <c r="E133" s="83" t="e">
        <f>LOOKUP(C133,'SSS Table 2023'!A:A,'SSS Table 2023'!M:M)</f>
        <v>#N/A</v>
      </c>
      <c r="F133" s="83" t="e">
        <f t="shared" ref="F133:F196" si="4">SUM(D133:E133)</f>
        <v>#N/A</v>
      </c>
      <c r="H133" s="83" t="e">
        <f>LOOKUP(C133,'SSS Table 2023'!A:A,'SSS Table 2023'!F:F)</f>
        <v>#N/A</v>
      </c>
      <c r="I133" s="83" t="e">
        <f>LOOKUP(C133,'SSS Table 2023'!A:A,'SSS Table 2023'!L:L)</f>
        <v>#N/A</v>
      </c>
      <c r="J133" s="83" t="e">
        <f>LOOKUP(C133,'SSS Table 2023'!A:A,'SSS Table 2023'!I:I)</f>
        <v>#N/A</v>
      </c>
      <c r="K133" s="83" t="e">
        <f t="shared" ref="K133:K196" si="5">SUM(H133:J133)</f>
        <v>#N/A</v>
      </c>
    </row>
    <row r="134" spans="2:11" ht="15" thickBot="1" x14ac:dyDescent="0.35">
      <c r="B134" t="s">
        <v>64</v>
      </c>
      <c r="C134" s="82"/>
      <c r="D134" s="83" t="e">
        <f>LOOKUP(C134,'SSS Table 2023'!A:A,'SSS Table 2023'!G:G)</f>
        <v>#N/A</v>
      </c>
      <c r="E134" s="83" t="e">
        <f>LOOKUP(C134,'SSS Table 2023'!A:A,'SSS Table 2023'!M:M)</f>
        <v>#N/A</v>
      </c>
      <c r="F134" s="83" t="e">
        <f t="shared" si="4"/>
        <v>#N/A</v>
      </c>
      <c r="H134" s="83" t="e">
        <f>LOOKUP(C134,'SSS Table 2023'!A:A,'SSS Table 2023'!F:F)</f>
        <v>#N/A</v>
      </c>
      <c r="I134" s="83" t="e">
        <f>LOOKUP(C134,'SSS Table 2023'!A:A,'SSS Table 2023'!L:L)</f>
        <v>#N/A</v>
      </c>
      <c r="J134" s="83" t="e">
        <f>LOOKUP(C134,'SSS Table 2023'!A:A,'SSS Table 2023'!I:I)</f>
        <v>#N/A</v>
      </c>
      <c r="K134" s="83" t="e">
        <f t="shared" si="5"/>
        <v>#N/A</v>
      </c>
    </row>
    <row r="135" spans="2:11" ht="15" thickBot="1" x14ac:dyDescent="0.35">
      <c r="B135" t="s">
        <v>64</v>
      </c>
      <c r="C135" s="82"/>
      <c r="D135" s="83" t="e">
        <f>LOOKUP(C135,'SSS Table 2023'!A:A,'SSS Table 2023'!G:G)</f>
        <v>#N/A</v>
      </c>
      <c r="E135" s="83" t="e">
        <f>LOOKUP(C135,'SSS Table 2023'!A:A,'SSS Table 2023'!M:M)</f>
        <v>#N/A</v>
      </c>
      <c r="F135" s="83" t="e">
        <f t="shared" si="4"/>
        <v>#N/A</v>
      </c>
      <c r="H135" s="83" t="e">
        <f>LOOKUP(C135,'SSS Table 2023'!A:A,'SSS Table 2023'!F:F)</f>
        <v>#N/A</v>
      </c>
      <c r="I135" s="83" t="e">
        <f>LOOKUP(C135,'SSS Table 2023'!A:A,'SSS Table 2023'!L:L)</f>
        <v>#N/A</v>
      </c>
      <c r="J135" s="83" t="e">
        <f>LOOKUP(C135,'SSS Table 2023'!A:A,'SSS Table 2023'!I:I)</f>
        <v>#N/A</v>
      </c>
      <c r="K135" s="83" t="e">
        <f t="shared" si="5"/>
        <v>#N/A</v>
      </c>
    </row>
    <row r="136" spans="2:11" ht="15" thickBot="1" x14ac:dyDescent="0.35">
      <c r="B136" t="s">
        <v>64</v>
      </c>
      <c r="C136" s="82"/>
      <c r="D136" s="83" t="e">
        <f>LOOKUP(C136,'SSS Table 2023'!A:A,'SSS Table 2023'!G:G)</f>
        <v>#N/A</v>
      </c>
      <c r="E136" s="83" t="e">
        <f>LOOKUP(C136,'SSS Table 2023'!A:A,'SSS Table 2023'!M:M)</f>
        <v>#N/A</v>
      </c>
      <c r="F136" s="83" t="e">
        <f t="shared" si="4"/>
        <v>#N/A</v>
      </c>
      <c r="H136" s="83" t="e">
        <f>LOOKUP(C136,'SSS Table 2023'!A:A,'SSS Table 2023'!F:F)</f>
        <v>#N/A</v>
      </c>
      <c r="I136" s="83" t="e">
        <f>LOOKUP(C136,'SSS Table 2023'!A:A,'SSS Table 2023'!L:L)</f>
        <v>#N/A</v>
      </c>
      <c r="J136" s="83" t="e">
        <f>LOOKUP(C136,'SSS Table 2023'!A:A,'SSS Table 2023'!I:I)</f>
        <v>#N/A</v>
      </c>
      <c r="K136" s="83" t="e">
        <f t="shared" si="5"/>
        <v>#N/A</v>
      </c>
    </row>
    <row r="137" spans="2:11" ht="15" thickBot="1" x14ac:dyDescent="0.35">
      <c r="B137" t="s">
        <v>64</v>
      </c>
      <c r="C137" s="82"/>
      <c r="D137" s="83" t="e">
        <f>LOOKUP(C137,'SSS Table 2023'!A:A,'SSS Table 2023'!G:G)</f>
        <v>#N/A</v>
      </c>
      <c r="E137" s="83" t="e">
        <f>LOOKUP(C137,'SSS Table 2023'!A:A,'SSS Table 2023'!M:M)</f>
        <v>#N/A</v>
      </c>
      <c r="F137" s="83" t="e">
        <f t="shared" si="4"/>
        <v>#N/A</v>
      </c>
      <c r="H137" s="83" t="e">
        <f>LOOKUP(C137,'SSS Table 2023'!A:A,'SSS Table 2023'!F:F)</f>
        <v>#N/A</v>
      </c>
      <c r="I137" s="83" t="e">
        <f>LOOKUP(C137,'SSS Table 2023'!A:A,'SSS Table 2023'!L:L)</f>
        <v>#N/A</v>
      </c>
      <c r="J137" s="83" t="e">
        <f>LOOKUP(C137,'SSS Table 2023'!A:A,'SSS Table 2023'!I:I)</f>
        <v>#N/A</v>
      </c>
      <c r="K137" s="83" t="e">
        <f t="shared" si="5"/>
        <v>#N/A</v>
      </c>
    </row>
    <row r="138" spans="2:11" ht="15" thickBot="1" x14ac:dyDescent="0.35">
      <c r="B138" t="s">
        <v>64</v>
      </c>
      <c r="C138" s="82"/>
      <c r="D138" s="83" t="e">
        <f>LOOKUP(C138,'SSS Table 2023'!A:A,'SSS Table 2023'!G:G)</f>
        <v>#N/A</v>
      </c>
      <c r="E138" s="83" t="e">
        <f>LOOKUP(C138,'SSS Table 2023'!A:A,'SSS Table 2023'!M:M)</f>
        <v>#N/A</v>
      </c>
      <c r="F138" s="83" t="e">
        <f t="shared" si="4"/>
        <v>#N/A</v>
      </c>
      <c r="H138" s="83" t="e">
        <f>LOOKUP(C138,'SSS Table 2023'!A:A,'SSS Table 2023'!F:F)</f>
        <v>#N/A</v>
      </c>
      <c r="I138" s="83" t="e">
        <f>LOOKUP(C138,'SSS Table 2023'!A:A,'SSS Table 2023'!L:L)</f>
        <v>#N/A</v>
      </c>
      <c r="J138" s="83" t="e">
        <f>LOOKUP(C138,'SSS Table 2023'!A:A,'SSS Table 2023'!I:I)</f>
        <v>#N/A</v>
      </c>
      <c r="K138" s="83" t="e">
        <f t="shared" si="5"/>
        <v>#N/A</v>
      </c>
    </row>
    <row r="139" spans="2:11" ht="15" thickBot="1" x14ac:dyDescent="0.35">
      <c r="B139" t="s">
        <v>64</v>
      </c>
      <c r="C139" s="82"/>
      <c r="D139" s="83" t="e">
        <f>LOOKUP(C139,'SSS Table 2023'!A:A,'SSS Table 2023'!G:G)</f>
        <v>#N/A</v>
      </c>
      <c r="E139" s="83" t="e">
        <f>LOOKUP(C139,'SSS Table 2023'!A:A,'SSS Table 2023'!M:M)</f>
        <v>#N/A</v>
      </c>
      <c r="F139" s="83" t="e">
        <f t="shared" si="4"/>
        <v>#N/A</v>
      </c>
      <c r="H139" s="83" t="e">
        <f>LOOKUP(C139,'SSS Table 2023'!A:A,'SSS Table 2023'!F:F)</f>
        <v>#N/A</v>
      </c>
      <c r="I139" s="83" t="e">
        <f>LOOKUP(C139,'SSS Table 2023'!A:A,'SSS Table 2023'!L:L)</f>
        <v>#N/A</v>
      </c>
      <c r="J139" s="83" t="e">
        <f>LOOKUP(C139,'SSS Table 2023'!A:A,'SSS Table 2023'!I:I)</f>
        <v>#N/A</v>
      </c>
      <c r="K139" s="83" t="e">
        <f t="shared" si="5"/>
        <v>#N/A</v>
      </c>
    </row>
    <row r="140" spans="2:11" ht="15" thickBot="1" x14ac:dyDescent="0.35">
      <c r="B140" t="s">
        <v>64</v>
      </c>
      <c r="C140" s="82"/>
      <c r="D140" s="83" t="e">
        <f>LOOKUP(C140,'SSS Table 2023'!A:A,'SSS Table 2023'!G:G)</f>
        <v>#N/A</v>
      </c>
      <c r="E140" s="83" t="e">
        <f>LOOKUP(C140,'SSS Table 2023'!A:A,'SSS Table 2023'!M:M)</f>
        <v>#N/A</v>
      </c>
      <c r="F140" s="83" t="e">
        <f t="shared" si="4"/>
        <v>#N/A</v>
      </c>
      <c r="H140" s="83" t="e">
        <f>LOOKUP(C140,'SSS Table 2023'!A:A,'SSS Table 2023'!F:F)</f>
        <v>#N/A</v>
      </c>
      <c r="I140" s="83" t="e">
        <f>LOOKUP(C140,'SSS Table 2023'!A:A,'SSS Table 2023'!L:L)</f>
        <v>#N/A</v>
      </c>
      <c r="J140" s="83" t="e">
        <f>LOOKUP(C140,'SSS Table 2023'!A:A,'SSS Table 2023'!I:I)</f>
        <v>#N/A</v>
      </c>
      <c r="K140" s="83" t="e">
        <f t="shared" si="5"/>
        <v>#N/A</v>
      </c>
    </row>
    <row r="141" spans="2:11" ht="15" thickBot="1" x14ac:dyDescent="0.35">
      <c r="B141" t="s">
        <v>64</v>
      </c>
      <c r="C141" s="82"/>
      <c r="D141" s="83" t="e">
        <f>LOOKUP(C141,'SSS Table 2023'!A:A,'SSS Table 2023'!G:G)</f>
        <v>#N/A</v>
      </c>
      <c r="E141" s="83" t="e">
        <f>LOOKUP(C141,'SSS Table 2023'!A:A,'SSS Table 2023'!M:M)</f>
        <v>#N/A</v>
      </c>
      <c r="F141" s="83" t="e">
        <f t="shared" si="4"/>
        <v>#N/A</v>
      </c>
      <c r="H141" s="83" t="e">
        <f>LOOKUP(C141,'SSS Table 2023'!A:A,'SSS Table 2023'!F:F)</f>
        <v>#N/A</v>
      </c>
      <c r="I141" s="83" t="e">
        <f>LOOKUP(C141,'SSS Table 2023'!A:A,'SSS Table 2023'!L:L)</f>
        <v>#N/A</v>
      </c>
      <c r="J141" s="83" t="e">
        <f>LOOKUP(C141,'SSS Table 2023'!A:A,'SSS Table 2023'!I:I)</f>
        <v>#N/A</v>
      </c>
      <c r="K141" s="83" t="e">
        <f t="shared" si="5"/>
        <v>#N/A</v>
      </c>
    </row>
    <row r="142" spans="2:11" ht="15" thickBot="1" x14ac:dyDescent="0.35">
      <c r="B142" t="s">
        <v>64</v>
      </c>
      <c r="C142" s="82"/>
      <c r="D142" s="83" t="e">
        <f>LOOKUP(C142,'SSS Table 2023'!A:A,'SSS Table 2023'!G:G)</f>
        <v>#N/A</v>
      </c>
      <c r="E142" s="83" t="e">
        <f>LOOKUP(C142,'SSS Table 2023'!A:A,'SSS Table 2023'!M:M)</f>
        <v>#N/A</v>
      </c>
      <c r="F142" s="83" t="e">
        <f t="shared" si="4"/>
        <v>#N/A</v>
      </c>
      <c r="H142" s="83" t="e">
        <f>LOOKUP(C142,'SSS Table 2023'!A:A,'SSS Table 2023'!F:F)</f>
        <v>#N/A</v>
      </c>
      <c r="I142" s="83" t="e">
        <f>LOOKUP(C142,'SSS Table 2023'!A:A,'SSS Table 2023'!L:L)</f>
        <v>#N/A</v>
      </c>
      <c r="J142" s="83" t="e">
        <f>LOOKUP(C142,'SSS Table 2023'!A:A,'SSS Table 2023'!I:I)</f>
        <v>#N/A</v>
      </c>
      <c r="K142" s="83" t="e">
        <f t="shared" si="5"/>
        <v>#N/A</v>
      </c>
    </row>
    <row r="143" spans="2:11" ht="15" thickBot="1" x14ac:dyDescent="0.35">
      <c r="B143" t="s">
        <v>64</v>
      </c>
      <c r="C143" s="82"/>
      <c r="D143" s="83" t="e">
        <f>LOOKUP(C143,'SSS Table 2023'!A:A,'SSS Table 2023'!G:G)</f>
        <v>#N/A</v>
      </c>
      <c r="E143" s="83" t="e">
        <f>LOOKUP(C143,'SSS Table 2023'!A:A,'SSS Table 2023'!M:M)</f>
        <v>#N/A</v>
      </c>
      <c r="F143" s="83" t="e">
        <f t="shared" si="4"/>
        <v>#N/A</v>
      </c>
      <c r="H143" s="83" t="e">
        <f>LOOKUP(C143,'SSS Table 2023'!A:A,'SSS Table 2023'!F:F)</f>
        <v>#N/A</v>
      </c>
      <c r="I143" s="83" t="e">
        <f>LOOKUP(C143,'SSS Table 2023'!A:A,'SSS Table 2023'!L:L)</f>
        <v>#N/A</v>
      </c>
      <c r="J143" s="83" t="e">
        <f>LOOKUP(C143,'SSS Table 2023'!A:A,'SSS Table 2023'!I:I)</f>
        <v>#N/A</v>
      </c>
      <c r="K143" s="83" t="e">
        <f t="shared" si="5"/>
        <v>#N/A</v>
      </c>
    </row>
    <row r="144" spans="2:11" ht="15" thickBot="1" x14ac:dyDescent="0.35">
      <c r="B144" t="s">
        <v>64</v>
      </c>
      <c r="C144" s="82"/>
      <c r="D144" s="83" t="e">
        <f>LOOKUP(C144,'SSS Table 2023'!A:A,'SSS Table 2023'!G:G)</f>
        <v>#N/A</v>
      </c>
      <c r="E144" s="83" t="e">
        <f>LOOKUP(C144,'SSS Table 2023'!A:A,'SSS Table 2023'!M:M)</f>
        <v>#N/A</v>
      </c>
      <c r="F144" s="83" t="e">
        <f t="shared" si="4"/>
        <v>#N/A</v>
      </c>
      <c r="H144" s="83" t="e">
        <f>LOOKUP(C144,'SSS Table 2023'!A:A,'SSS Table 2023'!F:F)</f>
        <v>#N/A</v>
      </c>
      <c r="I144" s="83" t="e">
        <f>LOOKUP(C144,'SSS Table 2023'!A:A,'SSS Table 2023'!L:L)</f>
        <v>#N/A</v>
      </c>
      <c r="J144" s="83" t="e">
        <f>LOOKUP(C144,'SSS Table 2023'!A:A,'SSS Table 2023'!I:I)</f>
        <v>#N/A</v>
      </c>
      <c r="K144" s="83" t="e">
        <f t="shared" si="5"/>
        <v>#N/A</v>
      </c>
    </row>
    <row r="145" spans="2:11" ht="15" thickBot="1" x14ac:dyDescent="0.35">
      <c r="B145" t="s">
        <v>64</v>
      </c>
      <c r="C145" s="82"/>
      <c r="D145" s="83" t="e">
        <f>LOOKUP(C145,'SSS Table 2023'!A:A,'SSS Table 2023'!G:G)</f>
        <v>#N/A</v>
      </c>
      <c r="E145" s="83" t="e">
        <f>LOOKUP(C145,'SSS Table 2023'!A:A,'SSS Table 2023'!M:M)</f>
        <v>#N/A</v>
      </c>
      <c r="F145" s="83" t="e">
        <f t="shared" si="4"/>
        <v>#N/A</v>
      </c>
      <c r="H145" s="83" t="e">
        <f>LOOKUP(C145,'SSS Table 2023'!A:A,'SSS Table 2023'!F:F)</f>
        <v>#N/A</v>
      </c>
      <c r="I145" s="83" t="e">
        <f>LOOKUP(C145,'SSS Table 2023'!A:A,'SSS Table 2023'!L:L)</f>
        <v>#N/A</v>
      </c>
      <c r="J145" s="83" t="e">
        <f>LOOKUP(C145,'SSS Table 2023'!A:A,'SSS Table 2023'!I:I)</f>
        <v>#N/A</v>
      </c>
      <c r="K145" s="83" t="e">
        <f t="shared" si="5"/>
        <v>#N/A</v>
      </c>
    </row>
    <row r="146" spans="2:11" ht="15" thickBot="1" x14ac:dyDescent="0.35">
      <c r="B146" t="s">
        <v>64</v>
      </c>
      <c r="C146" s="82"/>
      <c r="D146" s="83" t="e">
        <f>LOOKUP(C146,'SSS Table 2023'!A:A,'SSS Table 2023'!G:G)</f>
        <v>#N/A</v>
      </c>
      <c r="E146" s="83" t="e">
        <f>LOOKUP(C146,'SSS Table 2023'!A:A,'SSS Table 2023'!M:M)</f>
        <v>#N/A</v>
      </c>
      <c r="F146" s="83" t="e">
        <f t="shared" si="4"/>
        <v>#N/A</v>
      </c>
      <c r="H146" s="83" t="e">
        <f>LOOKUP(C146,'SSS Table 2023'!A:A,'SSS Table 2023'!F:F)</f>
        <v>#N/A</v>
      </c>
      <c r="I146" s="83" t="e">
        <f>LOOKUP(C146,'SSS Table 2023'!A:A,'SSS Table 2023'!L:L)</f>
        <v>#N/A</v>
      </c>
      <c r="J146" s="83" t="e">
        <f>LOOKUP(C146,'SSS Table 2023'!A:A,'SSS Table 2023'!I:I)</f>
        <v>#N/A</v>
      </c>
      <c r="K146" s="83" t="e">
        <f t="shared" si="5"/>
        <v>#N/A</v>
      </c>
    </row>
    <row r="147" spans="2:11" ht="15" thickBot="1" x14ac:dyDescent="0.35">
      <c r="B147" t="s">
        <v>64</v>
      </c>
      <c r="C147" s="82"/>
      <c r="D147" s="83" t="e">
        <f>LOOKUP(C147,'SSS Table 2023'!A:A,'SSS Table 2023'!G:G)</f>
        <v>#N/A</v>
      </c>
      <c r="E147" s="83" t="e">
        <f>LOOKUP(C147,'SSS Table 2023'!A:A,'SSS Table 2023'!M:M)</f>
        <v>#N/A</v>
      </c>
      <c r="F147" s="83" t="e">
        <f t="shared" si="4"/>
        <v>#N/A</v>
      </c>
      <c r="H147" s="83" t="e">
        <f>LOOKUP(C147,'SSS Table 2023'!A:A,'SSS Table 2023'!F:F)</f>
        <v>#N/A</v>
      </c>
      <c r="I147" s="83" t="e">
        <f>LOOKUP(C147,'SSS Table 2023'!A:A,'SSS Table 2023'!L:L)</f>
        <v>#N/A</v>
      </c>
      <c r="J147" s="83" t="e">
        <f>LOOKUP(C147,'SSS Table 2023'!A:A,'SSS Table 2023'!I:I)</f>
        <v>#N/A</v>
      </c>
      <c r="K147" s="83" t="e">
        <f t="shared" si="5"/>
        <v>#N/A</v>
      </c>
    </row>
    <row r="148" spans="2:11" ht="15" thickBot="1" x14ac:dyDescent="0.35">
      <c r="B148" t="s">
        <v>64</v>
      </c>
      <c r="C148" s="82"/>
      <c r="D148" s="83" t="e">
        <f>LOOKUP(C148,'SSS Table 2023'!A:A,'SSS Table 2023'!G:G)</f>
        <v>#N/A</v>
      </c>
      <c r="E148" s="83" t="e">
        <f>LOOKUP(C148,'SSS Table 2023'!A:A,'SSS Table 2023'!M:M)</f>
        <v>#N/A</v>
      </c>
      <c r="F148" s="83" t="e">
        <f t="shared" si="4"/>
        <v>#N/A</v>
      </c>
      <c r="H148" s="83" t="e">
        <f>LOOKUP(C148,'SSS Table 2023'!A:A,'SSS Table 2023'!F:F)</f>
        <v>#N/A</v>
      </c>
      <c r="I148" s="83" t="e">
        <f>LOOKUP(C148,'SSS Table 2023'!A:A,'SSS Table 2023'!L:L)</f>
        <v>#N/A</v>
      </c>
      <c r="J148" s="83" t="e">
        <f>LOOKUP(C148,'SSS Table 2023'!A:A,'SSS Table 2023'!I:I)</f>
        <v>#N/A</v>
      </c>
      <c r="K148" s="83" t="e">
        <f t="shared" si="5"/>
        <v>#N/A</v>
      </c>
    </row>
    <row r="149" spans="2:11" ht="15" thickBot="1" x14ac:dyDescent="0.35">
      <c r="B149" t="s">
        <v>64</v>
      </c>
      <c r="C149" s="82"/>
      <c r="D149" s="83" t="e">
        <f>LOOKUP(C149,'SSS Table 2023'!A:A,'SSS Table 2023'!G:G)</f>
        <v>#N/A</v>
      </c>
      <c r="E149" s="83" t="e">
        <f>LOOKUP(C149,'SSS Table 2023'!A:A,'SSS Table 2023'!M:M)</f>
        <v>#N/A</v>
      </c>
      <c r="F149" s="83" t="e">
        <f t="shared" si="4"/>
        <v>#N/A</v>
      </c>
      <c r="H149" s="83" t="e">
        <f>LOOKUP(C149,'SSS Table 2023'!A:A,'SSS Table 2023'!F:F)</f>
        <v>#N/A</v>
      </c>
      <c r="I149" s="83" t="e">
        <f>LOOKUP(C149,'SSS Table 2023'!A:A,'SSS Table 2023'!L:L)</f>
        <v>#N/A</v>
      </c>
      <c r="J149" s="83" t="e">
        <f>LOOKUP(C149,'SSS Table 2023'!A:A,'SSS Table 2023'!I:I)</f>
        <v>#N/A</v>
      </c>
      <c r="K149" s="83" t="e">
        <f t="shared" si="5"/>
        <v>#N/A</v>
      </c>
    </row>
    <row r="150" spans="2:11" ht="15" thickBot="1" x14ac:dyDescent="0.35">
      <c r="B150" t="s">
        <v>64</v>
      </c>
      <c r="C150" s="82"/>
      <c r="D150" s="83" t="e">
        <f>LOOKUP(C150,'SSS Table 2023'!A:A,'SSS Table 2023'!G:G)</f>
        <v>#N/A</v>
      </c>
      <c r="E150" s="83" t="e">
        <f>LOOKUP(C150,'SSS Table 2023'!A:A,'SSS Table 2023'!M:M)</f>
        <v>#N/A</v>
      </c>
      <c r="F150" s="83" t="e">
        <f t="shared" si="4"/>
        <v>#N/A</v>
      </c>
      <c r="H150" s="83" t="e">
        <f>LOOKUP(C150,'SSS Table 2023'!A:A,'SSS Table 2023'!F:F)</f>
        <v>#N/A</v>
      </c>
      <c r="I150" s="83" t="e">
        <f>LOOKUP(C150,'SSS Table 2023'!A:A,'SSS Table 2023'!L:L)</f>
        <v>#N/A</v>
      </c>
      <c r="J150" s="83" t="e">
        <f>LOOKUP(C150,'SSS Table 2023'!A:A,'SSS Table 2023'!I:I)</f>
        <v>#N/A</v>
      </c>
      <c r="K150" s="83" t="e">
        <f t="shared" si="5"/>
        <v>#N/A</v>
      </c>
    </row>
    <row r="151" spans="2:11" ht="15" thickBot="1" x14ac:dyDescent="0.35">
      <c r="B151" t="s">
        <v>64</v>
      </c>
      <c r="C151" s="82"/>
      <c r="D151" s="83" t="e">
        <f>LOOKUP(C151,'SSS Table 2023'!A:A,'SSS Table 2023'!G:G)</f>
        <v>#N/A</v>
      </c>
      <c r="E151" s="83" t="e">
        <f>LOOKUP(C151,'SSS Table 2023'!A:A,'SSS Table 2023'!M:M)</f>
        <v>#N/A</v>
      </c>
      <c r="F151" s="83" t="e">
        <f t="shared" si="4"/>
        <v>#N/A</v>
      </c>
      <c r="H151" s="83" t="e">
        <f>LOOKUP(C151,'SSS Table 2023'!A:A,'SSS Table 2023'!F:F)</f>
        <v>#N/A</v>
      </c>
      <c r="I151" s="83" t="e">
        <f>LOOKUP(C151,'SSS Table 2023'!A:A,'SSS Table 2023'!L:L)</f>
        <v>#N/A</v>
      </c>
      <c r="J151" s="83" t="e">
        <f>LOOKUP(C151,'SSS Table 2023'!A:A,'SSS Table 2023'!I:I)</f>
        <v>#N/A</v>
      </c>
      <c r="K151" s="83" t="e">
        <f t="shared" si="5"/>
        <v>#N/A</v>
      </c>
    </row>
    <row r="152" spans="2:11" ht="15" thickBot="1" x14ac:dyDescent="0.35">
      <c r="B152" t="s">
        <v>64</v>
      </c>
      <c r="C152" s="82"/>
      <c r="D152" s="83" t="e">
        <f>LOOKUP(C152,'SSS Table 2023'!A:A,'SSS Table 2023'!G:G)</f>
        <v>#N/A</v>
      </c>
      <c r="E152" s="83" t="e">
        <f>LOOKUP(C152,'SSS Table 2023'!A:A,'SSS Table 2023'!M:M)</f>
        <v>#N/A</v>
      </c>
      <c r="F152" s="83" t="e">
        <f t="shared" si="4"/>
        <v>#N/A</v>
      </c>
      <c r="H152" s="83" t="e">
        <f>LOOKUP(C152,'SSS Table 2023'!A:A,'SSS Table 2023'!F:F)</f>
        <v>#N/A</v>
      </c>
      <c r="I152" s="83" t="e">
        <f>LOOKUP(C152,'SSS Table 2023'!A:A,'SSS Table 2023'!L:L)</f>
        <v>#N/A</v>
      </c>
      <c r="J152" s="83" t="e">
        <f>LOOKUP(C152,'SSS Table 2023'!A:A,'SSS Table 2023'!I:I)</f>
        <v>#N/A</v>
      </c>
      <c r="K152" s="83" t="e">
        <f t="shared" si="5"/>
        <v>#N/A</v>
      </c>
    </row>
    <row r="153" spans="2:11" ht="15" thickBot="1" x14ac:dyDescent="0.35">
      <c r="B153" t="s">
        <v>64</v>
      </c>
      <c r="C153" s="82"/>
      <c r="D153" s="83" t="e">
        <f>LOOKUP(C153,'SSS Table 2023'!A:A,'SSS Table 2023'!G:G)</f>
        <v>#N/A</v>
      </c>
      <c r="E153" s="83" t="e">
        <f>LOOKUP(C153,'SSS Table 2023'!A:A,'SSS Table 2023'!M:M)</f>
        <v>#N/A</v>
      </c>
      <c r="F153" s="83" t="e">
        <f t="shared" si="4"/>
        <v>#N/A</v>
      </c>
      <c r="H153" s="83" t="e">
        <f>LOOKUP(C153,'SSS Table 2023'!A:A,'SSS Table 2023'!F:F)</f>
        <v>#N/A</v>
      </c>
      <c r="I153" s="83" t="e">
        <f>LOOKUP(C153,'SSS Table 2023'!A:A,'SSS Table 2023'!L:L)</f>
        <v>#N/A</v>
      </c>
      <c r="J153" s="83" t="e">
        <f>LOOKUP(C153,'SSS Table 2023'!A:A,'SSS Table 2023'!I:I)</f>
        <v>#N/A</v>
      </c>
      <c r="K153" s="83" t="e">
        <f t="shared" si="5"/>
        <v>#N/A</v>
      </c>
    </row>
    <row r="154" spans="2:11" ht="15" thickBot="1" x14ac:dyDescent="0.35">
      <c r="B154" t="s">
        <v>64</v>
      </c>
      <c r="C154" s="82"/>
      <c r="D154" s="83" t="e">
        <f>LOOKUP(C154,'SSS Table 2023'!A:A,'SSS Table 2023'!G:G)</f>
        <v>#N/A</v>
      </c>
      <c r="E154" s="83" t="e">
        <f>LOOKUP(C154,'SSS Table 2023'!A:A,'SSS Table 2023'!M:M)</f>
        <v>#N/A</v>
      </c>
      <c r="F154" s="83" t="e">
        <f t="shared" si="4"/>
        <v>#N/A</v>
      </c>
      <c r="H154" s="83" t="e">
        <f>LOOKUP(C154,'SSS Table 2023'!A:A,'SSS Table 2023'!F:F)</f>
        <v>#N/A</v>
      </c>
      <c r="I154" s="83" t="e">
        <f>LOOKUP(C154,'SSS Table 2023'!A:A,'SSS Table 2023'!L:L)</f>
        <v>#N/A</v>
      </c>
      <c r="J154" s="83" t="e">
        <f>LOOKUP(C154,'SSS Table 2023'!A:A,'SSS Table 2023'!I:I)</f>
        <v>#N/A</v>
      </c>
      <c r="K154" s="83" t="e">
        <f t="shared" si="5"/>
        <v>#N/A</v>
      </c>
    </row>
    <row r="155" spans="2:11" ht="15" thickBot="1" x14ac:dyDescent="0.35">
      <c r="B155" t="s">
        <v>64</v>
      </c>
      <c r="C155" s="82"/>
      <c r="D155" s="83" t="e">
        <f>LOOKUP(C155,'SSS Table 2023'!A:A,'SSS Table 2023'!G:G)</f>
        <v>#N/A</v>
      </c>
      <c r="E155" s="83" t="e">
        <f>LOOKUP(C155,'SSS Table 2023'!A:A,'SSS Table 2023'!M:M)</f>
        <v>#N/A</v>
      </c>
      <c r="F155" s="83" t="e">
        <f t="shared" si="4"/>
        <v>#N/A</v>
      </c>
      <c r="H155" s="83" t="e">
        <f>LOOKUP(C155,'SSS Table 2023'!A:A,'SSS Table 2023'!F:F)</f>
        <v>#N/A</v>
      </c>
      <c r="I155" s="83" t="e">
        <f>LOOKUP(C155,'SSS Table 2023'!A:A,'SSS Table 2023'!L:L)</f>
        <v>#N/A</v>
      </c>
      <c r="J155" s="83" t="e">
        <f>LOOKUP(C155,'SSS Table 2023'!A:A,'SSS Table 2023'!I:I)</f>
        <v>#N/A</v>
      </c>
      <c r="K155" s="83" t="e">
        <f t="shared" si="5"/>
        <v>#N/A</v>
      </c>
    </row>
    <row r="156" spans="2:11" ht="15" thickBot="1" x14ac:dyDescent="0.35">
      <c r="B156" t="s">
        <v>64</v>
      </c>
      <c r="C156" s="82"/>
      <c r="D156" s="83" t="e">
        <f>LOOKUP(C156,'SSS Table 2023'!A:A,'SSS Table 2023'!G:G)</f>
        <v>#N/A</v>
      </c>
      <c r="E156" s="83" t="e">
        <f>LOOKUP(C156,'SSS Table 2023'!A:A,'SSS Table 2023'!M:M)</f>
        <v>#N/A</v>
      </c>
      <c r="F156" s="83" t="e">
        <f t="shared" si="4"/>
        <v>#N/A</v>
      </c>
      <c r="H156" s="83" t="e">
        <f>LOOKUP(C156,'SSS Table 2023'!A:A,'SSS Table 2023'!F:F)</f>
        <v>#N/A</v>
      </c>
      <c r="I156" s="83" t="e">
        <f>LOOKUP(C156,'SSS Table 2023'!A:A,'SSS Table 2023'!L:L)</f>
        <v>#N/A</v>
      </c>
      <c r="J156" s="83" t="e">
        <f>LOOKUP(C156,'SSS Table 2023'!A:A,'SSS Table 2023'!I:I)</f>
        <v>#N/A</v>
      </c>
      <c r="K156" s="83" t="e">
        <f t="shared" si="5"/>
        <v>#N/A</v>
      </c>
    </row>
    <row r="157" spans="2:11" ht="15" thickBot="1" x14ac:dyDescent="0.35">
      <c r="B157" t="s">
        <v>64</v>
      </c>
      <c r="C157" s="82"/>
      <c r="D157" s="83" t="e">
        <f>LOOKUP(C157,'SSS Table 2023'!A:A,'SSS Table 2023'!G:G)</f>
        <v>#N/A</v>
      </c>
      <c r="E157" s="83" t="e">
        <f>LOOKUP(C157,'SSS Table 2023'!A:A,'SSS Table 2023'!M:M)</f>
        <v>#N/A</v>
      </c>
      <c r="F157" s="83" t="e">
        <f t="shared" si="4"/>
        <v>#N/A</v>
      </c>
      <c r="H157" s="83" t="e">
        <f>LOOKUP(C157,'SSS Table 2023'!A:A,'SSS Table 2023'!F:F)</f>
        <v>#N/A</v>
      </c>
      <c r="I157" s="83" t="e">
        <f>LOOKUP(C157,'SSS Table 2023'!A:A,'SSS Table 2023'!L:L)</f>
        <v>#N/A</v>
      </c>
      <c r="J157" s="83" t="e">
        <f>LOOKUP(C157,'SSS Table 2023'!A:A,'SSS Table 2023'!I:I)</f>
        <v>#N/A</v>
      </c>
      <c r="K157" s="83" t="e">
        <f t="shared" si="5"/>
        <v>#N/A</v>
      </c>
    </row>
    <row r="158" spans="2:11" ht="15" thickBot="1" x14ac:dyDescent="0.35">
      <c r="B158" t="s">
        <v>64</v>
      </c>
      <c r="C158" s="82"/>
      <c r="D158" s="83" t="e">
        <f>LOOKUP(C158,'SSS Table 2023'!A:A,'SSS Table 2023'!G:G)</f>
        <v>#N/A</v>
      </c>
      <c r="E158" s="83" t="e">
        <f>LOOKUP(C158,'SSS Table 2023'!A:A,'SSS Table 2023'!M:M)</f>
        <v>#N/A</v>
      </c>
      <c r="F158" s="83" t="e">
        <f t="shared" si="4"/>
        <v>#N/A</v>
      </c>
      <c r="H158" s="83" t="e">
        <f>LOOKUP(C158,'SSS Table 2023'!A:A,'SSS Table 2023'!F:F)</f>
        <v>#N/A</v>
      </c>
      <c r="I158" s="83" t="e">
        <f>LOOKUP(C158,'SSS Table 2023'!A:A,'SSS Table 2023'!L:L)</f>
        <v>#N/A</v>
      </c>
      <c r="J158" s="83" t="e">
        <f>LOOKUP(C158,'SSS Table 2023'!A:A,'SSS Table 2023'!I:I)</f>
        <v>#N/A</v>
      </c>
      <c r="K158" s="83" t="e">
        <f t="shared" si="5"/>
        <v>#N/A</v>
      </c>
    </row>
    <row r="159" spans="2:11" ht="15" thickBot="1" x14ac:dyDescent="0.35">
      <c r="B159" t="s">
        <v>64</v>
      </c>
      <c r="C159" s="82"/>
      <c r="D159" s="83" t="e">
        <f>LOOKUP(C159,'SSS Table 2023'!A:A,'SSS Table 2023'!G:G)</f>
        <v>#N/A</v>
      </c>
      <c r="E159" s="83" t="e">
        <f>LOOKUP(C159,'SSS Table 2023'!A:A,'SSS Table 2023'!M:M)</f>
        <v>#N/A</v>
      </c>
      <c r="F159" s="83" t="e">
        <f t="shared" si="4"/>
        <v>#N/A</v>
      </c>
      <c r="H159" s="83" t="e">
        <f>LOOKUP(C159,'SSS Table 2023'!A:A,'SSS Table 2023'!F:F)</f>
        <v>#N/A</v>
      </c>
      <c r="I159" s="83" t="e">
        <f>LOOKUP(C159,'SSS Table 2023'!A:A,'SSS Table 2023'!L:L)</f>
        <v>#N/A</v>
      </c>
      <c r="J159" s="83" t="e">
        <f>LOOKUP(C159,'SSS Table 2023'!A:A,'SSS Table 2023'!I:I)</f>
        <v>#N/A</v>
      </c>
      <c r="K159" s="83" t="e">
        <f t="shared" si="5"/>
        <v>#N/A</v>
      </c>
    </row>
    <row r="160" spans="2:11" ht="15" thickBot="1" x14ac:dyDescent="0.35">
      <c r="B160" t="s">
        <v>64</v>
      </c>
      <c r="C160" s="82"/>
      <c r="D160" s="83" t="e">
        <f>LOOKUP(C160,'SSS Table 2023'!A:A,'SSS Table 2023'!G:G)</f>
        <v>#N/A</v>
      </c>
      <c r="E160" s="83" t="e">
        <f>LOOKUP(C160,'SSS Table 2023'!A:A,'SSS Table 2023'!M:M)</f>
        <v>#N/A</v>
      </c>
      <c r="F160" s="83" t="e">
        <f t="shared" si="4"/>
        <v>#N/A</v>
      </c>
      <c r="H160" s="83" t="e">
        <f>LOOKUP(C160,'SSS Table 2023'!A:A,'SSS Table 2023'!F:F)</f>
        <v>#N/A</v>
      </c>
      <c r="I160" s="83" t="e">
        <f>LOOKUP(C160,'SSS Table 2023'!A:A,'SSS Table 2023'!L:L)</f>
        <v>#N/A</v>
      </c>
      <c r="J160" s="83" t="e">
        <f>LOOKUP(C160,'SSS Table 2023'!A:A,'SSS Table 2023'!I:I)</f>
        <v>#N/A</v>
      </c>
      <c r="K160" s="83" t="e">
        <f t="shared" si="5"/>
        <v>#N/A</v>
      </c>
    </row>
    <row r="161" spans="2:11" ht="15" thickBot="1" x14ac:dyDescent="0.35">
      <c r="B161" t="s">
        <v>64</v>
      </c>
      <c r="C161" s="82"/>
      <c r="D161" s="83" t="e">
        <f>LOOKUP(C161,'SSS Table 2023'!A:A,'SSS Table 2023'!G:G)</f>
        <v>#N/A</v>
      </c>
      <c r="E161" s="83" t="e">
        <f>LOOKUP(C161,'SSS Table 2023'!A:A,'SSS Table 2023'!M:M)</f>
        <v>#N/A</v>
      </c>
      <c r="F161" s="83" t="e">
        <f t="shared" si="4"/>
        <v>#N/A</v>
      </c>
      <c r="H161" s="83" t="e">
        <f>LOOKUP(C161,'SSS Table 2023'!A:A,'SSS Table 2023'!F:F)</f>
        <v>#N/A</v>
      </c>
      <c r="I161" s="83" t="e">
        <f>LOOKUP(C161,'SSS Table 2023'!A:A,'SSS Table 2023'!L:L)</f>
        <v>#N/A</v>
      </c>
      <c r="J161" s="83" t="e">
        <f>LOOKUP(C161,'SSS Table 2023'!A:A,'SSS Table 2023'!I:I)</f>
        <v>#N/A</v>
      </c>
      <c r="K161" s="83" t="e">
        <f t="shared" si="5"/>
        <v>#N/A</v>
      </c>
    </row>
    <row r="162" spans="2:11" ht="15" thickBot="1" x14ac:dyDescent="0.35">
      <c r="B162" t="s">
        <v>64</v>
      </c>
      <c r="C162" s="82"/>
      <c r="D162" s="83" t="e">
        <f>LOOKUP(C162,'SSS Table 2023'!A:A,'SSS Table 2023'!G:G)</f>
        <v>#N/A</v>
      </c>
      <c r="E162" s="83" t="e">
        <f>LOOKUP(C162,'SSS Table 2023'!A:A,'SSS Table 2023'!M:M)</f>
        <v>#N/A</v>
      </c>
      <c r="F162" s="83" t="e">
        <f t="shared" si="4"/>
        <v>#N/A</v>
      </c>
      <c r="H162" s="83" t="e">
        <f>LOOKUP(C162,'SSS Table 2023'!A:A,'SSS Table 2023'!F:F)</f>
        <v>#N/A</v>
      </c>
      <c r="I162" s="83" t="e">
        <f>LOOKUP(C162,'SSS Table 2023'!A:A,'SSS Table 2023'!L:L)</f>
        <v>#N/A</v>
      </c>
      <c r="J162" s="83" t="e">
        <f>LOOKUP(C162,'SSS Table 2023'!A:A,'SSS Table 2023'!I:I)</f>
        <v>#N/A</v>
      </c>
      <c r="K162" s="83" t="e">
        <f t="shared" si="5"/>
        <v>#N/A</v>
      </c>
    </row>
    <row r="163" spans="2:11" ht="15" thickBot="1" x14ac:dyDescent="0.35">
      <c r="B163" t="s">
        <v>64</v>
      </c>
      <c r="C163" s="82"/>
      <c r="D163" s="83" t="e">
        <f>LOOKUP(C163,'SSS Table 2023'!A:A,'SSS Table 2023'!G:G)</f>
        <v>#N/A</v>
      </c>
      <c r="E163" s="83" t="e">
        <f>LOOKUP(C163,'SSS Table 2023'!A:A,'SSS Table 2023'!M:M)</f>
        <v>#N/A</v>
      </c>
      <c r="F163" s="83" t="e">
        <f t="shared" si="4"/>
        <v>#N/A</v>
      </c>
      <c r="H163" s="83" t="e">
        <f>LOOKUP(C163,'SSS Table 2023'!A:A,'SSS Table 2023'!F:F)</f>
        <v>#N/A</v>
      </c>
      <c r="I163" s="83" t="e">
        <f>LOOKUP(C163,'SSS Table 2023'!A:A,'SSS Table 2023'!L:L)</f>
        <v>#N/A</v>
      </c>
      <c r="J163" s="83" t="e">
        <f>LOOKUP(C163,'SSS Table 2023'!A:A,'SSS Table 2023'!I:I)</f>
        <v>#N/A</v>
      </c>
      <c r="K163" s="83" t="e">
        <f t="shared" si="5"/>
        <v>#N/A</v>
      </c>
    </row>
    <row r="164" spans="2:11" ht="15" thickBot="1" x14ac:dyDescent="0.35">
      <c r="B164" t="s">
        <v>64</v>
      </c>
      <c r="C164" s="82"/>
      <c r="D164" s="83" t="e">
        <f>LOOKUP(C164,'SSS Table 2023'!A:A,'SSS Table 2023'!G:G)</f>
        <v>#N/A</v>
      </c>
      <c r="E164" s="83" t="e">
        <f>LOOKUP(C164,'SSS Table 2023'!A:A,'SSS Table 2023'!M:M)</f>
        <v>#N/A</v>
      </c>
      <c r="F164" s="83" t="e">
        <f t="shared" si="4"/>
        <v>#N/A</v>
      </c>
      <c r="H164" s="83" t="e">
        <f>LOOKUP(C164,'SSS Table 2023'!A:A,'SSS Table 2023'!F:F)</f>
        <v>#N/A</v>
      </c>
      <c r="I164" s="83" t="e">
        <f>LOOKUP(C164,'SSS Table 2023'!A:A,'SSS Table 2023'!L:L)</f>
        <v>#N/A</v>
      </c>
      <c r="J164" s="83" t="e">
        <f>LOOKUP(C164,'SSS Table 2023'!A:A,'SSS Table 2023'!I:I)</f>
        <v>#N/A</v>
      </c>
      <c r="K164" s="83" t="e">
        <f t="shared" si="5"/>
        <v>#N/A</v>
      </c>
    </row>
    <row r="165" spans="2:11" ht="15" thickBot="1" x14ac:dyDescent="0.35">
      <c r="B165" t="s">
        <v>64</v>
      </c>
      <c r="C165" s="82"/>
      <c r="D165" s="83" t="e">
        <f>LOOKUP(C165,'SSS Table 2023'!A:A,'SSS Table 2023'!G:G)</f>
        <v>#N/A</v>
      </c>
      <c r="E165" s="83" t="e">
        <f>LOOKUP(C165,'SSS Table 2023'!A:A,'SSS Table 2023'!M:M)</f>
        <v>#N/A</v>
      </c>
      <c r="F165" s="83" t="e">
        <f t="shared" si="4"/>
        <v>#N/A</v>
      </c>
      <c r="H165" s="83" t="e">
        <f>LOOKUP(C165,'SSS Table 2023'!A:A,'SSS Table 2023'!F:F)</f>
        <v>#N/A</v>
      </c>
      <c r="I165" s="83" t="e">
        <f>LOOKUP(C165,'SSS Table 2023'!A:A,'SSS Table 2023'!L:L)</f>
        <v>#N/A</v>
      </c>
      <c r="J165" s="83" t="e">
        <f>LOOKUP(C165,'SSS Table 2023'!A:A,'SSS Table 2023'!I:I)</f>
        <v>#N/A</v>
      </c>
      <c r="K165" s="83" t="e">
        <f t="shared" si="5"/>
        <v>#N/A</v>
      </c>
    </row>
    <row r="166" spans="2:11" ht="15" thickBot="1" x14ac:dyDescent="0.35">
      <c r="B166" t="s">
        <v>64</v>
      </c>
      <c r="C166" s="82"/>
      <c r="D166" s="83" t="e">
        <f>LOOKUP(C166,'SSS Table 2023'!A:A,'SSS Table 2023'!G:G)</f>
        <v>#N/A</v>
      </c>
      <c r="E166" s="83" t="e">
        <f>LOOKUP(C166,'SSS Table 2023'!A:A,'SSS Table 2023'!M:M)</f>
        <v>#N/A</v>
      </c>
      <c r="F166" s="83" t="e">
        <f t="shared" si="4"/>
        <v>#N/A</v>
      </c>
      <c r="H166" s="83" t="e">
        <f>LOOKUP(C166,'SSS Table 2023'!A:A,'SSS Table 2023'!F:F)</f>
        <v>#N/A</v>
      </c>
      <c r="I166" s="83" t="e">
        <f>LOOKUP(C166,'SSS Table 2023'!A:A,'SSS Table 2023'!L:L)</f>
        <v>#N/A</v>
      </c>
      <c r="J166" s="83" t="e">
        <f>LOOKUP(C166,'SSS Table 2023'!A:A,'SSS Table 2023'!I:I)</f>
        <v>#N/A</v>
      </c>
      <c r="K166" s="83" t="e">
        <f t="shared" si="5"/>
        <v>#N/A</v>
      </c>
    </row>
    <row r="167" spans="2:11" ht="15" thickBot="1" x14ac:dyDescent="0.35">
      <c r="B167" t="s">
        <v>64</v>
      </c>
      <c r="C167" s="82"/>
      <c r="D167" s="83" t="e">
        <f>LOOKUP(C167,'SSS Table 2023'!A:A,'SSS Table 2023'!G:G)</f>
        <v>#N/A</v>
      </c>
      <c r="E167" s="83" t="e">
        <f>LOOKUP(C167,'SSS Table 2023'!A:A,'SSS Table 2023'!M:M)</f>
        <v>#N/A</v>
      </c>
      <c r="F167" s="83" t="e">
        <f t="shared" si="4"/>
        <v>#N/A</v>
      </c>
      <c r="H167" s="83" t="e">
        <f>LOOKUP(C167,'SSS Table 2023'!A:A,'SSS Table 2023'!F:F)</f>
        <v>#N/A</v>
      </c>
      <c r="I167" s="83" t="e">
        <f>LOOKUP(C167,'SSS Table 2023'!A:A,'SSS Table 2023'!L:L)</f>
        <v>#N/A</v>
      </c>
      <c r="J167" s="83" t="e">
        <f>LOOKUP(C167,'SSS Table 2023'!A:A,'SSS Table 2023'!I:I)</f>
        <v>#N/A</v>
      </c>
      <c r="K167" s="83" t="e">
        <f t="shared" si="5"/>
        <v>#N/A</v>
      </c>
    </row>
    <row r="168" spans="2:11" ht="15" thickBot="1" x14ac:dyDescent="0.35">
      <c r="B168" t="s">
        <v>64</v>
      </c>
      <c r="C168" s="82"/>
      <c r="D168" s="83" t="e">
        <f>LOOKUP(C168,'SSS Table 2023'!A:A,'SSS Table 2023'!G:G)</f>
        <v>#N/A</v>
      </c>
      <c r="E168" s="83" t="e">
        <f>LOOKUP(C168,'SSS Table 2023'!A:A,'SSS Table 2023'!M:M)</f>
        <v>#N/A</v>
      </c>
      <c r="F168" s="83" t="e">
        <f t="shared" si="4"/>
        <v>#N/A</v>
      </c>
      <c r="H168" s="83" t="e">
        <f>LOOKUP(C168,'SSS Table 2023'!A:A,'SSS Table 2023'!F:F)</f>
        <v>#N/A</v>
      </c>
      <c r="I168" s="83" t="e">
        <f>LOOKUP(C168,'SSS Table 2023'!A:A,'SSS Table 2023'!L:L)</f>
        <v>#N/A</v>
      </c>
      <c r="J168" s="83" t="e">
        <f>LOOKUP(C168,'SSS Table 2023'!A:A,'SSS Table 2023'!I:I)</f>
        <v>#N/A</v>
      </c>
      <c r="K168" s="83" t="e">
        <f t="shared" si="5"/>
        <v>#N/A</v>
      </c>
    </row>
    <row r="169" spans="2:11" ht="15" thickBot="1" x14ac:dyDescent="0.35">
      <c r="B169" t="s">
        <v>64</v>
      </c>
      <c r="C169" s="82"/>
      <c r="D169" s="83" t="e">
        <f>LOOKUP(C169,'SSS Table 2023'!A:A,'SSS Table 2023'!G:G)</f>
        <v>#N/A</v>
      </c>
      <c r="E169" s="83" t="e">
        <f>LOOKUP(C169,'SSS Table 2023'!A:A,'SSS Table 2023'!M:M)</f>
        <v>#N/A</v>
      </c>
      <c r="F169" s="83" t="e">
        <f t="shared" si="4"/>
        <v>#N/A</v>
      </c>
      <c r="H169" s="83" t="e">
        <f>LOOKUP(C169,'SSS Table 2023'!A:A,'SSS Table 2023'!F:F)</f>
        <v>#N/A</v>
      </c>
      <c r="I169" s="83" t="e">
        <f>LOOKUP(C169,'SSS Table 2023'!A:A,'SSS Table 2023'!L:L)</f>
        <v>#N/A</v>
      </c>
      <c r="J169" s="83" t="e">
        <f>LOOKUP(C169,'SSS Table 2023'!A:A,'SSS Table 2023'!I:I)</f>
        <v>#N/A</v>
      </c>
      <c r="K169" s="83" t="e">
        <f t="shared" si="5"/>
        <v>#N/A</v>
      </c>
    </row>
    <row r="170" spans="2:11" ht="15" thickBot="1" x14ac:dyDescent="0.35">
      <c r="B170" t="s">
        <v>64</v>
      </c>
      <c r="C170" s="82"/>
      <c r="D170" s="83" t="e">
        <f>LOOKUP(C170,'SSS Table 2023'!A:A,'SSS Table 2023'!G:G)</f>
        <v>#N/A</v>
      </c>
      <c r="E170" s="83" t="e">
        <f>LOOKUP(C170,'SSS Table 2023'!A:A,'SSS Table 2023'!M:M)</f>
        <v>#N/A</v>
      </c>
      <c r="F170" s="83" t="e">
        <f t="shared" si="4"/>
        <v>#N/A</v>
      </c>
      <c r="H170" s="83" t="e">
        <f>LOOKUP(C170,'SSS Table 2023'!A:A,'SSS Table 2023'!F:F)</f>
        <v>#N/A</v>
      </c>
      <c r="I170" s="83" t="e">
        <f>LOOKUP(C170,'SSS Table 2023'!A:A,'SSS Table 2023'!L:L)</f>
        <v>#N/A</v>
      </c>
      <c r="J170" s="83" t="e">
        <f>LOOKUP(C170,'SSS Table 2023'!A:A,'SSS Table 2023'!I:I)</f>
        <v>#N/A</v>
      </c>
      <c r="K170" s="83" t="e">
        <f t="shared" si="5"/>
        <v>#N/A</v>
      </c>
    </row>
    <row r="171" spans="2:11" ht="15" thickBot="1" x14ac:dyDescent="0.35">
      <c r="B171" t="s">
        <v>64</v>
      </c>
      <c r="C171" s="82"/>
      <c r="D171" s="83" t="e">
        <f>LOOKUP(C171,'SSS Table 2023'!A:A,'SSS Table 2023'!G:G)</f>
        <v>#N/A</v>
      </c>
      <c r="E171" s="83" t="e">
        <f>LOOKUP(C171,'SSS Table 2023'!A:A,'SSS Table 2023'!M:M)</f>
        <v>#N/A</v>
      </c>
      <c r="F171" s="83" t="e">
        <f t="shared" si="4"/>
        <v>#N/A</v>
      </c>
      <c r="H171" s="83" t="e">
        <f>LOOKUP(C171,'SSS Table 2023'!A:A,'SSS Table 2023'!F:F)</f>
        <v>#N/A</v>
      </c>
      <c r="I171" s="83" t="e">
        <f>LOOKUP(C171,'SSS Table 2023'!A:A,'SSS Table 2023'!L:L)</f>
        <v>#N/A</v>
      </c>
      <c r="J171" s="83" t="e">
        <f>LOOKUP(C171,'SSS Table 2023'!A:A,'SSS Table 2023'!I:I)</f>
        <v>#N/A</v>
      </c>
      <c r="K171" s="83" t="e">
        <f t="shared" si="5"/>
        <v>#N/A</v>
      </c>
    </row>
    <row r="172" spans="2:11" ht="15" thickBot="1" x14ac:dyDescent="0.35">
      <c r="B172" t="s">
        <v>64</v>
      </c>
      <c r="C172" s="82"/>
      <c r="D172" s="83" t="e">
        <f>LOOKUP(C172,'SSS Table 2023'!A:A,'SSS Table 2023'!G:G)</f>
        <v>#N/A</v>
      </c>
      <c r="E172" s="83" t="e">
        <f>LOOKUP(C172,'SSS Table 2023'!A:A,'SSS Table 2023'!M:M)</f>
        <v>#N/A</v>
      </c>
      <c r="F172" s="83" t="e">
        <f t="shared" si="4"/>
        <v>#N/A</v>
      </c>
      <c r="H172" s="83" t="e">
        <f>LOOKUP(C172,'SSS Table 2023'!A:A,'SSS Table 2023'!F:F)</f>
        <v>#N/A</v>
      </c>
      <c r="I172" s="83" t="e">
        <f>LOOKUP(C172,'SSS Table 2023'!A:A,'SSS Table 2023'!L:L)</f>
        <v>#N/A</v>
      </c>
      <c r="J172" s="83" t="e">
        <f>LOOKUP(C172,'SSS Table 2023'!A:A,'SSS Table 2023'!I:I)</f>
        <v>#N/A</v>
      </c>
      <c r="K172" s="83" t="e">
        <f t="shared" si="5"/>
        <v>#N/A</v>
      </c>
    </row>
    <row r="173" spans="2:11" ht="15" thickBot="1" x14ac:dyDescent="0.35">
      <c r="B173" t="s">
        <v>64</v>
      </c>
      <c r="C173" s="82"/>
      <c r="D173" s="83" t="e">
        <f>LOOKUP(C173,'SSS Table 2023'!A:A,'SSS Table 2023'!G:G)</f>
        <v>#N/A</v>
      </c>
      <c r="E173" s="83" t="e">
        <f>LOOKUP(C173,'SSS Table 2023'!A:A,'SSS Table 2023'!M:M)</f>
        <v>#N/A</v>
      </c>
      <c r="F173" s="83" t="e">
        <f t="shared" si="4"/>
        <v>#N/A</v>
      </c>
      <c r="H173" s="83" t="e">
        <f>LOOKUP(C173,'SSS Table 2023'!A:A,'SSS Table 2023'!F:F)</f>
        <v>#N/A</v>
      </c>
      <c r="I173" s="83" t="e">
        <f>LOOKUP(C173,'SSS Table 2023'!A:A,'SSS Table 2023'!L:L)</f>
        <v>#N/A</v>
      </c>
      <c r="J173" s="83" t="e">
        <f>LOOKUP(C173,'SSS Table 2023'!A:A,'SSS Table 2023'!I:I)</f>
        <v>#N/A</v>
      </c>
      <c r="K173" s="83" t="e">
        <f t="shared" si="5"/>
        <v>#N/A</v>
      </c>
    </row>
    <row r="174" spans="2:11" ht="15" thickBot="1" x14ac:dyDescent="0.35">
      <c r="B174" t="s">
        <v>64</v>
      </c>
      <c r="C174" s="82"/>
      <c r="D174" s="83" t="e">
        <f>LOOKUP(C174,'SSS Table 2023'!A:A,'SSS Table 2023'!G:G)</f>
        <v>#N/A</v>
      </c>
      <c r="E174" s="83" t="e">
        <f>LOOKUP(C174,'SSS Table 2023'!A:A,'SSS Table 2023'!M:M)</f>
        <v>#N/A</v>
      </c>
      <c r="F174" s="83" t="e">
        <f t="shared" si="4"/>
        <v>#N/A</v>
      </c>
      <c r="H174" s="83" t="e">
        <f>LOOKUP(C174,'SSS Table 2023'!A:A,'SSS Table 2023'!F:F)</f>
        <v>#N/A</v>
      </c>
      <c r="I174" s="83" t="e">
        <f>LOOKUP(C174,'SSS Table 2023'!A:A,'SSS Table 2023'!L:L)</f>
        <v>#N/A</v>
      </c>
      <c r="J174" s="83" t="e">
        <f>LOOKUP(C174,'SSS Table 2023'!A:A,'SSS Table 2023'!I:I)</f>
        <v>#N/A</v>
      </c>
      <c r="K174" s="83" t="e">
        <f t="shared" si="5"/>
        <v>#N/A</v>
      </c>
    </row>
    <row r="175" spans="2:11" ht="15" thickBot="1" x14ac:dyDescent="0.35">
      <c r="B175" t="s">
        <v>64</v>
      </c>
      <c r="C175" s="82"/>
      <c r="D175" s="83" t="e">
        <f>LOOKUP(C175,'SSS Table 2023'!A:A,'SSS Table 2023'!G:G)</f>
        <v>#N/A</v>
      </c>
      <c r="E175" s="83" t="e">
        <f>LOOKUP(C175,'SSS Table 2023'!A:A,'SSS Table 2023'!M:M)</f>
        <v>#N/A</v>
      </c>
      <c r="F175" s="83" t="e">
        <f t="shared" si="4"/>
        <v>#N/A</v>
      </c>
      <c r="H175" s="83" t="e">
        <f>LOOKUP(C175,'SSS Table 2023'!A:A,'SSS Table 2023'!F:F)</f>
        <v>#N/A</v>
      </c>
      <c r="I175" s="83" t="e">
        <f>LOOKUP(C175,'SSS Table 2023'!A:A,'SSS Table 2023'!L:L)</f>
        <v>#N/A</v>
      </c>
      <c r="J175" s="83" t="e">
        <f>LOOKUP(C175,'SSS Table 2023'!A:A,'SSS Table 2023'!I:I)</f>
        <v>#N/A</v>
      </c>
      <c r="K175" s="83" t="e">
        <f t="shared" si="5"/>
        <v>#N/A</v>
      </c>
    </row>
    <row r="176" spans="2:11" ht="15" thickBot="1" x14ac:dyDescent="0.35">
      <c r="B176" t="s">
        <v>64</v>
      </c>
      <c r="C176" s="82"/>
      <c r="D176" s="83" t="e">
        <f>LOOKUP(C176,'SSS Table 2023'!A:A,'SSS Table 2023'!G:G)</f>
        <v>#N/A</v>
      </c>
      <c r="E176" s="83" t="e">
        <f>LOOKUP(C176,'SSS Table 2023'!A:A,'SSS Table 2023'!M:M)</f>
        <v>#N/A</v>
      </c>
      <c r="F176" s="83" t="e">
        <f t="shared" si="4"/>
        <v>#N/A</v>
      </c>
      <c r="H176" s="83" t="e">
        <f>LOOKUP(C176,'SSS Table 2023'!A:A,'SSS Table 2023'!F:F)</f>
        <v>#N/A</v>
      </c>
      <c r="I176" s="83" t="e">
        <f>LOOKUP(C176,'SSS Table 2023'!A:A,'SSS Table 2023'!L:L)</f>
        <v>#N/A</v>
      </c>
      <c r="J176" s="83" t="e">
        <f>LOOKUP(C176,'SSS Table 2023'!A:A,'SSS Table 2023'!I:I)</f>
        <v>#N/A</v>
      </c>
      <c r="K176" s="83" t="e">
        <f t="shared" si="5"/>
        <v>#N/A</v>
      </c>
    </row>
    <row r="177" spans="2:11" ht="15" thickBot="1" x14ac:dyDescent="0.35">
      <c r="B177" t="s">
        <v>64</v>
      </c>
      <c r="C177" s="82"/>
      <c r="D177" s="83" t="e">
        <f>LOOKUP(C177,'SSS Table 2023'!A:A,'SSS Table 2023'!G:G)</f>
        <v>#N/A</v>
      </c>
      <c r="E177" s="83" t="e">
        <f>LOOKUP(C177,'SSS Table 2023'!A:A,'SSS Table 2023'!M:M)</f>
        <v>#N/A</v>
      </c>
      <c r="F177" s="83" t="e">
        <f t="shared" si="4"/>
        <v>#N/A</v>
      </c>
      <c r="H177" s="83" t="e">
        <f>LOOKUP(C177,'SSS Table 2023'!A:A,'SSS Table 2023'!F:F)</f>
        <v>#N/A</v>
      </c>
      <c r="I177" s="83" t="e">
        <f>LOOKUP(C177,'SSS Table 2023'!A:A,'SSS Table 2023'!L:L)</f>
        <v>#N/A</v>
      </c>
      <c r="J177" s="83" t="e">
        <f>LOOKUP(C177,'SSS Table 2023'!A:A,'SSS Table 2023'!I:I)</f>
        <v>#N/A</v>
      </c>
      <c r="K177" s="83" t="e">
        <f t="shared" si="5"/>
        <v>#N/A</v>
      </c>
    </row>
    <row r="178" spans="2:11" ht="15" thickBot="1" x14ac:dyDescent="0.35">
      <c r="B178" t="s">
        <v>64</v>
      </c>
      <c r="C178" s="82"/>
      <c r="D178" s="83" t="e">
        <f>LOOKUP(C178,'SSS Table 2023'!A:A,'SSS Table 2023'!G:G)</f>
        <v>#N/A</v>
      </c>
      <c r="E178" s="83" t="e">
        <f>LOOKUP(C178,'SSS Table 2023'!A:A,'SSS Table 2023'!M:M)</f>
        <v>#N/A</v>
      </c>
      <c r="F178" s="83" t="e">
        <f t="shared" si="4"/>
        <v>#N/A</v>
      </c>
      <c r="H178" s="83" t="e">
        <f>LOOKUP(C178,'SSS Table 2023'!A:A,'SSS Table 2023'!F:F)</f>
        <v>#N/A</v>
      </c>
      <c r="I178" s="83" t="e">
        <f>LOOKUP(C178,'SSS Table 2023'!A:A,'SSS Table 2023'!L:L)</f>
        <v>#N/A</v>
      </c>
      <c r="J178" s="83" t="e">
        <f>LOOKUP(C178,'SSS Table 2023'!A:A,'SSS Table 2023'!I:I)</f>
        <v>#N/A</v>
      </c>
      <c r="K178" s="83" t="e">
        <f t="shared" si="5"/>
        <v>#N/A</v>
      </c>
    </row>
    <row r="179" spans="2:11" ht="15" thickBot="1" x14ac:dyDescent="0.35">
      <c r="B179" t="s">
        <v>64</v>
      </c>
      <c r="C179" s="82"/>
      <c r="D179" s="83" t="e">
        <f>LOOKUP(C179,'SSS Table 2023'!A:A,'SSS Table 2023'!G:G)</f>
        <v>#N/A</v>
      </c>
      <c r="E179" s="83" t="e">
        <f>LOOKUP(C179,'SSS Table 2023'!A:A,'SSS Table 2023'!M:M)</f>
        <v>#N/A</v>
      </c>
      <c r="F179" s="83" t="e">
        <f t="shared" si="4"/>
        <v>#N/A</v>
      </c>
      <c r="H179" s="83" t="e">
        <f>LOOKUP(C179,'SSS Table 2023'!A:A,'SSS Table 2023'!F:F)</f>
        <v>#N/A</v>
      </c>
      <c r="I179" s="83" t="e">
        <f>LOOKUP(C179,'SSS Table 2023'!A:A,'SSS Table 2023'!L:L)</f>
        <v>#N/A</v>
      </c>
      <c r="J179" s="83" t="e">
        <f>LOOKUP(C179,'SSS Table 2023'!A:A,'SSS Table 2023'!I:I)</f>
        <v>#N/A</v>
      </c>
      <c r="K179" s="83" t="e">
        <f t="shared" si="5"/>
        <v>#N/A</v>
      </c>
    </row>
    <row r="180" spans="2:11" ht="15" thickBot="1" x14ac:dyDescent="0.35">
      <c r="B180" t="s">
        <v>64</v>
      </c>
      <c r="C180" s="82"/>
      <c r="D180" s="83" t="e">
        <f>LOOKUP(C180,'SSS Table 2023'!A:A,'SSS Table 2023'!G:G)</f>
        <v>#N/A</v>
      </c>
      <c r="E180" s="83" t="e">
        <f>LOOKUP(C180,'SSS Table 2023'!A:A,'SSS Table 2023'!M:M)</f>
        <v>#N/A</v>
      </c>
      <c r="F180" s="83" t="e">
        <f t="shared" si="4"/>
        <v>#N/A</v>
      </c>
      <c r="H180" s="83" t="e">
        <f>LOOKUP(C180,'SSS Table 2023'!A:A,'SSS Table 2023'!F:F)</f>
        <v>#N/A</v>
      </c>
      <c r="I180" s="83" t="e">
        <f>LOOKUP(C180,'SSS Table 2023'!A:A,'SSS Table 2023'!L:L)</f>
        <v>#N/A</v>
      </c>
      <c r="J180" s="83" t="e">
        <f>LOOKUP(C180,'SSS Table 2023'!A:A,'SSS Table 2023'!I:I)</f>
        <v>#N/A</v>
      </c>
      <c r="K180" s="83" t="e">
        <f t="shared" si="5"/>
        <v>#N/A</v>
      </c>
    </row>
    <row r="181" spans="2:11" ht="15" thickBot="1" x14ac:dyDescent="0.35">
      <c r="B181" t="s">
        <v>64</v>
      </c>
      <c r="C181" s="82"/>
      <c r="D181" s="83" t="e">
        <f>LOOKUP(C181,'SSS Table 2023'!A:A,'SSS Table 2023'!G:G)</f>
        <v>#N/A</v>
      </c>
      <c r="E181" s="83" t="e">
        <f>LOOKUP(C181,'SSS Table 2023'!A:A,'SSS Table 2023'!M:M)</f>
        <v>#N/A</v>
      </c>
      <c r="F181" s="83" t="e">
        <f t="shared" si="4"/>
        <v>#N/A</v>
      </c>
      <c r="H181" s="83" t="e">
        <f>LOOKUP(C181,'SSS Table 2023'!A:A,'SSS Table 2023'!F:F)</f>
        <v>#N/A</v>
      </c>
      <c r="I181" s="83" t="e">
        <f>LOOKUP(C181,'SSS Table 2023'!A:A,'SSS Table 2023'!L:L)</f>
        <v>#N/A</v>
      </c>
      <c r="J181" s="83" t="e">
        <f>LOOKUP(C181,'SSS Table 2023'!A:A,'SSS Table 2023'!I:I)</f>
        <v>#N/A</v>
      </c>
      <c r="K181" s="83" t="e">
        <f t="shared" si="5"/>
        <v>#N/A</v>
      </c>
    </row>
    <row r="182" spans="2:11" ht="15" thickBot="1" x14ac:dyDescent="0.35">
      <c r="B182" t="s">
        <v>64</v>
      </c>
      <c r="C182" s="82"/>
      <c r="D182" s="83" t="e">
        <f>LOOKUP(C182,'SSS Table 2023'!A:A,'SSS Table 2023'!G:G)</f>
        <v>#N/A</v>
      </c>
      <c r="E182" s="83" t="e">
        <f>LOOKUP(C182,'SSS Table 2023'!A:A,'SSS Table 2023'!M:M)</f>
        <v>#N/A</v>
      </c>
      <c r="F182" s="83" t="e">
        <f t="shared" si="4"/>
        <v>#N/A</v>
      </c>
      <c r="H182" s="83" t="e">
        <f>LOOKUP(C182,'SSS Table 2023'!A:A,'SSS Table 2023'!F:F)</f>
        <v>#N/A</v>
      </c>
      <c r="I182" s="83" t="e">
        <f>LOOKUP(C182,'SSS Table 2023'!A:A,'SSS Table 2023'!L:L)</f>
        <v>#N/A</v>
      </c>
      <c r="J182" s="83" t="e">
        <f>LOOKUP(C182,'SSS Table 2023'!A:A,'SSS Table 2023'!I:I)</f>
        <v>#N/A</v>
      </c>
      <c r="K182" s="83" t="e">
        <f t="shared" si="5"/>
        <v>#N/A</v>
      </c>
    </row>
    <row r="183" spans="2:11" ht="15" thickBot="1" x14ac:dyDescent="0.35">
      <c r="B183" t="s">
        <v>64</v>
      </c>
      <c r="C183" s="82"/>
      <c r="D183" s="83" t="e">
        <f>LOOKUP(C183,'SSS Table 2023'!A:A,'SSS Table 2023'!G:G)</f>
        <v>#N/A</v>
      </c>
      <c r="E183" s="83" t="e">
        <f>LOOKUP(C183,'SSS Table 2023'!A:A,'SSS Table 2023'!M:M)</f>
        <v>#N/A</v>
      </c>
      <c r="F183" s="83" t="e">
        <f t="shared" si="4"/>
        <v>#N/A</v>
      </c>
      <c r="H183" s="83" t="e">
        <f>LOOKUP(C183,'SSS Table 2023'!A:A,'SSS Table 2023'!F:F)</f>
        <v>#N/A</v>
      </c>
      <c r="I183" s="83" t="e">
        <f>LOOKUP(C183,'SSS Table 2023'!A:A,'SSS Table 2023'!L:L)</f>
        <v>#N/A</v>
      </c>
      <c r="J183" s="83" t="e">
        <f>LOOKUP(C183,'SSS Table 2023'!A:A,'SSS Table 2023'!I:I)</f>
        <v>#N/A</v>
      </c>
      <c r="K183" s="83" t="e">
        <f t="shared" si="5"/>
        <v>#N/A</v>
      </c>
    </row>
    <row r="184" spans="2:11" ht="15" thickBot="1" x14ac:dyDescent="0.35">
      <c r="B184" t="s">
        <v>64</v>
      </c>
      <c r="C184" s="82"/>
      <c r="D184" s="83" t="e">
        <f>LOOKUP(C184,'SSS Table 2023'!A:A,'SSS Table 2023'!G:G)</f>
        <v>#N/A</v>
      </c>
      <c r="E184" s="83" t="e">
        <f>LOOKUP(C184,'SSS Table 2023'!A:A,'SSS Table 2023'!M:M)</f>
        <v>#N/A</v>
      </c>
      <c r="F184" s="83" t="e">
        <f t="shared" si="4"/>
        <v>#N/A</v>
      </c>
      <c r="H184" s="83" t="e">
        <f>LOOKUP(C184,'SSS Table 2023'!A:A,'SSS Table 2023'!F:F)</f>
        <v>#N/A</v>
      </c>
      <c r="I184" s="83" t="e">
        <f>LOOKUP(C184,'SSS Table 2023'!A:A,'SSS Table 2023'!L:L)</f>
        <v>#N/A</v>
      </c>
      <c r="J184" s="83" t="e">
        <f>LOOKUP(C184,'SSS Table 2023'!A:A,'SSS Table 2023'!I:I)</f>
        <v>#N/A</v>
      </c>
      <c r="K184" s="83" t="e">
        <f t="shared" si="5"/>
        <v>#N/A</v>
      </c>
    </row>
    <row r="185" spans="2:11" ht="15" thickBot="1" x14ac:dyDescent="0.35">
      <c r="B185" t="s">
        <v>64</v>
      </c>
      <c r="C185" s="82"/>
      <c r="D185" s="83" t="e">
        <f>LOOKUP(C185,'SSS Table 2023'!A:A,'SSS Table 2023'!G:G)</f>
        <v>#N/A</v>
      </c>
      <c r="E185" s="83" t="e">
        <f>LOOKUP(C185,'SSS Table 2023'!A:A,'SSS Table 2023'!M:M)</f>
        <v>#N/A</v>
      </c>
      <c r="F185" s="83" t="e">
        <f t="shared" si="4"/>
        <v>#N/A</v>
      </c>
      <c r="H185" s="83" t="e">
        <f>LOOKUP(C185,'SSS Table 2023'!A:A,'SSS Table 2023'!F:F)</f>
        <v>#N/A</v>
      </c>
      <c r="I185" s="83" t="e">
        <f>LOOKUP(C185,'SSS Table 2023'!A:A,'SSS Table 2023'!L:L)</f>
        <v>#N/A</v>
      </c>
      <c r="J185" s="83" t="e">
        <f>LOOKUP(C185,'SSS Table 2023'!A:A,'SSS Table 2023'!I:I)</f>
        <v>#N/A</v>
      </c>
      <c r="K185" s="83" t="e">
        <f t="shared" si="5"/>
        <v>#N/A</v>
      </c>
    </row>
    <row r="186" spans="2:11" ht="15" thickBot="1" x14ac:dyDescent="0.35">
      <c r="B186" t="s">
        <v>64</v>
      </c>
      <c r="C186" s="82"/>
      <c r="D186" s="83" t="e">
        <f>LOOKUP(C186,'SSS Table 2023'!A:A,'SSS Table 2023'!G:G)</f>
        <v>#N/A</v>
      </c>
      <c r="E186" s="83" t="e">
        <f>LOOKUP(C186,'SSS Table 2023'!A:A,'SSS Table 2023'!M:M)</f>
        <v>#N/A</v>
      </c>
      <c r="F186" s="83" t="e">
        <f t="shared" si="4"/>
        <v>#N/A</v>
      </c>
      <c r="H186" s="83" t="e">
        <f>LOOKUP(C186,'SSS Table 2023'!A:A,'SSS Table 2023'!F:F)</f>
        <v>#N/A</v>
      </c>
      <c r="I186" s="83" t="e">
        <f>LOOKUP(C186,'SSS Table 2023'!A:A,'SSS Table 2023'!L:L)</f>
        <v>#N/A</v>
      </c>
      <c r="J186" s="83" t="e">
        <f>LOOKUP(C186,'SSS Table 2023'!A:A,'SSS Table 2023'!I:I)</f>
        <v>#N/A</v>
      </c>
      <c r="K186" s="83" t="e">
        <f t="shared" si="5"/>
        <v>#N/A</v>
      </c>
    </row>
    <row r="187" spans="2:11" ht="15" thickBot="1" x14ac:dyDescent="0.35">
      <c r="B187" t="s">
        <v>64</v>
      </c>
      <c r="C187" s="82"/>
      <c r="D187" s="83" t="e">
        <f>LOOKUP(C187,'SSS Table 2023'!A:A,'SSS Table 2023'!G:G)</f>
        <v>#N/A</v>
      </c>
      <c r="E187" s="83" t="e">
        <f>LOOKUP(C187,'SSS Table 2023'!A:A,'SSS Table 2023'!M:M)</f>
        <v>#N/A</v>
      </c>
      <c r="F187" s="83" t="e">
        <f t="shared" si="4"/>
        <v>#N/A</v>
      </c>
      <c r="H187" s="83" t="e">
        <f>LOOKUP(C187,'SSS Table 2023'!A:A,'SSS Table 2023'!F:F)</f>
        <v>#N/A</v>
      </c>
      <c r="I187" s="83" t="e">
        <f>LOOKUP(C187,'SSS Table 2023'!A:A,'SSS Table 2023'!L:L)</f>
        <v>#N/A</v>
      </c>
      <c r="J187" s="83" t="e">
        <f>LOOKUP(C187,'SSS Table 2023'!A:A,'SSS Table 2023'!I:I)</f>
        <v>#N/A</v>
      </c>
      <c r="K187" s="83" t="e">
        <f t="shared" si="5"/>
        <v>#N/A</v>
      </c>
    </row>
    <row r="188" spans="2:11" ht="15" thickBot="1" x14ac:dyDescent="0.35">
      <c r="B188" t="s">
        <v>64</v>
      </c>
      <c r="C188" s="82"/>
      <c r="D188" s="83" t="e">
        <f>LOOKUP(C188,'SSS Table 2023'!A:A,'SSS Table 2023'!G:G)</f>
        <v>#N/A</v>
      </c>
      <c r="E188" s="83" t="e">
        <f>LOOKUP(C188,'SSS Table 2023'!A:A,'SSS Table 2023'!M:M)</f>
        <v>#N/A</v>
      </c>
      <c r="F188" s="83" t="e">
        <f t="shared" si="4"/>
        <v>#N/A</v>
      </c>
      <c r="H188" s="83" t="e">
        <f>LOOKUP(C188,'SSS Table 2023'!A:A,'SSS Table 2023'!F:F)</f>
        <v>#N/A</v>
      </c>
      <c r="I188" s="83" t="e">
        <f>LOOKUP(C188,'SSS Table 2023'!A:A,'SSS Table 2023'!L:L)</f>
        <v>#N/A</v>
      </c>
      <c r="J188" s="83" t="e">
        <f>LOOKUP(C188,'SSS Table 2023'!A:A,'SSS Table 2023'!I:I)</f>
        <v>#N/A</v>
      </c>
      <c r="K188" s="83" t="e">
        <f t="shared" si="5"/>
        <v>#N/A</v>
      </c>
    </row>
    <row r="189" spans="2:11" ht="15" thickBot="1" x14ac:dyDescent="0.35">
      <c r="B189" t="s">
        <v>64</v>
      </c>
      <c r="C189" s="82"/>
      <c r="D189" s="83" t="e">
        <f>LOOKUP(C189,'SSS Table 2023'!A:A,'SSS Table 2023'!G:G)</f>
        <v>#N/A</v>
      </c>
      <c r="E189" s="83" t="e">
        <f>LOOKUP(C189,'SSS Table 2023'!A:A,'SSS Table 2023'!M:M)</f>
        <v>#N/A</v>
      </c>
      <c r="F189" s="83" t="e">
        <f t="shared" si="4"/>
        <v>#N/A</v>
      </c>
      <c r="H189" s="83" t="e">
        <f>LOOKUP(C189,'SSS Table 2023'!A:A,'SSS Table 2023'!F:F)</f>
        <v>#N/A</v>
      </c>
      <c r="I189" s="83" t="e">
        <f>LOOKUP(C189,'SSS Table 2023'!A:A,'SSS Table 2023'!L:L)</f>
        <v>#N/A</v>
      </c>
      <c r="J189" s="83" t="e">
        <f>LOOKUP(C189,'SSS Table 2023'!A:A,'SSS Table 2023'!I:I)</f>
        <v>#N/A</v>
      </c>
      <c r="K189" s="83" t="e">
        <f t="shared" si="5"/>
        <v>#N/A</v>
      </c>
    </row>
    <row r="190" spans="2:11" ht="15" thickBot="1" x14ac:dyDescent="0.35">
      <c r="B190" t="s">
        <v>64</v>
      </c>
      <c r="C190" s="82"/>
      <c r="D190" s="83" t="e">
        <f>LOOKUP(C190,'SSS Table 2023'!A:A,'SSS Table 2023'!G:G)</f>
        <v>#N/A</v>
      </c>
      <c r="E190" s="83" t="e">
        <f>LOOKUP(C190,'SSS Table 2023'!A:A,'SSS Table 2023'!M:M)</f>
        <v>#N/A</v>
      </c>
      <c r="F190" s="83" t="e">
        <f t="shared" si="4"/>
        <v>#N/A</v>
      </c>
      <c r="H190" s="83" t="e">
        <f>LOOKUP(C190,'SSS Table 2023'!A:A,'SSS Table 2023'!F:F)</f>
        <v>#N/A</v>
      </c>
      <c r="I190" s="83" t="e">
        <f>LOOKUP(C190,'SSS Table 2023'!A:A,'SSS Table 2023'!L:L)</f>
        <v>#N/A</v>
      </c>
      <c r="J190" s="83" t="e">
        <f>LOOKUP(C190,'SSS Table 2023'!A:A,'SSS Table 2023'!I:I)</f>
        <v>#N/A</v>
      </c>
      <c r="K190" s="83" t="e">
        <f t="shared" si="5"/>
        <v>#N/A</v>
      </c>
    </row>
    <row r="191" spans="2:11" ht="15" thickBot="1" x14ac:dyDescent="0.35">
      <c r="B191" t="s">
        <v>64</v>
      </c>
      <c r="C191" s="82"/>
      <c r="D191" s="83" t="e">
        <f>LOOKUP(C191,'SSS Table 2023'!A:A,'SSS Table 2023'!G:G)</f>
        <v>#N/A</v>
      </c>
      <c r="E191" s="83" t="e">
        <f>LOOKUP(C191,'SSS Table 2023'!A:A,'SSS Table 2023'!M:M)</f>
        <v>#N/A</v>
      </c>
      <c r="F191" s="83" t="e">
        <f t="shared" si="4"/>
        <v>#N/A</v>
      </c>
      <c r="H191" s="83" t="e">
        <f>LOOKUP(C191,'SSS Table 2023'!A:A,'SSS Table 2023'!F:F)</f>
        <v>#N/A</v>
      </c>
      <c r="I191" s="83" t="e">
        <f>LOOKUP(C191,'SSS Table 2023'!A:A,'SSS Table 2023'!L:L)</f>
        <v>#N/A</v>
      </c>
      <c r="J191" s="83" t="e">
        <f>LOOKUP(C191,'SSS Table 2023'!A:A,'SSS Table 2023'!I:I)</f>
        <v>#N/A</v>
      </c>
      <c r="K191" s="83" t="e">
        <f t="shared" si="5"/>
        <v>#N/A</v>
      </c>
    </row>
    <row r="192" spans="2:11" ht="15" thickBot="1" x14ac:dyDescent="0.35">
      <c r="B192" t="s">
        <v>64</v>
      </c>
      <c r="C192" s="82"/>
      <c r="D192" s="83" t="e">
        <f>LOOKUP(C192,'SSS Table 2023'!A:A,'SSS Table 2023'!G:G)</f>
        <v>#N/A</v>
      </c>
      <c r="E192" s="83" t="e">
        <f>LOOKUP(C192,'SSS Table 2023'!A:A,'SSS Table 2023'!M:M)</f>
        <v>#N/A</v>
      </c>
      <c r="F192" s="83" t="e">
        <f t="shared" si="4"/>
        <v>#N/A</v>
      </c>
      <c r="H192" s="83" t="e">
        <f>LOOKUP(C192,'SSS Table 2023'!A:A,'SSS Table 2023'!F:F)</f>
        <v>#N/A</v>
      </c>
      <c r="I192" s="83" t="e">
        <f>LOOKUP(C192,'SSS Table 2023'!A:A,'SSS Table 2023'!L:L)</f>
        <v>#N/A</v>
      </c>
      <c r="J192" s="83" t="e">
        <f>LOOKUP(C192,'SSS Table 2023'!A:A,'SSS Table 2023'!I:I)</f>
        <v>#N/A</v>
      </c>
      <c r="K192" s="83" t="e">
        <f t="shared" si="5"/>
        <v>#N/A</v>
      </c>
    </row>
    <row r="193" spans="2:11" ht="15" thickBot="1" x14ac:dyDescent="0.35">
      <c r="B193" t="s">
        <v>64</v>
      </c>
      <c r="C193" s="82"/>
      <c r="D193" s="83" t="e">
        <f>LOOKUP(C193,'SSS Table 2023'!A:A,'SSS Table 2023'!G:G)</f>
        <v>#N/A</v>
      </c>
      <c r="E193" s="83" t="e">
        <f>LOOKUP(C193,'SSS Table 2023'!A:A,'SSS Table 2023'!M:M)</f>
        <v>#N/A</v>
      </c>
      <c r="F193" s="83" t="e">
        <f t="shared" si="4"/>
        <v>#N/A</v>
      </c>
      <c r="H193" s="83" t="e">
        <f>LOOKUP(C193,'SSS Table 2023'!A:A,'SSS Table 2023'!F:F)</f>
        <v>#N/A</v>
      </c>
      <c r="I193" s="83" t="e">
        <f>LOOKUP(C193,'SSS Table 2023'!A:A,'SSS Table 2023'!L:L)</f>
        <v>#N/A</v>
      </c>
      <c r="J193" s="83" t="e">
        <f>LOOKUP(C193,'SSS Table 2023'!A:A,'SSS Table 2023'!I:I)</f>
        <v>#N/A</v>
      </c>
      <c r="K193" s="83" t="e">
        <f t="shared" si="5"/>
        <v>#N/A</v>
      </c>
    </row>
    <row r="194" spans="2:11" ht="15" thickBot="1" x14ac:dyDescent="0.35">
      <c r="B194" t="s">
        <v>64</v>
      </c>
      <c r="C194" s="82"/>
      <c r="D194" s="83" t="e">
        <f>LOOKUP(C194,'SSS Table 2023'!A:A,'SSS Table 2023'!G:G)</f>
        <v>#N/A</v>
      </c>
      <c r="E194" s="83" t="e">
        <f>LOOKUP(C194,'SSS Table 2023'!A:A,'SSS Table 2023'!M:M)</f>
        <v>#N/A</v>
      </c>
      <c r="F194" s="83" t="e">
        <f t="shared" si="4"/>
        <v>#N/A</v>
      </c>
      <c r="H194" s="83" t="e">
        <f>LOOKUP(C194,'SSS Table 2023'!A:A,'SSS Table 2023'!F:F)</f>
        <v>#N/A</v>
      </c>
      <c r="I194" s="83" t="e">
        <f>LOOKUP(C194,'SSS Table 2023'!A:A,'SSS Table 2023'!L:L)</f>
        <v>#N/A</v>
      </c>
      <c r="J194" s="83" t="e">
        <f>LOOKUP(C194,'SSS Table 2023'!A:A,'SSS Table 2023'!I:I)</f>
        <v>#N/A</v>
      </c>
      <c r="K194" s="83" t="e">
        <f t="shared" si="5"/>
        <v>#N/A</v>
      </c>
    </row>
    <row r="195" spans="2:11" ht="15" thickBot="1" x14ac:dyDescent="0.35">
      <c r="B195" t="s">
        <v>64</v>
      </c>
      <c r="C195" s="82"/>
      <c r="D195" s="83" t="e">
        <f>LOOKUP(C195,'SSS Table 2023'!A:A,'SSS Table 2023'!G:G)</f>
        <v>#N/A</v>
      </c>
      <c r="E195" s="83" t="e">
        <f>LOOKUP(C195,'SSS Table 2023'!A:A,'SSS Table 2023'!M:M)</f>
        <v>#N/A</v>
      </c>
      <c r="F195" s="83" t="e">
        <f t="shared" si="4"/>
        <v>#N/A</v>
      </c>
      <c r="H195" s="83" t="e">
        <f>LOOKUP(C195,'SSS Table 2023'!A:A,'SSS Table 2023'!F:F)</f>
        <v>#N/A</v>
      </c>
      <c r="I195" s="83" t="e">
        <f>LOOKUP(C195,'SSS Table 2023'!A:A,'SSS Table 2023'!L:L)</f>
        <v>#N/A</v>
      </c>
      <c r="J195" s="83" t="e">
        <f>LOOKUP(C195,'SSS Table 2023'!A:A,'SSS Table 2023'!I:I)</f>
        <v>#N/A</v>
      </c>
      <c r="K195" s="83" t="e">
        <f t="shared" si="5"/>
        <v>#N/A</v>
      </c>
    </row>
    <row r="196" spans="2:11" ht="15" thickBot="1" x14ac:dyDescent="0.35">
      <c r="B196" t="s">
        <v>64</v>
      </c>
      <c r="C196" s="82"/>
      <c r="D196" s="83" t="e">
        <f>LOOKUP(C196,'SSS Table 2023'!A:A,'SSS Table 2023'!G:G)</f>
        <v>#N/A</v>
      </c>
      <c r="E196" s="83" t="e">
        <f>LOOKUP(C196,'SSS Table 2023'!A:A,'SSS Table 2023'!M:M)</f>
        <v>#N/A</v>
      </c>
      <c r="F196" s="83" t="e">
        <f t="shared" si="4"/>
        <v>#N/A</v>
      </c>
      <c r="H196" s="83" t="e">
        <f>LOOKUP(C196,'SSS Table 2023'!A:A,'SSS Table 2023'!F:F)</f>
        <v>#N/A</v>
      </c>
      <c r="I196" s="83" t="e">
        <f>LOOKUP(C196,'SSS Table 2023'!A:A,'SSS Table 2023'!L:L)</f>
        <v>#N/A</v>
      </c>
      <c r="J196" s="83" t="e">
        <f>LOOKUP(C196,'SSS Table 2023'!A:A,'SSS Table 2023'!I:I)</f>
        <v>#N/A</v>
      </c>
      <c r="K196" s="83" t="e">
        <f t="shared" si="5"/>
        <v>#N/A</v>
      </c>
    </row>
    <row r="197" spans="2:11" ht="15" thickBot="1" x14ac:dyDescent="0.35">
      <c r="B197" t="s">
        <v>64</v>
      </c>
      <c r="C197" s="82"/>
      <c r="D197" s="83" t="e">
        <f>LOOKUP(C197,'SSS Table 2023'!A:A,'SSS Table 2023'!G:G)</f>
        <v>#N/A</v>
      </c>
      <c r="E197" s="83" t="e">
        <f>LOOKUP(C197,'SSS Table 2023'!A:A,'SSS Table 2023'!M:M)</f>
        <v>#N/A</v>
      </c>
      <c r="F197" s="83" t="e">
        <f t="shared" ref="F197:F210" si="6">SUM(D197:E197)</f>
        <v>#N/A</v>
      </c>
      <c r="H197" s="83" t="e">
        <f>LOOKUP(C197,'SSS Table 2023'!A:A,'SSS Table 2023'!F:F)</f>
        <v>#N/A</v>
      </c>
      <c r="I197" s="83" t="e">
        <f>LOOKUP(C197,'SSS Table 2023'!A:A,'SSS Table 2023'!L:L)</f>
        <v>#N/A</v>
      </c>
      <c r="J197" s="83" t="e">
        <f>LOOKUP(C197,'SSS Table 2023'!A:A,'SSS Table 2023'!I:I)</f>
        <v>#N/A</v>
      </c>
      <c r="K197" s="83" t="e">
        <f t="shared" ref="K197:K210" si="7">SUM(H197:J197)</f>
        <v>#N/A</v>
      </c>
    </row>
    <row r="198" spans="2:11" ht="15" thickBot="1" x14ac:dyDescent="0.35">
      <c r="B198" t="s">
        <v>64</v>
      </c>
      <c r="C198" s="82"/>
      <c r="D198" s="83" t="e">
        <f>LOOKUP(C198,'SSS Table 2023'!A:A,'SSS Table 2023'!G:G)</f>
        <v>#N/A</v>
      </c>
      <c r="E198" s="83" t="e">
        <f>LOOKUP(C198,'SSS Table 2023'!A:A,'SSS Table 2023'!M:M)</f>
        <v>#N/A</v>
      </c>
      <c r="F198" s="83" t="e">
        <f t="shared" si="6"/>
        <v>#N/A</v>
      </c>
      <c r="H198" s="83" t="e">
        <f>LOOKUP(C198,'SSS Table 2023'!A:A,'SSS Table 2023'!F:F)</f>
        <v>#N/A</v>
      </c>
      <c r="I198" s="83" t="e">
        <f>LOOKUP(C198,'SSS Table 2023'!A:A,'SSS Table 2023'!L:L)</f>
        <v>#N/A</v>
      </c>
      <c r="J198" s="83" t="e">
        <f>LOOKUP(C198,'SSS Table 2023'!A:A,'SSS Table 2023'!I:I)</f>
        <v>#N/A</v>
      </c>
      <c r="K198" s="83" t="e">
        <f t="shared" si="7"/>
        <v>#N/A</v>
      </c>
    </row>
    <row r="199" spans="2:11" ht="15" thickBot="1" x14ac:dyDescent="0.35">
      <c r="B199" t="s">
        <v>64</v>
      </c>
      <c r="C199" s="82"/>
      <c r="D199" s="83" t="e">
        <f>LOOKUP(C199,'SSS Table 2023'!A:A,'SSS Table 2023'!G:G)</f>
        <v>#N/A</v>
      </c>
      <c r="E199" s="83" t="e">
        <f>LOOKUP(C199,'SSS Table 2023'!A:A,'SSS Table 2023'!M:M)</f>
        <v>#N/A</v>
      </c>
      <c r="F199" s="83" t="e">
        <f t="shared" si="6"/>
        <v>#N/A</v>
      </c>
      <c r="H199" s="83" t="e">
        <f>LOOKUP(C199,'SSS Table 2023'!A:A,'SSS Table 2023'!F:F)</f>
        <v>#N/A</v>
      </c>
      <c r="I199" s="83" t="e">
        <f>LOOKUP(C199,'SSS Table 2023'!A:A,'SSS Table 2023'!L:L)</f>
        <v>#N/A</v>
      </c>
      <c r="J199" s="83" t="e">
        <f>LOOKUP(C199,'SSS Table 2023'!A:A,'SSS Table 2023'!I:I)</f>
        <v>#N/A</v>
      </c>
      <c r="K199" s="83" t="e">
        <f t="shared" si="7"/>
        <v>#N/A</v>
      </c>
    </row>
    <row r="200" spans="2:11" ht="15" thickBot="1" x14ac:dyDescent="0.35">
      <c r="B200" t="s">
        <v>64</v>
      </c>
      <c r="C200" s="82"/>
      <c r="D200" s="83" t="e">
        <f>LOOKUP(C200,'SSS Table 2023'!A:A,'SSS Table 2023'!G:G)</f>
        <v>#N/A</v>
      </c>
      <c r="E200" s="83" t="e">
        <f>LOOKUP(C200,'SSS Table 2023'!A:A,'SSS Table 2023'!M:M)</f>
        <v>#N/A</v>
      </c>
      <c r="F200" s="83" t="e">
        <f t="shared" si="6"/>
        <v>#N/A</v>
      </c>
      <c r="H200" s="83" t="e">
        <f>LOOKUP(C200,'SSS Table 2023'!A:A,'SSS Table 2023'!F:F)</f>
        <v>#N/A</v>
      </c>
      <c r="I200" s="83" t="e">
        <f>LOOKUP(C200,'SSS Table 2023'!A:A,'SSS Table 2023'!L:L)</f>
        <v>#N/A</v>
      </c>
      <c r="J200" s="83" t="e">
        <f>LOOKUP(C200,'SSS Table 2023'!A:A,'SSS Table 2023'!I:I)</f>
        <v>#N/A</v>
      </c>
      <c r="K200" s="83" t="e">
        <f t="shared" si="7"/>
        <v>#N/A</v>
      </c>
    </row>
    <row r="201" spans="2:11" ht="15" thickBot="1" x14ac:dyDescent="0.35">
      <c r="B201" t="s">
        <v>64</v>
      </c>
      <c r="C201" s="82"/>
      <c r="D201" s="83" t="e">
        <f>LOOKUP(C201,'SSS Table 2023'!A:A,'SSS Table 2023'!G:G)</f>
        <v>#N/A</v>
      </c>
      <c r="E201" s="83" t="e">
        <f>LOOKUP(C201,'SSS Table 2023'!A:A,'SSS Table 2023'!M:M)</f>
        <v>#N/A</v>
      </c>
      <c r="F201" s="83" t="e">
        <f t="shared" si="6"/>
        <v>#N/A</v>
      </c>
      <c r="H201" s="83" t="e">
        <f>LOOKUP(C201,'SSS Table 2023'!A:A,'SSS Table 2023'!F:F)</f>
        <v>#N/A</v>
      </c>
      <c r="I201" s="83" t="e">
        <f>LOOKUP(C201,'SSS Table 2023'!A:A,'SSS Table 2023'!L:L)</f>
        <v>#N/A</v>
      </c>
      <c r="J201" s="83" t="e">
        <f>LOOKUP(C201,'SSS Table 2023'!A:A,'SSS Table 2023'!I:I)</f>
        <v>#N/A</v>
      </c>
      <c r="K201" s="83" t="e">
        <f t="shared" si="7"/>
        <v>#N/A</v>
      </c>
    </row>
    <row r="202" spans="2:11" ht="15" thickBot="1" x14ac:dyDescent="0.35">
      <c r="B202" t="s">
        <v>64</v>
      </c>
      <c r="C202" s="82"/>
      <c r="D202" s="83" t="e">
        <f>LOOKUP(C202,'SSS Table 2023'!A:A,'SSS Table 2023'!G:G)</f>
        <v>#N/A</v>
      </c>
      <c r="E202" s="83" t="e">
        <f>LOOKUP(C202,'SSS Table 2023'!A:A,'SSS Table 2023'!M:M)</f>
        <v>#N/A</v>
      </c>
      <c r="F202" s="83" t="e">
        <f t="shared" si="6"/>
        <v>#N/A</v>
      </c>
      <c r="H202" s="83" t="e">
        <f>LOOKUP(C202,'SSS Table 2023'!A:A,'SSS Table 2023'!F:F)</f>
        <v>#N/A</v>
      </c>
      <c r="I202" s="83" t="e">
        <f>LOOKUP(C202,'SSS Table 2023'!A:A,'SSS Table 2023'!L:L)</f>
        <v>#N/A</v>
      </c>
      <c r="J202" s="83" t="e">
        <f>LOOKUP(C202,'SSS Table 2023'!A:A,'SSS Table 2023'!I:I)</f>
        <v>#N/A</v>
      </c>
      <c r="K202" s="83" t="e">
        <f t="shared" si="7"/>
        <v>#N/A</v>
      </c>
    </row>
    <row r="203" spans="2:11" ht="15" thickBot="1" x14ac:dyDescent="0.35">
      <c r="B203" t="s">
        <v>64</v>
      </c>
      <c r="C203" s="82"/>
      <c r="D203" s="83" t="e">
        <f>LOOKUP(C203,'SSS Table 2023'!A:A,'SSS Table 2023'!G:G)</f>
        <v>#N/A</v>
      </c>
      <c r="E203" s="83" t="e">
        <f>LOOKUP(C203,'SSS Table 2023'!A:A,'SSS Table 2023'!M:M)</f>
        <v>#N/A</v>
      </c>
      <c r="F203" s="83" t="e">
        <f t="shared" si="6"/>
        <v>#N/A</v>
      </c>
      <c r="H203" s="83" t="e">
        <f>LOOKUP(C203,'SSS Table 2023'!A:A,'SSS Table 2023'!F:F)</f>
        <v>#N/A</v>
      </c>
      <c r="I203" s="83" t="e">
        <f>LOOKUP(C203,'SSS Table 2023'!A:A,'SSS Table 2023'!L:L)</f>
        <v>#N/A</v>
      </c>
      <c r="J203" s="83" t="e">
        <f>LOOKUP(C203,'SSS Table 2023'!A:A,'SSS Table 2023'!I:I)</f>
        <v>#N/A</v>
      </c>
      <c r="K203" s="83" t="e">
        <f t="shared" si="7"/>
        <v>#N/A</v>
      </c>
    </row>
    <row r="204" spans="2:11" ht="15" thickBot="1" x14ac:dyDescent="0.35">
      <c r="B204" t="s">
        <v>64</v>
      </c>
      <c r="C204" s="82"/>
      <c r="D204" s="83" t="e">
        <f>LOOKUP(C204,'SSS Table 2023'!A:A,'SSS Table 2023'!G:G)</f>
        <v>#N/A</v>
      </c>
      <c r="E204" s="83" t="e">
        <f>LOOKUP(C204,'SSS Table 2023'!A:A,'SSS Table 2023'!M:M)</f>
        <v>#N/A</v>
      </c>
      <c r="F204" s="83" t="e">
        <f t="shared" si="6"/>
        <v>#N/A</v>
      </c>
      <c r="H204" s="83" t="e">
        <f>LOOKUP(C204,'SSS Table 2023'!A:A,'SSS Table 2023'!F:F)</f>
        <v>#N/A</v>
      </c>
      <c r="I204" s="83" t="e">
        <f>LOOKUP(C204,'SSS Table 2023'!A:A,'SSS Table 2023'!L:L)</f>
        <v>#N/A</v>
      </c>
      <c r="J204" s="83" t="e">
        <f>LOOKUP(C204,'SSS Table 2023'!A:A,'SSS Table 2023'!I:I)</f>
        <v>#N/A</v>
      </c>
      <c r="K204" s="83" t="e">
        <f t="shared" si="7"/>
        <v>#N/A</v>
      </c>
    </row>
    <row r="205" spans="2:11" ht="15" thickBot="1" x14ac:dyDescent="0.35">
      <c r="B205" t="s">
        <v>64</v>
      </c>
      <c r="C205" s="82"/>
      <c r="D205" s="83" t="e">
        <f>LOOKUP(C205,'SSS Table 2023'!A:A,'SSS Table 2023'!G:G)</f>
        <v>#N/A</v>
      </c>
      <c r="E205" s="83" t="e">
        <f>LOOKUP(C205,'SSS Table 2023'!A:A,'SSS Table 2023'!M:M)</f>
        <v>#N/A</v>
      </c>
      <c r="F205" s="83" t="e">
        <f t="shared" si="6"/>
        <v>#N/A</v>
      </c>
      <c r="H205" s="83" t="e">
        <f>LOOKUP(C205,'SSS Table 2023'!A:A,'SSS Table 2023'!F:F)</f>
        <v>#N/A</v>
      </c>
      <c r="I205" s="83" t="e">
        <f>LOOKUP(C205,'SSS Table 2023'!A:A,'SSS Table 2023'!L:L)</f>
        <v>#N/A</v>
      </c>
      <c r="J205" s="83" t="e">
        <f>LOOKUP(C205,'SSS Table 2023'!A:A,'SSS Table 2023'!I:I)</f>
        <v>#N/A</v>
      </c>
      <c r="K205" s="83" t="e">
        <f t="shared" si="7"/>
        <v>#N/A</v>
      </c>
    </row>
    <row r="206" spans="2:11" ht="15" thickBot="1" x14ac:dyDescent="0.35">
      <c r="B206" t="s">
        <v>64</v>
      </c>
      <c r="C206" s="82"/>
      <c r="D206" s="83" t="e">
        <f>LOOKUP(C206,'SSS Table 2023'!A:A,'SSS Table 2023'!G:G)</f>
        <v>#N/A</v>
      </c>
      <c r="E206" s="83" t="e">
        <f>LOOKUP(C206,'SSS Table 2023'!A:A,'SSS Table 2023'!M:M)</f>
        <v>#N/A</v>
      </c>
      <c r="F206" s="83" t="e">
        <f t="shared" si="6"/>
        <v>#N/A</v>
      </c>
      <c r="H206" s="83" t="e">
        <f>LOOKUP(C206,'SSS Table 2023'!A:A,'SSS Table 2023'!F:F)</f>
        <v>#N/A</v>
      </c>
      <c r="I206" s="83" t="e">
        <f>LOOKUP(C206,'SSS Table 2023'!A:A,'SSS Table 2023'!L:L)</f>
        <v>#N/A</v>
      </c>
      <c r="J206" s="83" t="e">
        <f>LOOKUP(C206,'SSS Table 2023'!A:A,'SSS Table 2023'!I:I)</f>
        <v>#N/A</v>
      </c>
      <c r="K206" s="83" t="e">
        <f t="shared" si="7"/>
        <v>#N/A</v>
      </c>
    </row>
    <row r="207" spans="2:11" ht="15" thickBot="1" x14ac:dyDescent="0.35">
      <c r="B207" t="s">
        <v>64</v>
      </c>
      <c r="C207" s="82"/>
      <c r="D207" s="83" t="e">
        <f>LOOKUP(C207,'SSS Table 2023'!A:A,'SSS Table 2023'!G:G)</f>
        <v>#N/A</v>
      </c>
      <c r="E207" s="83" t="e">
        <f>LOOKUP(C207,'SSS Table 2023'!A:A,'SSS Table 2023'!M:M)</f>
        <v>#N/A</v>
      </c>
      <c r="F207" s="83" t="e">
        <f t="shared" si="6"/>
        <v>#N/A</v>
      </c>
      <c r="H207" s="83" t="e">
        <f>LOOKUP(C207,'SSS Table 2023'!A:A,'SSS Table 2023'!F:F)</f>
        <v>#N/A</v>
      </c>
      <c r="I207" s="83" t="e">
        <f>LOOKUP(C207,'SSS Table 2023'!A:A,'SSS Table 2023'!L:L)</f>
        <v>#N/A</v>
      </c>
      <c r="J207" s="83" t="e">
        <f>LOOKUP(C207,'SSS Table 2023'!A:A,'SSS Table 2023'!I:I)</f>
        <v>#N/A</v>
      </c>
      <c r="K207" s="83" t="e">
        <f t="shared" si="7"/>
        <v>#N/A</v>
      </c>
    </row>
    <row r="208" spans="2:11" ht="15" thickBot="1" x14ac:dyDescent="0.35">
      <c r="B208" t="s">
        <v>64</v>
      </c>
      <c r="C208" s="82"/>
      <c r="D208" s="83" t="e">
        <f>LOOKUP(C208,'SSS Table 2023'!A:A,'SSS Table 2023'!G:G)</f>
        <v>#N/A</v>
      </c>
      <c r="E208" s="83" t="e">
        <f>LOOKUP(C208,'SSS Table 2023'!A:A,'SSS Table 2023'!M:M)</f>
        <v>#N/A</v>
      </c>
      <c r="F208" s="83" t="e">
        <f t="shared" si="6"/>
        <v>#N/A</v>
      </c>
      <c r="H208" s="83" t="e">
        <f>LOOKUP(C208,'SSS Table 2023'!A:A,'SSS Table 2023'!F:F)</f>
        <v>#N/A</v>
      </c>
      <c r="I208" s="83" t="e">
        <f>LOOKUP(C208,'SSS Table 2023'!A:A,'SSS Table 2023'!L:L)</f>
        <v>#N/A</v>
      </c>
      <c r="J208" s="83" t="e">
        <f>LOOKUP(C208,'SSS Table 2023'!A:A,'SSS Table 2023'!I:I)</f>
        <v>#N/A</v>
      </c>
      <c r="K208" s="83" t="e">
        <f t="shared" si="7"/>
        <v>#N/A</v>
      </c>
    </row>
    <row r="209" spans="2:11" ht="15" thickBot="1" x14ac:dyDescent="0.35">
      <c r="B209" t="s">
        <v>64</v>
      </c>
      <c r="C209" s="82">
        <v>60926</v>
      </c>
      <c r="D209" s="83">
        <f>LOOKUP(C209,'SSS Table 2023'!A:A,'SSS Table 2023'!G:G)</f>
        <v>900</v>
      </c>
      <c r="E209" s="83">
        <f>LOOKUP(C209,'SSS Table 2023'!A:A,'SSS Table 2023'!M:M)</f>
        <v>450</v>
      </c>
      <c r="F209" s="83">
        <f t="shared" si="6"/>
        <v>1350</v>
      </c>
      <c r="H209" s="83">
        <f>LOOKUP(C209,'SSS Table 2023'!A:A,'SSS Table 2023'!F:F)</f>
        <v>1900</v>
      </c>
      <c r="I209" s="83">
        <f>LOOKUP(C209,'SSS Table 2023'!A:A,'SSS Table 2023'!L:L)</f>
        <v>950</v>
      </c>
      <c r="J209" s="83">
        <f>LOOKUP(C209,'SSS Table 2023'!A:A,'SSS Table 2023'!I:I)</f>
        <v>30</v>
      </c>
      <c r="K209" s="83">
        <f t="shared" si="7"/>
        <v>2880</v>
      </c>
    </row>
    <row r="210" spans="2:11" ht="15" thickBot="1" x14ac:dyDescent="0.35">
      <c r="B210" t="s">
        <v>64</v>
      </c>
      <c r="C210" s="82">
        <v>60927</v>
      </c>
      <c r="D210" s="83">
        <f>LOOKUP(C210,'SSS Table 2023'!A:A,'SSS Table 2023'!G:G)</f>
        <v>900</v>
      </c>
      <c r="E210" s="83">
        <f>LOOKUP(C210,'SSS Table 2023'!A:A,'SSS Table 2023'!M:M)</f>
        <v>450</v>
      </c>
      <c r="F210" s="83">
        <f t="shared" si="6"/>
        <v>1350</v>
      </c>
      <c r="H210" s="83">
        <f>LOOKUP(C210,'SSS Table 2023'!A:A,'SSS Table 2023'!F:F)</f>
        <v>1900</v>
      </c>
      <c r="I210" s="83">
        <f>LOOKUP(C210,'SSS Table 2023'!A:A,'SSS Table 2023'!L:L)</f>
        <v>950</v>
      </c>
      <c r="J210" s="83">
        <f>LOOKUP(C210,'SSS Table 2023'!A:A,'SSS Table 2023'!I:I)</f>
        <v>30</v>
      </c>
      <c r="K210" s="83">
        <f t="shared" si="7"/>
        <v>2880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61D649-CB31-4074-8431-604CA501B6E0}">
  <dimension ref="A1:Q56"/>
  <sheetViews>
    <sheetView showGridLines="0" zoomScale="90" zoomScaleNormal="90" workbookViewId="0">
      <pane ySplit="3" topLeftCell="A4" activePane="bottomLeft" state="frozen"/>
      <selection activeCell="B57" sqref="B57"/>
      <selection pane="bottomLeft" activeCell="M43" sqref="M43"/>
    </sheetView>
  </sheetViews>
  <sheetFormatPr defaultRowHeight="14.4" x14ac:dyDescent="0.3"/>
  <cols>
    <col min="1" max="2" width="15.88671875" customWidth="1"/>
    <col min="3" max="17" width="11.6640625" customWidth="1"/>
  </cols>
  <sheetData>
    <row r="1" spans="1:17" ht="29.25" customHeight="1" thickBot="1" x14ac:dyDescent="0.35">
      <c r="A1" s="45" t="s">
        <v>48</v>
      </c>
      <c r="B1" s="46"/>
      <c r="C1" s="47" t="s">
        <v>49</v>
      </c>
      <c r="D1" s="48"/>
      <c r="E1" s="49"/>
      <c r="F1" s="50" t="s">
        <v>50</v>
      </c>
      <c r="G1" s="51"/>
      <c r="H1" s="51"/>
      <c r="I1" s="51"/>
      <c r="J1" s="51"/>
      <c r="K1" s="51"/>
      <c r="L1" s="52"/>
      <c r="M1" s="52"/>
      <c r="N1" s="52"/>
      <c r="O1" s="51"/>
      <c r="P1" s="51"/>
      <c r="Q1" s="53"/>
    </row>
    <row r="2" spans="1:17" ht="29.25" customHeight="1" thickBot="1" x14ac:dyDescent="0.35">
      <c r="A2" s="54" t="s">
        <v>51</v>
      </c>
      <c r="B2" s="55"/>
      <c r="C2" s="56" t="s">
        <v>52</v>
      </c>
      <c r="D2" s="57"/>
      <c r="E2" s="58"/>
      <c r="F2" s="59" t="s">
        <v>52</v>
      </c>
      <c r="G2" s="60"/>
      <c r="H2" s="61"/>
      <c r="I2" s="62" t="s">
        <v>44</v>
      </c>
      <c r="J2" s="62"/>
      <c r="K2" s="62"/>
      <c r="L2" s="63" t="s">
        <v>43</v>
      </c>
      <c r="M2" s="64"/>
      <c r="N2" s="65"/>
      <c r="O2" s="66" t="s">
        <v>21</v>
      </c>
      <c r="P2" s="66"/>
      <c r="Q2" s="67"/>
    </row>
    <row r="3" spans="1:17" ht="29.25" customHeight="1" thickBot="1" x14ac:dyDescent="0.35">
      <c r="A3" s="68" t="s">
        <v>53</v>
      </c>
      <c r="B3" s="69"/>
      <c r="C3" s="70" t="s">
        <v>44</v>
      </c>
      <c r="D3" s="71" t="s">
        <v>43</v>
      </c>
      <c r="E3" s="72" t="s">
        <v>21</v>
      </c>
      <c r="F3" s="73" t="s">
        <v>54</v>
      </c>
      <c r="G3" s="74" t="s">
        <v>55</v>
      </c>
      <c r="H3" s="75" t="s">
        <v>21</v>
      </c>
      <c r="I3" s="76" t="s">
        <v>54</v>
      </c>
      <c r="J3" s="77" t="s">
        <v>55</v>
      </c>
      <c r="K3" s="78" t="s">
        <v>21</v>
      </c>
      <c r="L3" s="73" t="s">
        <v>54</v>
      </c>
      <c r="M3" s="74" t="s">
        <v>55</v>
      </c>
      <c r="N3" s="75" t="s">
        <v>21</v>
      </c>
      <c r="O3" s="73" t="s">
        <v>54</v>
      </c>
      <c r="P3" s="74" t="s">
        <v>55</v>
      </c>
      <c r="Q3" s="75" t="s">
        <v>21</v>
      </c>
    </row>
    <row r="4" spans="1:17" ht="15" thickBot="1" x14ac:dyDescent="0.35">
      <c r="A4" s="79">
        <v>1</v>
      </c>
      <c r="B4" s="79">
        <v>4249.99</v>
      </c>
      <c r="C4" s="80">
        <f>IFERROR(IF(C3=20000,20000,C3+500),4000)</f>
        <v>4000</v>
      </c>
      <c r="D4" s="80">
        <v>0</v>
      </c>
      <c r="E4" s="81">
        <f>SUM(C4:D4)</f>
        <v>4000</v>
      </c>
      <c r="F4" s="80">
        <f t="shared" ref="F4:F36" si="0">IFERROR(IF(F3=1900,1900,F3+47.5),380)</f>
        <v>380</v>
      </c>
      <c r="G4" s="80">
        <f t="shared" ref="G4:G36" si="1">IFERROR(IF(G3=900,900,G3+22.5),180)</f>
        <v>180</v>
      </c>
      <c r="H4" s="80">
        <f>SUM(F4:G4)</f>
        <v>560</v>
      </c>
      <c r="I4" s="80">
        <v>10</v>
      </c>
      <c r="J4" s="80">
        <v>0</v>
      </c>
      <c r="K4" s="80">
        <f>SUM(I4:J4)</f>
        <v>10</v>
      </c>
      <c r="L4" s="80"/>
      <c r="M4" s="80"/>
      <c r="N4" s="80">
        <f>SUM(L4:M4)</f>
        <v>0</v>
      </c>
      <c r="O4" s="80">
        <f>SUM(F4,I4,L4)</f>
        <v>390</v>
      </c>
      <c r="P4" s="80">
        <f>SUM(G4,J4,M4)</f>
        <v>180</v>
      </c>
      <c r="Q4" s="80">
        <f>SUM(O4:P4)</f>
        <v>570</v>
      </c>
    </row>
    <row r="5" spans="1:17" ht="15" thickBot="1" x14ac:dyDescent="0.35">
      <c r="A5" s="80">
        <v>4250</v>
      </c>
      <c r="B5" s="80">
        <v>4749.99</v>
      </c>
      <c r="C5" s="80">
        <f t="shared" ref="C5:C36" si="2">IF(C4=20000,20000,C4+500)</f>
        <v>4500</v>
      </c>
      <c r="D5" s="80">
        <v>0</v>
      </c>
      <c r="E5" s="81">
        <f t="shared" ref="E5:E47" si="3">SUM(C5:D5)</f>
        <v>4500</v>
      </c>
      <c r="F5" s="80">
        <f t="shared" si="0"/>
        <v>427.5</v>
      </c>
      <c r="G5" s="80">
        <f t="shared" si="1"/>
        <v>202.5</v>
      </c>
      <c r="H5" s="80">
        <f t="shared" ref="H5:H47" si="4">SUM(F5:G5)</f>
        <v>630</v>
      </c>
      <c r="I5" s="80">
        <v>10</v>
      </c>
      <c r="J5" s="80">
        <v>0</v>
      </c>
      <c r="K5" s="80">
        <f t="shared" ref="K5:K47" si="5">SUM(I5:J5)</f>
        <v>10</v>
      </c>
      <c r="L5" s="80"/>
      <c r="M5" s="80"/>
      <c r="N5" s="80">
        <f t="shared" ref="N5:N47" si="6">SUM(L5:M5)</f>
        <v>0</v>
      </c>
      <c r="O5" s="80">
        <f t="shared" ref="O5:P47" si="7">SUM(F5,I5,L5)</f>
        <v>437.5</v>
      </c>
      <c r="P5" s="80">
        <f t="shared" si="7"/>
        <v>202.5</v>
      </c>
      <c r="Q5" s="80">
        <f t="shared" ref="Q5:Q56" si="8">SUM(O5:P5)</f>
        <v>640</v>
      </c>
    </row>
    <row r="6" spans="1:17" ht="15" thickBot="1" x14ac:dyDescent="0.35">
      <c r="A6" s="80">
        <v>4750</v>
      </c>
      <c r="B6" s="80">
        <v>5249.99</v>
      </c>
      <c r="C6" s="80">
        <f t="shared" si="2"/>
        <v>5000</v>
      </c>
      <c r="D6" s="80">
        <v>0</v>
      </c>
      <c r="E6" s="81">
        <f t="shared" si="3"/>
        <v>5000</v>
      </c>
      <c r="F6" s="80">
        <f t="shared" si="0"/>
        <v>475</v>
      </c>
      <c r="G6" s="80">
        <f t="shared" si="1"/>
        <v>225</v>
      </c>
      <c r="H6" s="80">
        <f t="shared" si="4"/>
        <v>700</v>
      </c>
      <c r="I6" s="80">
        <v>10</v>
      </c>
      <c r="J6" s="80">
        <v>0</v>
      </c>
      <c r="K6" s="80">
        <f t="shared" si="5"/>
        <v>10</v>
      </c>
      <c r="L6" s="80"/>
      <c r="M6" s="80"/>
      <c r="N6" s="80">
        <f t="shared" si="6"/>
        <v>0</v>
      </c>
      <c r="O6" s="80">
        <f t="shared" si="7"/>
        <v>485</v>
      </c>
      <c r="P6" s="80">
        <f t="shared" si="7"/>
        <v>225</v>
      </c>
      <c r="Q6" s="80">
        <f t="shared" si="8"/>
        <v>710</v>
      </c>
    </row>
    <row r="7" spans="1:17" ht="15" thickBot="1" x14ac:dyDescent="0.35">
      <c r="A7" s="80">
        <v>5250</v>
      </c>
      <c r="B7" s="80">
        <v>5749.99</v>
      </c>
      <c r="C7" s="80">
        <f t="shared" si="2"/>
        <v>5500</v>
      </c>
      <c r="D7" s="80">
        <v>0</v>
      </c>
      <c r="E7" s="81">
        <f t="shared" si="3"/>
        <v>5500</v>
      </c>
      <c r="F7" s="80">
        <f t="shared" si="0"/>
        <v>522.5</v>
      </c>
      <c r="G7" s="80">
        <f t="shared" si="1"/>
        <v>247.5</v>
      </c>
      <c r="H7" s="80">
        <f t="shared" si="4"/>
        <v>770</v>
      </c>
      <c r="I7" s="80">
        <v>10</v>
      </c>
      <c r="J7" s="80">
        <v>0</v>
      </c>
      <c r="K7" s="80">
        <f t="shared" si="5"/>
        <v>10</v>
      </c>
      <c r="L7" s="80"/>
      <c r="M7" s="80"/>
      <c r="N7" s="80">
        <f t="shared" si="6"/>
        <v>0</v>
      </c>
      <c r="O7" s="80">
        <f t="shared" si="7"/>
        <v>532.5</v>
      </c>
      <c r="P7" s="80">
        <f t="shared" si="7"/>
        <v>247.5</v>
      </c>
      <c r="Q7" s="80">
        <f t="shared" si="8"/>
        <v>780</v>
      </c>
    </row>
    <row r="8" spans="1:17" ht="15" thickBot="1" x14ac:dyDescent="0.35">
      <c r="A8" s="80">
        <v>5750</v>
      </c>
      <c r="B8" s="80">
        <v>6249.99</v>
      </c>
      <c r="C8" s="80">
        <f t="shared" si="2"/>
        <v>6000</v>
      </c>
      <c r="D8" s="80">
        <v>0</v>
      </c>
      <c r="E8" s="81">
        <f t="shared" si="3"/>
        <v>6000</v>
      </c>
      <c r="F8" s="80">
        <f t="shared" si="0"/>
        <v>570</v>
      </c>
      <c r="G8" s="80">
        <f t="shared" si="1"/>
        <v>270</v>
      </c>
      <c r="H8" s="80">
        <f t="shared" si="4"/>
        <v>840</v>
      </c>
      <c r="I8" s="80">
        <v>10</v>
      </c>
      <c r="J8" s="80">
        <v>0</v>
      </c>
      <c r="K8" s="80">
        <f t="shared" si="5"/>
        <v>10</v>
      </c>
      <c r="L8" s="80"/>
      <c r="M8" s="80"/>
      <c r="N8" s="80">
        <f t="shared" si="6"/>
        <v>0</v>
      </c>
      <c r="O8" s="80">
        <f t="shared" si="7"/>
        <v>580</v>
      </c>
      <c r="P8" s="80">
        <f t="shared" si="7"/>
        <v>270</v>
      </c>
      <c r="Q8" s="80">
        <f t="shared" si="8"/>
        <v>850</v>
      </c>
    </row>
    <row r="9" spans="1:17" ht="15" thickBot="1" x14ac:dyDescent="0.35">
      <c r="A9" s="80">
        <v>6250</v>
      </c>
      <c r="B9" s="80">
        <v>6749.99</v>
      </c>
      <c r="C9" s="80">
        <f t="shared" si="2"/>
        <v>6500</v>
      </c>
      <c r="D9" s="80">
        <v>0</v>
      </c>
      <c r="E9" s="81">
        <f t="shared" si="3"/>
        <v>6500</v>
      </c>
      <c r="F9" s="80">
        <f t="shared" si="0"/>
        <v>617.5</v>
      </c>
      <c r="G9" s="80">
        <f t="shared" si="1"/>
        <v>292.5</v>
      </c>
      <c r="H9" s="80">
        <f t="shared" si="4"/>
        <v>910</v>
      </c>
      <c r="I9" s="80">
        <v>10</v>
      </c>
      <c r="K9" s="80">
        <f t="shared" si="5"/>
        <v>10</v>
      </c>
      <c r="L9" s="80"/>
      <c r="M9" s="80"/>
      <c r="N9" s="80">
        <f t="shared" si="6"/>
        <v>0</v>
      </c>
      <c r="O9" s="80">
        <f t="shared" si="7"/>
        <v>627.5</v>
      </c>
      <c r="P9" s="80">
        <f t="shared" si="7"/>
        <v>292.5</v>
      </c>
      <c r="Q9" s="80">
        <f t="shared" si="8"/>
        <v>920</v>
      </c>
    </row>
    <row r="10" spans="1:17" ht="15" thickBot="1" x14ac:dyDescent="0.35">
      <c r="A10" s="80">
        <v>6750</v>
      </c>
      <c r="B10" s="80">
        <v>7249.99</v>
      </c>
      <c r="C10" s="80">
        <f t="shared" si="2"/>
        <v>7000</v>
      </c>
      <c r="D10" s="80">
        <v>0</v>
      </c>
      <c r="E10" s="81">
        <f t="shared" si="3"/>
        <v>7000</v>
      </c>
      <c r="F10" s="80">
        <f t="shared" si="0"/>
        <v>665</v>
      </c>
      <c r="G10" s="80">
        <f t="shared" si="1"/>
        <v>315</v>
      </c>
      <c r="H10" s="80">
        <f t="shared" si="4"/>
        <v>980</v>
      </c>
      <c r="I10" s="80">
        <v>10</v>
      </c>
      <c r="J10" s="80">
        <v>0</v>
      </c>
      <c r="K10" s="80">
        <f t="shared" si="5"/>
        <v>10</v>
      </c>
      <c r="L10" s="80"/>
      <c r="M10" s="80"/>
      <c r="N10" s="80">
        <f t="shared" si="6"/>
        <v>0</v>
      </c>
      <c r="O10" s="80">
        <f t="shared" si="7"/>
        <v>675</v>
      </c>
      <c r="P10" s="80">
        <f t="shared" si="7"/>
        <v>315</v>
      </c>
      <c r="Q10" s="80">
        <f t="shared" si="8"/>
        <v>990</v>
      </c>
    </row>
    <row r="11" spans="1:17" ht="15" thickBot="1" x14ac:dyDescent="0.35">
      <c r="A11" s="80">
        <v>7250</v>
      </c>
      <c r="B11" s="80">
        <v>7749.99</v>
      </c>
      <c r="C11" s="80">
        <f t="shared" si="2"/>
        <v>7500</v>
      </c>
      <c r="D11" s="80">
        <v>0</v>
      </c>
      <c r="E11" s="81">
        <f t="shared" si="3"/>
        <v>7500</v>
      </c>
      <c r="F11" s="80">
        <f t="shared" si="0"/>
        <v>712.5</v>
      </c>
      <c r="G11" s="80">
        <f t="shared" si="1"/>
        <v>337.5</v>
      </c>
      <c r="H11" s="80">
        <f t="shared" si="4"/>
        <v>1050</v>
      </c>
      <c r="I11" s="80">
        <v>10</v>
      </c>
      <c r="J11" s="80">
        <v>0</v>
      </c>
      <c r="K11" s="80">
        <f t="shared" si="5"/>
        <v>10</v>
      </c>
      <c r="L11" s="80"/>
      <c r="M11" s="80"/>
      <c r="N11" s="80">
        <f t="shared" si="6"/>
        <v>0</v>
      </c>
      <c r="O11" s="80">
        <f t="shared" si="7"/>
        <v>722.5</v>
      </c>
      <c r="P11" s="80">
        <f t="shared" si="7"/>
        <v>337.5</v>
      </c>
      <c r="Q11" s="80">
        <f t="shared" si="8"/>
        <v>1060</v>
      </c>
    </row>
    <row r="12" spans="1:17" ht="15" thickBot="1" x14ac:dyDescent="0.35">
      <c r="A12" s="80">
        <v>7750</v>
      </c>
      <c r="B12" s="80">
        <v>8249.99</v>
      </c>
      <c r="C12" s="80">
        <f t="shared" si="2"/>
        <v>8000</v>
      </c>
      <c r="D12" s="80">
        <v>0</v>
      </c>
      <c r="E12" s="81">
        <f t="shared" si="3"/>
        <v>8000</v>
      </c>
      <c r="F12" s="80">
        <f t="shared" si="0"/>
        <v>760</v>
      </c>
      <c r="G12" s="80">
        <f t="shared" si="1"/>
        <v>360</v>
      </c>
      <c r="H12" s="80">
        <f t="shared" si="4"/>
        <v>1120</v>
      </c>
      <c r="I12" s="80">
        <v>10</v>
      </c>
      <c r="J12" s="80">
        <v>0</v>
      </c>
      <c r="K12" s="80">
        <f t="shared" si="5"/>
        <v>10</v>
      </c>
      <c r="L12" s="80"/>
      <c r="M12" s="80"/>
      <c r="N12" s="80">
        <f t="shared" si="6"/>
        <v>0</v>
      </c>
      <c r="O12" s="80">
        <f t="shared" si="7"/>
        <v>770</v>
      </c>
      <c r="P12" s="80">
        <f t="shared" si="7"/>
        <v>360</v>
      </c>
      <c r="Q12" s="80">
        <f t="shared" si="8"/>
        <v>1130</v>
      </c>
    </row>
    <row r="13" spans="1:17" ht="15" thickBot="1" x14ac:dyDescent="0.35">
      <c r="A13" s="80">
        <v>8250</v>
      </c>
      <c r="B13" s="80">
        <v>8749.99</v>
      </c>
      <c r="C13" s="80">
        <f t="shared" si="2"/>
        <v>8500</v>
      </c>
      <c r="D13" s="80">
        <v>0</v>
      </c>
      <c r="E13" s="81">
        <f t="shared" si="3"/>
        <v>8500</v>
      </c>
      <c r="F13" s="80">
        <f t="shared" si="0"/>
        <v>807.5</v>
      </c>
      <c r="G13" s="80">
        <f t="shared" si="1"/>
        <v>382.5</v>
      </c>
      <c r="H13" s="80">
        <f t="shared" si="4"/>
        <v>1190</v>
      </c>
      <c r="I13" s="80">
        <v>10</v>
      </c>
      <c r="J13" s="80">
        <v>0</v>
      </c>
      <c r="K13" s="80">
        <f t="shared" si="5"/>
        <v>10</v>
      </c>
      <c r="L13" s="80"/>
      <c r="M13" s="80"/>
      <c r="N13" s="80">
        <f t="shared" si="6"/>
        <v>0</v>
      </c>
      <c r="O13" s="80">
        <f t="shared" si="7"/>
        <v>817.5</v>
      </c>
      <c r="P13" s="80">
        <f t="shared" si="7"/>
        <v>382.5</v>
      </c>
      <c r="Q13" s="80">
        <f t="shared" si="8"/>
        <v>1200</v>
      </c>
    </row>
    <row r="14" spans="1:17" ht="15" thickBot="1" x14ac:dyDescent="0.35">
      <c r="A14" s="80">
        <v>8750</v>
      </c>
      <c r="B14" s="80">
        <v>9249.99</v>
      </c>
      <c r="C14" s="80">
        <f t="shared" si="2"/>
        <v>9000</v>
      </c>
      <c r="D14" s="80">
        <v>0</v>
      </c>
      <c r="E14" s="81">
        <f t="shared" si="3"/>
        <v>9000</v>
      </c>
      <c r="F14" s="80">
        <f t="shared" si="0"/>
        <v>855</v>
      </c>
      <c r="G14" s="80">
        <f t="shared" si="1"/>
        <v>405</v>
      </c>
      <c r="H14" s="80">
        <f t="shared" si="4"/>
        <v>1260</v>
      </c>
      <c r="I14" s="80">
        <v>10</v>
      </c>
      <c r="J14" s="80">
        <v>0</v>
      </c>
      <c r="K14" s="80">
        <f t="shared" si="5"/>
        <v>10</v>
      </c>
      <c r="L14" s="80"/>
      <c r="M14" s="80"/>
      <c r="N14" s="80">
        <f t="shared" si="6"/>
        <v>0</v>
      </c>
      <c r="O14" s="80">
        <f t="shared" si="7"/>
        <v>865</v>
      </c>
      <c r="P14" s="80">
        <f t="shared" si="7"/>
        <v>405</v>
      </c>
      <c r="Q14" s="80">
        <f t="shared" si="8"/>
        <v>1270</v>
      </c>
    </row>
    <row r="15" spans="1:17" ht="15" thickBot="1" x14ac:dyDescent="0.35">
      <c r="A15" s="80">
        <v>9250</v>
      </c>
      <c r="B15" s="80">
        <v>9749.99</v>
      </c>
      <c r="C15" s="80">
        <f t="shared" si="2"/>
        <v>9500</v>
      </c>
      <c r="D15" s="80">
        <v>0</v>
      </c>
      <c r="E15" s="81">
        <f t="shared" si="3"/>
        <v>9500</v>
      </c>
      <c r="F15" s="80">
        <f t="shared" si="0"/>
        <v>902.5</v>
      </c>
      <c r="G15" s="80">
        <f t="shared" si="1"/>
        <v>427.5</v>
      </c>
      <c r="H15" s="80">
        <f t="shared" si="4"/>
        <v>1330</v>
      </c>
      <c r="I15" s="80">
        <v>10</v>
      </c>
      <c r="J15" s="80">
        <v>0</v>
      </c>
      <c r="K15" s="80">
        <f t="shared" si="5"/>
        <v>10</v>
      </c>
      <c r="L15" s="80"/>
      <c r="M15" s="80"/>
      <c r="N15" s="80">
        <f t="shared" si="6"/>
        <v>0</v>
      </c>
      <c r="O15" s="80">
        <f t="shared" si="7"/>
        <v>912.5</v>
      </c>
      <c r="P15" s="80">
        <f t="shared" si="7"/>
        <v>427.5</v>
      </c>
      <c r="Q15" s="80">
        <f t="shared" si="8"/>
        <v>1340</v>
      </c>
    </row>
    <row r="16" spans="1:17" ht="15" thickBot="1" x14ac:dyDescent="0.35">
      <c r="A16" s="80">
        <v>9750</v>
      </c>
      <c r="B16" s="80">
        <v>10249.99</v>
      </c>
      <c r="C16" s="80">
        <f t="shared" si="2"/>
        <v>10000</v>
      </c>
      <c r="D16" s="80">
        <v>0</v>
      </c>
      <c r="E16" s="81">
        <f t="shared" si="3"/>
        <v>10000</v>
      </c>
      <c r="F16" s="80">
        <f t="shared" si="0"/>
        <v>950</v>
      </c>
      <c r="G16" s="80">
        <f t="shared" si="1"/>
        <v>450</v>
      </c>
      <c r="H16" s="80">
        <f t="shared" si="4"/>
        <v>1400</v>
      </c>
      <c r="I16" s="80">
        <v>10</v>
      </c>
      <c r="J16" s="80">
        <v>0</v>
      </c>
      <c r="K16" s="80">
        <f t="shared" si="5"/>
        <v>10</v>
      </c>
      <c r="L16" s="80"/>
      <c r="M16" s="80"/>
      <c r="N16" s="80">
        <f t="shared" si="6"/>
        <v>0</v>
      </c>
      <c r="O16" s="80">
        <f t="shared" si="7"/>
        <v>960</v>
      </c>
      <c r="P16" s="80">
        <f t="shared" si="7"/>
        <v>450</v>
      </c>
      <c r="Q16" s="80">
        <f t="shared" si="8"/>
        <v>1410</v>
      </c>
    </row>
    <row r="17" spans="1:17" ht="15" thickBot="1" x14ac:dyDescent="0.35">
      <c r="A17" s="80">
        <v>10250</v>
      </c>
      <c r="B17" s="80">
        <v>10749.99</v>
      </c>
      <c r="C17" s="80">
        <f t="shared" si="2"/>
        <v>10500</v>
      </c>
      <c r="D17" s="80">
        <v>0</v>
      </c>
      <c r="E17" s="81">
        <f t="shared" si="3"/>
        <v>10500</v>
      </c>
      <c r="F17" s="80">
        <f t="shared" si="0"/>
        <v>997.5</v>
      </c>
      <c r="G17" s="80">
        <f t="shared" si="1"/>
        <v>472.5</v>
      </c>
      <c r="H17" s="80">
        <f t="shared" si="4"/>
        <v>1470</v>
      </c>
      <c r="I17" s="80">
        <v>10</v>
      </c>
      <c r="J17" s="80">
        <v>0</v>
      </c>
      <c r="K17" s="80">
        <f t="shared" si="5"/>
        <v>10</v>
      </c>
      <c r="L17" s="80"/>
      <c r="M17" s="80"/>
      <c r="N17" s="80">
        <f t="shared" si="6"/>
        <v>0</v>
      </c>
      <c r="O17" s="80">
        <f t="shared" si="7"/>
        <v>1007.5</v>
      </c>
      <c r="P17" s="80">
        <f t="shared" si="7"/>
        <v>472.5</v>
      </c>
      <c r="Q17" s="80">
        <f t="shared" si="8"/>
        <v>1480</v>
      </c>
    </row>
    <row r="18" spans="1:17" ht="15" thickBot="1" x14ac:dyDescent="0.35">
      <c r="A18" s="80">
        <v>10750</v>
      </c>
      <c r="B18" s="80">
        <v>11249.99</v>
      </c>
      <c r="C18" s="80">
        <f t="shared" si="2"/>
        <v>11000</v>
      </c>
      <c r="D18" s="80">
        <v>0</v>
      </c>
      <c r="E18" s="81">
        <f t="shared" si="3"/>
        <v>11000</v>
      </c>
      <c r="F18" s="80">
        <f t="shared" si="0"/>
        <v>1045</v>
      </c>
      <c r="G18" s="80">
        <f t="shared" si="1"/>
        <v>495</v>
      </c>
      <c r="H18" s="80">
        <f t="shared" si="4"/>
        <v>1540</v>
      </c>
      <c r="I18" s="80">
        <v>10</v>
      </c>
      <c r="J18" s="80">
        <v>0</v>
      </c>
      <c r="K18" s="80">
        <f t="shared" si="5"/>
        <v>10</v>
      </c>
      <c r="L18" s="80"/>
      <c r="M18" s="80"/>
      <c r="N18" s="80">
        <f t="shared" si="6"/>
        <v>0</v>
      </c>
      <c r="O18" s="80">
        <f t="shared" si="7"/>
        <v>1055</v>
      </c>
      <c r="P18" s="80">
        <f t="shared" si="7"/>
        <v>495</v>
      </c>
      <c r="Q18" s="80">
        <f t="shared" si="8"/>
        <v>1550</v>
      </c>
    </row>
    <row r="19" spans="1:17" ht="15" thickBot="1" x14ac:dyDescent="0.35">
      <c r="A19" s="80">
        <v>11250</v>
      </c>
      <c r="B19" s="80">
        <v>11749.99</v>
      </c>
      <c r="C19" s="80">
        <f t="shared" si="2"/>
        <v>11500</v>
      </c>
      <c r="D19" s="80">
        <v>0</v>
      </c>
      <c r="E19" s="81">
        <f t="shared" si="3"/>
        <v>11500</v>
      </c>
      <c r="F19" s="80">
        <f t="shared" si="0"/>
        <v>1092.5</v>
      </c>
      <c r="G19" s="80">
        <f t="shared" si="1"/>
        <v>517.5</v>
      </c>
      <c r="H19" s="80">
        <f t="shared" si="4"/>
        <v>1610</v>
      </c>
      <c r="I19" s="80">
        <v>10</v>
      </c>
      <c r="J19" s="80">
        <v>0</v>
      </c>
      <c r="K19" s="80">
        <f t="shared" si="5"/>
        <v>10</v>
      </c>
      <c r="L19" s="80"/>
      <c r="M19" s="80"/>
      <c r="N19" s="80">
        <f t="shared" si="6"/>
        <v>0</v>
      </c>
      <c r="O19" s="80">
        <f t="shared" si="7"/>
        <v>1102.5</v>
      </c>
      <c r="P19" s="80">
        <f t="shared" si="7"/>
        <v>517.5</v>
      </c>
      <c r="Q19" s="80">
        <f t="shared" si="8"/>
        <v>1620</v>
      </c>
    </row>
    <row r="20" spans="1:17" ht="15" thickBot="1" x14ac:dyDescent="0.35">
      <c r="A20" s="80">
        <v>11750</v>
      </c>
      <c r="B20" s="80">
        <v>12249.99</v>
      </c>
      <c r="C20" s="80">
        <f t="shared" si="2"/>
        <v>12000</v>
      </c>
      <c r="D20" s="80">
        <v>0</v>
      </c>
      <c r="E20" s="81">
        <f t="shared" si="3"/>
        <v>12000</v>
      </c>
      <c r="F20" s="80">
        <f t="shared" si="0"/>
        <v>1140</v>
      </c>
      <c r="G20" s="80">
        <f t="shared" si="1"/>
        <v>540</v>
      </c>
      <c r="H20" s="80">
        <f t="shared" si="4"/>
        <v>1680</v>
      </c>
      <c r="I20" s="80">
        <v>10</v>
      </c>
      <c r="J20" s="80">
        <v>0</v>
      </c>
      <c r="K20" s="80">
        <f t="shared" si="5"/>
        <v>10</v>
      </c>
      <c r="L20" s="80"/>
      <c r="M20" s="80"/>
      <c r="N20" s="80">
        <f t="shared" si="6"/>
        <v>0</v>
      </c>
      <c r="O20" s="80">
        <f t="shared" si="7"/>
        <v>1150</v>
      </c>
      <c r="P20" s="80">
        <f t="shared" si="7"/>
        <v>540</v>
      </c>
      <c r="Q20" s="80">
        <f t="shared" si="8"/>
        <v>1690</v>
      </c>
    </row>
    <row r="21" spans="1:17" ht="15" thickBot="1" x14ac:dyDescent="0.35">
      <c r="A21" s="80">
        <v>12250</v>
      </c>
      <c r="B21" s="80">
        <v>12749.99</v>
      </c>
      <c r="C21" s="80">
        <f t="shared" si="2"/>
        <v>12500</v>
      </c>
      <c r="D21" s="80">
        <v>0</v>
      </c>
      <c r="E21" s="81">
        <f t="shared" si="3"/>
        <v>12500</v>
      </c>
      <c r="F21" s="80">
        <f t="shared" si="0"/>
        <v>1187.5</v>
      </c>
      <c r="G21" s="80">
        <f t="shared" si="1"/>
        <v>562.5</v>
      </c>
      <c r="H21" s="80">
        <f t="shared" si="4"/>
        <v>1750</v>
      </c>
      <c r="I21" s="80">
        <v>10</v>
      </c>
      <c r="J21" s="80">
        <v>0</v>
      </c>
      <c r="K21" s="80">
        <f t="shared" si="5"/>
        <v>10</v>
      </c>
      <c r="L21" s="80"/>
      <c r="M21" s="80"/>
      <c r="N21" s="80">
        <f t="shared" si="6"/>
        <v>0</v>
      </c>
      <c r="O21" s="80">
        <f t="shared" si="7"/>
        <v>1197.5</v>
      </c>
      <c r="P21" s="80">
        <f t="shared" si="7"/>
        <v>562.5</v>
      </c>
      <c r="Q21" s="80">
        <f t="shared" si="8"/>
        <v>1760</v>
      </c>
    </row>
    <row r="22" spans="1:17" ht="15" thickBot="1" x14ac:dyDescent="0.35">
      <c r="A22" s="80">
        <v>12750</v>
      </c>
      <c r="B22" s="80">
        <v>13249.99</v>
      </c>
      <c r="C22" s="80">
        <f t="shared" si="2"/>
        <v>13000</v>
      </c>
      <c r="D22" s="80">
        <v>0</v>
      </c>
      <c r="E22" s="81">
        <f t="shared" si="3"/>
        <v>13000</v>
      </c>
      <c r="F22" s="80">
        <f t="shared" si="0"/>
        <v>1235</v>
      </c>
      <c r="G22" s="80">
        <f t="shared" si="1"/>
        <v>585</v>
      </c>
      <c r="H22" s="80">
        <f t="shared" si="4"/>
        <v>1820</v>
      </c>
      <c r="I22" s="80">
        <v>10</v>
      </c>
      <c r="J22" s="80">
        <v>0</v>
      </c>
      <c r="K22" s="80">
        <f t="shared" si="5"/>
        <v>10</v>
      </c>
      <c r="L22" s="80"/>
      <c r="M22" s="80"/>
      <c r="N22" s="80">
        <f t="shared" si="6"/>
        <v>0</v>
      </c>
      <c r="O22" s="80">
        <f t="shared" si="7"/>
        <v>1245</v>
      </c>
      <c r="P22" s="80">
        <f t="shared" si="7"/>
        <v>585</v>
      </c>
      <c r="Q22" s="80">
        <f t="shared" si="8"/>
        <v>1830</v>
      </c>
    </row>
    <row r="23" spans="1:17" ht="15" thickBot="1" x14ac:dyDescent="0.35">
      <c r="A23" s="80">
        <v>13250</v>
      </c>
      <c r="B23" s="80">
        <v>13749.99</v>
      </c>
      <c r="C23" s="80">
        <f t="shared" si="2"/>
        <v>13500</v>
      </c>
      <c r="D23" s="80">
        <v>0</v>
      </c>
      <c r="E23" s="81">
        <f t="shared" si="3"/>
        <v>13500</v>
      </c>
      <c r="F23" s="80">
        <f t="shared" si="0"/>
        <v>1282.5</v>
      </c>
      <c r="G23" s="80">
        <f t="shared" si="1"/>
        <v>607.5</v>
      </c>
      <c r="H23" s="80">
        <f t="shared" si="4"/>
        <v>1890</v>
      </c>
      <c r="I23" s="80">
        <v>10</v>
      </c>
      <c r="J23" s="80">
        <v>0</v>
      </c>
      <c r="K23" s="80">
        <f t="shared" si="5"/>
        <v>10</v>
      </c>
      <c r="L23" s="80"/>
      <c r="M23" s="80"/>
      <c r="N23" s="80">
        <f t="shared" si="6"/>
        <v>0</v>
      </c>
      <c r="O23" s="80">
        <f t="shared" si="7"/>
        <v>1292.5</v>
      </c>
      <c r="P23" s="80">
        <f t="shared" si="7"/>
        <v>607.5</v>
      </c>
      <c r="Q23" s="80">
        <f t="shared" si="8"/>
        <v>1900</v>
      </c>
    </row>
    <row r="24" spans="1:17" ht="15" thickBot="1" x14ac:dyDescent="0.35">
      <c r="A24" s="80">
        <v>13750</v>
      </c>
      <c r="B24" s="80">
        <v>14249.99</v>
      </c>
      <c r="C24" s="80">
        <f t="shared" si="2"/>
        <v>14000</v>
      </c>
      <c r="D24" s="80">
        <v>0</v>
      </c>
      <c r="E24" s="81">
        <f t="shared" si="3"/>
        <v>14000</v>
      </c>
      <c r="F24" s="80">
        <f t="shared" si="0"/>
        <v>1330</v>
      </c>
      <c r="G24" s="80">
        <f t="shared" si="1"/>
        <v>630</v>
      </c>
      <c r="H24" s="80">
        <f t="shared" si="4"/>
        <v>1960</v>
      </c>
      <c r="I24" s="80">
        <v>10</v>
      </c>
      <c r="J24" s="80">
        <v>0</v>
      </c>
      <c r="K24" s="80">
        <f t="shared" si="5"/>
        <v>10</v>
      </c>
      <c r="L24" s="80"/>
      <c r="M24" s="80"/>
      <c r="N24" s="80">
        <f t="shared" si="6"/>
        <v>0</v>
      </c>
      <c r="O24" s="80">
        <f t="shared" si="7"/>
        <v>1340</v>
      </c>
      <c r="P24" s="80">
        <f t="shared" si="7"/>
        <v>630</v>
      </c>
      <c r="Q24" s="80">
        <f t="shared" si="8"/>
        <v>1970</v>
      </c>
    </row>
    <row r="25" spans="1:17" ht="15" thickBot="1" x14ac:dyDescent="0.35">
      <c r="A25" s="80">
        <v>14250</v>
      </c>
      <c r="B25" s="80">
        <v>14749.99</v>
      </c>
      <c r="C25" s="80">
        <f t="shared" si="2"/>
        <v>14500</v>
      </c>
      <c r="D25" s="80">
        <v>0</v>
      </c>
      <c r="E25" s="81">
        <f t="shared" si="3"/>
        <v>14500</v>
      </c>
      <c r="F25" s="80">
        <f t="shared" si="0"/>
        <v>1377.5</v>
      </c>
      <c r="G25" s="80">
        <f t="shared" si="1"/>
        <v>652.5</v>
      </c>
      <c r="H25" s="80">
        <f t="shared" si="4"/>
        <v>2030</v>
      </c>
      <c r="I25" s="80">
        <v>10</v>
      </c>
      <c r="J25" s="80">
        <v>0</v>
      </c>
      <c r="K25" s="80">
        <f t="shared" si="5"/>
        <v>10</v>
      </c>
      <c r="L25" s="80"/>
      <c r="M25" s="80"/>
      <c r="N25" s="80">
        <f t="shared" si="6"/>
        <v>0</v>
      </c>
      <c r="O25" s="80">
        <f t="shared" si="7"/>
        <v>1387.5</v>
      </c>
      <c r="P25" s="80">
        <f t="shared" si="7"/>
        <v>652.5</v>
      </c>
      <c r="Q25" s="80">
        <f t="shared" si="8"/>
        <v>2040</v>
      </c>
    </row>
    <row r="26" spans="1:17" ht="15" thickBot="1" x14ac:dyDescent="0.35">
      <c r="A26" s="80">
        <v>14750</v>
      </c>
      <c r="B26" s="80">
        <v>15249.99</v>
      </c>
      <c r="C26" s="80">
        <f t="shared" si="2"/>
        <v>15000</v>
      </c>
      <c r="D26" s="80">
        <v>0</v>
      </c>
      <c r="E26" s="81">
        <f t="shared" si="3"/>
        <v>15000</v>
      </c>
      <c r="F26" s="80">
        <f t="shared" si="0"/>
        <v>1425</v>
      </c>
      <c r="G26" s="80">
        <f t="shared" si="1"/>
        <v>675</v>
      </c>
      <c r="H26" s="80">
        <f t="shared" si="4"/>
        <v>2100</v>
      </c>
      <c r="I26" s="80">
        <v>30</v>
      </c>
      <c r="J26" s="80">
        <v>0</v>
      </c>
      <c r="K26" s="80">
        <f t="shared" si="5"/>
        <v>30</v>
      </c>
      <c r="L26" s="80"/>
      <c r="M26" s="80"/>
      <c r="N26" s="80">
        <f t="shared" si="6"/>
        <v>0</v>
      </c>
      <c r="O26" s="80">
        <f t="shared" si="7"/>
        <v>1455</v>
      </c>
      <c r="P26" s="80">
        <f t="shared" si="7"/>
        <v>675</v>
      </c>
      <c r="Q26" s="80">
        <f t="shared" si="8"/>
        <v>2130</v>
      </c>
    </row>
    <row r="27" spans="1:17" ht="15" thickBot="1" x14ac:dyDescent="0.35">
      <c r="A27" s="80">
        <v>15250</v>
      </c>
      <c r="B27" s="80">
        <v>15749.99</v>
      </c>
      <c r="C27" s="80">
        <f t="shared" si="2"/>
        <v>15500</v>
      </c>
      <c r="D27" s="80">
        <v>0</v>
      </c>
      <c r="E27" s="81">
        <f t="shared" si="3"/>
        <v>15500</v>
      </c>
      <c r="F27" s="80">
        <f t="shared" si="0"/>
        <v>1472.5</v>
      </c>
      <c r="G27" s="80">
        <f t="shared" si="1"/>
        <v>697.5</v>
      </c>
      <c r="H27" s="80">
        <f t="shared" si="4"/>
        <v>2170</v>
      </c>
      <c r="I27" s="80">
        <v>30</v>
      </c>
      <c r="J27" s="80">
        <v>0</v>
      </c>
      <c r="K27" s="80">
        <f t="shared" si="5"/>
        <v>30</v>
      </c>
      <c r="L27" s="80"/>
      <c r="M27" s="80"/>
      <c r="N27" s="80">
        <f t="shared" si="6"/>
        <v>0</v>
      </c>
      <c r="O27" s="80">
        <f t="shared" si="7"/>
        <v>1502.5</v>
      </c>
      <c r="P27" s="80">
        <f t="shared" si="7"/>
        <v>697.5</v>
      </c>
      <c r="Q27" s="80">
        <f t="shared" si="8"/>
        <v>2200</v>
      </c>
    </row>
    <row r="28" spans="1:17" ht="15" thickBot="1" x14ac:dyDescent="0.35">
      <c r="A28" s="80">
        <v>15750</v>
      </c>
      <c r="B28" s="80">
        <v>16249.99</v>
      </c>
      <c r="C28" s="80">
        <f t="shared" si="2"/>
        <v>16000</v>
      </c>
      <c r="D28" s="80">
        <v>0</v>
      </c>
      <c r="E28" s="81">
        <f t="shared" si="3"/>
        <v>16000</v>
      </c>
      <c r="F28" s="80">
        <f t="shared" si="0"/>
        <v>1520</v>
      </c>
      <c r="G28" s="80">
        <f t="shared" si="1"/>
        <v>720</v>
      </c>
      <c r="H28" s="80">
        <f t="shared" si="4"/>
        <v>2240</v>
      </c>
      <c r="I28" s="80">
        <v>30</v>
      </c>
      <c r="J28" s="80">
        <v>0</v>
      </c>
      <c r="K28" s="80">
        <f t="shared" si="5"/>
        <v>30</v>
      </c>
      <c r="L28" s="80"/>
      <c r="M28" s="80"/>
      <c r="N28" s="80">
        <f t="shared" si="6"/>
        <v>0</v>
      </c>
      <c r="O28" s="80">
        <f t="shared" si="7"/>
        <v>1550</v>
      </c>
      <c r="P28" s="80">
        <f t="shared" si="7"/>
        <v>720</v>
      </c>
      <c r="Q28" s="80">
        <f t="shared" si="8"/>
        <v>2270</v>
      </c>
    </row>
    <row r="29" spans="1:17" ht="15" thickBot="1" x14ac:dyDescent="0.35">
      <c r="A29" s="80">
        <v>16250</v>
      </c>
      <c r="B29" s="80">
        <v>16749.990000000002</v>
      </c>
      <c r="C29" s="80">
        <f t="shared" si="2"/>
        <v>16500</v>
      </c>
      <c r="D29" s="80">
        <v>0</v>
      </c>
      <c r="E29" s="81">
        <f t="shared" si="3"/>
        <v>16500</v>
      </c>
      <c r="F29" s="80">
        <f t="shared" si="0"/>
        <v>1567.5</v>
      </c>
      <c r="G29" s="80">
        <f t="shared" si="1"/>
        <v>742.5</v>
      </c>
      <c r="H29" s="80">
        <f t="shared" si="4"/>
        <v>2310</v>
      </c>
      <c r="I29" s="80">
        <v>30</v>
      </c>
      <c r="J29" s="80">
        <v>0</v>
      </c>
      <c r="K29" s="80">
        <f t="shared" si="5"/>
        <v>30</v>
      </c>
      <c r="L29" s="80"/>
      <c r="M29" s="80"/>
      <c r="N29" s="80">
        <f t="shared" si="6"/>
        <v>0</v>
      </c>
      <c r="O29" s="80">
        <f t="shared" si="7"/>
        <v>1597.5</v>
      </c>
      <c r="P29" s="80">
        <f t="shared" si="7"/>
        <v>742.5</v>
      </c>
      <c r="Q29" s="80">
        <f t="shared" si="8"/>
        <v>2340</v>
      </c>
    </row>
    <row r="30" spans="1:17" ht="15" thickBot="1" x14ac:dyDescent="0.35">
      <c r="A30" s="80">
        <v>16750</v>
      </c>
      <c r="B30" s="80">
        <v>17249.990000000002</v>
      </c>
      <c r="C30" s="80">
        <f t="shared" si="2"/>
        <v>17000</v>
      </c>
      <c r="D30" s="80">
        <v>0</v>
      </c>
      <c r="E30" s="81">
        <f t="shared" si="3"/>
        <v>17000</v>
      </c>
      <c r="F30" s="80">
        <f t="shared" si="0"/>
        <v>1615</v>
      </c>
      <c r="G30" s="80">
        <f t="shared" si="1"/>
        <v>765</v>
      </c>
      <c r="H30" s="80">
        <f t="shared" si="4"/>
        <v>2380</v>
      </c>
      <c r="I30" s="80">
        <v>30</v>
      </c>
      <c r="J30" s="80">
        <v>0</v>
      </c>
      <c r="K30" s="80">
        <f t="shared" si="5"/>
        <v>30</v>
      </c>
      <c r="L30" s="80"/>
      <c r="M30" s="80"/>
      <c r="N30" s="80">
        <f t="shared" si="6"/>
        <v>0</v>
      </c>
      <c r="O30" s="80">
        <f t="shared" si="7"/>
        <v>1645</v>
      </c>
      <c r="P30" s="80">
        <f t="shared" si="7"/>
        <v>765</v>
      </c>
      <c r="Q30" s="80">
        <f t="shared" si="8"/>
        <v>2410</v>
      </c>
    </row>
    <row r="31" spans="1:17" ht="15" thickBot="1" x14ac:dyDescent="0.35">
      <c r="A31" s="80">
        <v>17250</v>
      </c>
      <c r="B31" s="80">
        <v>17749.990000000002</v>
      </c>
      <c r="C31" s="80">
        <f t="shared" si="2"/>
        <v>17500</v>
      </c>
      <c r="D31" s="80">
        <v>0</v>
      </c>
      <c r="E31" s="81">
        <f t="shared" si="3"/>
        <v>17500</v>
      </c>
      <c r="F31" s="80">
        <f t="shared" si="0"/>
        <v>1662.5</v>
      </c>
      <c r="G31" s="80">
        <f t="shared" si="1"/>
        <v>787.5</v>
      </c>
      <c r="H31" s="80">
        <f t="shared" si="4"/>
        <v>2450</v>
      </c>
      <c r="I31" s="80">
        <v>30</v>
      </c>
      <c r="J31" s="80">
        <v>0</v>
      </c>
      <c r="K31" s="80">
        <f t="shared" si="5"/>
        <v>30</v>
      </c>
      <c r="L31" s="80"/>
      <c r="M31" s="80"/>
      <c r="N31" s="80">
        <f t="shared" si="6"/>
        <v>0</v>
      </c>
      <c r="O31" s="80">
        <f t="shared" si="7"/>
        <v>1692.5</v>
      </c>
      <c r="P31" s="80">
        <f t="shared" si="7"/>
        <v>787.5</v>
      </c>
      <c r="Q31" s="80">
        <f t="shared" si="8"/>
        <v>2480</v>
      </c>
    </row>
    <row r="32" spans="1:17" ht="15" thickBot="1" x14ac:dyDescent="0.35">
      <c r="A32" s="80">
        <v>17750</v>
      </c>
      <c r="B32" s="80">
        <v>18249.990000000002</v>
      </c>
      <c r="C32" s="80">
        <f t="shared" si="2"/>
        <v>18000</v>
      </c>
      <c r="D32" s="80">
        <v>0</v>
      </c>
      <c r="E32" s="81">
        <f t="shared" si="3"/>
        <v>18000</v>
      </c>
      <c r="F32" s="80">
        <f t="shared" si="0"/>
        <v>1710</v>
      </c>
      <c r="G32" s="80">
        <f t="shared" si="1"/>
        <v>810</v>
      </c>
      <c r="H32" s="80">
        <f t="shared" si="4"/>
        <v>2520</v>
      </c>
      <c r="I32" s="80">
        <v>30</v>
      </c>
      <c r="J32" s="80">
        <v>0</v>
      </c>
      <c r="K32" s="80">
        <f t="shared" si="5"/>
        <v>30</v>
      </c>
      <c r="L32" s="80"/>
      <c r="M32" s="80"/>
      <c r="N32" s="80">
        <f t="shared" si="6"/>
        <v>0</v>
      </c>
      <c r="O32" s="80">
        <f t="shared" si="7"/>
        <v>1740</v>
      </c>
      <c r="P32" s="80">
        <f t="shared" si="7"/>
        <v>810</v>
      </c>
      <c r="Q32" s="80">
        <f t="shared" si="8"/>
        <v>2550</v>
      </c>
    </row>
    <row r="33" spans="1:17" ht="15" thickBot="1" x14ac:dyDescent="0.35">
      <c r="A33" s="80">
        <v>18250</v>
      </c>
      <c r="B33" s="80">
        <v>18749.990000000002</v>
      </c>
      <c r="C33" s="80">
        <f t="shared" si="2"/>
        <v>18500</v>
      </c>
      <c r="D33" s="80">
        <v>0</v>
      </c>
      <c r="E33" s="81">
        <f t="shared" si="3"/>
        <v>18500</v>
      </c>
      <c r="F33" s="80">
        <f t="shared" si="0"/>
        <v>1757.5</v>
      </c>
      <c r="G33" s="80">
        <f t="shared" si="1"/>
        <v>832.5</v>
      </c>
      <c r="H33" s="80">
        <f t="shared" si="4"/>
        <v>2590</v>
      </c>
      <c r="I33" s="80">
        <v>30</v>
      </c>
      <c r="J33" s="80">
        <v>0</v>
      </c>
      <c r="K33" s="80">
        <f t="shared" si="5"/>
        <v>30</v>
      </c>
      <c r="L33" s="80"/>
      <c r="M33" s="80"/>
      <c r="N33" s="80">
        <f t="shared" si="6"/>
        <v>0</v>
      </c>
      <c r="O33" s="80">
        <f t="shared" si="7"/>
        <v>1787.5</v>
      </c>
      <c r="P33" s="80">
        <f t="shared" si="7"/>
        <v>832.5</v>
      </c>
      <c r="Q33" s="80">
        <f t="shared" si="8"/>
        <v>2620</v>
      </c>
    </row>
    <row r="34" spans="1:17" ht="15" thickBot="1" x14ac:dyDescent="0.35">
      <c r="A34" s="80">
        <v>18750</v>
      </c>
      <c r="B34" s="80">
        <v>19249.990000000002</v>
      </c>
      <c r="C34" s="80">
        <f t="shared" si="2"/>
        <v>19000</v>
      </c>
      <c r="D34" s="80">
        <v>0</v>
      </c>
      <c r="E34" s="81">
        <f t="shared" si="3"/>
        <v>19000</v>
      </c>
      <c r="F34" s="80">
        <f t="shared" si="0"/>
        <v>1805</v>
      </c>
      <c r="G34" s="80">
        <f t="shared" si="1"/>
        <v>855</v>
      </c>
      <c r="H34" s="80">
        <f t="shared" si="4"/>
        <v>2660</v>
      </c>
      <c r="I34" s="80">
        <v>30</v>
      </c>
      <c r="J34" s="80">
        <v>0</v>
      </c>
      <c r="K34" s="80">
        <f t="shared" si="5"/>
        <v>30</v>
      </c>
      <c r="L34" s="80"/>
      <c r="M34" s="80"/>
      <c r="N34" s="80">
        <f t="shared" si="6"/>
        <v>0</v>
      </c>
      <c r="O34" s="80">
        <f t="shared" si="7"/>
        <v>1835</v>
      </c>
      <c r="P34" s="80">
        <f t="shared" si="7"/>
        <v>855</v>
      </c>
      <c r="Q34" s="80">
        <f t="shared" si="8"/>
        <v>2690</v>
      </c>
    </row>
    <row r="35" spans="1:17" ht="15" thickBot="1" x14ac:dyDescent="0.35">
      <c r="A35" s="80">
        <v>19250</v>
      </c>
      <c r="B35" s="80">
        <v>19749.990000000002</v>
      </c>
      <c r="C35" s="80">
        <f t="shared" si="2"/>
        <v>19500</v>
      </c>
      <c r="D35" s="80">
        <v>0</v>
      </c>
      <c r="E35" s="81">
        <f t="shared" si="3"/>
        <v>19500</v>
      </c>
      <c r="F35" s="80">
        <f t="shared" si="0"/>
        <v>1852.5</v>
      </c>
      <c r="G35" s="80">
        <f t="shared" si="1"/>
        <v>877.5</v>
      </c>
      <c r="H35" s="80">
        <f t="shared" si="4"/>
        <v>2730</v>
      </c>
      <c r="I35" s="80">
        <v>30</v>
      </c>
      <c r="J35" s="80">
        <v>0</v>
      </c>
      <c r="K35" s="80">
        <f t="shared" si="5"/>
        <v>30</v>
      </c>
      <c r="L35" s="80"/>
      <c r="M35" s="80"/>
      <c r="N35" s="80">
        <f t="shared" si="6"/>
        <v>0</v>
      </c>
      <c r="O35" s="80">
        <f t="shared" si="7"/>
        <v>1882.5</v>
      </c>
      <c r="P35" s="80">
        <f t="shared" si="7"/>
        <v>877.5</v>
      </c>
      <c r="Q35" s="80">
        <f t="shared" si="8"/>
        <v>2760</v>
      </c>
    </row>
    <row r="36" spans="1:17" ht="15" thickBot="1" x14ac:dyDescent="0.35">
      <c r="A36" s="80">
        <v>19750</v>
      </c>
      <c r="B36" s="80">
        <v>20249.990000000002</v>
      </c>
      <c r="C36" s="80">
        <f t="shared" si="2"/>
        <v>20000</v>
      </c>
      <c r="D36" s="80">
        <v>0</v>
      </c>
      <c r="E36" s="81">
        <f t="shared" si="3"/>
        <v>20000</v>
      </c>
      <c r="F36" s="80">
        <f t="shared" si="0"/>
        <v>1900</v>
      </c>
      <c r="G36" s="80">
        <f t="shared" si="1"/>
        <v>900</v>
      </c>
      <c r="H36" s="80">
        <f t="shared" si="4"/>
        <v>2800</v>
      </c>
      <c r="I36" s="80">
        <v>30</v>
      </c>
      <c r="J36" s="80">
        <v>0</v>
      </c>
      <c r="K36" s="80">
        <f t="shared" si="5"/>
        <v>30</v>
      </c>
      <c r="L36" s="80"/>
      <c r="M36" s="80"/>
      <c r="N36" s="80">
        <f t="shared" si="6"/>
        <v>0</v>
      </c>
      <c r="O36" s="80">
        <f t="shared" si="7"/>
        <v>1930</v>
      </c>
      <c r="P36" s="80">
        <f t="shared" si="7"/>
        <v>900</v>
      </c>
      <c r="Q36" s="80">
        <f t="shared" si="8"/>
        <v>2830</v>
      </c>
    </row>
    <row r="37" spans="1:17" ht="15" thickBot="1" x14ac:dyDescent="0.35">
      <c r="A37" s="80">
        <v>20250</v>
      </c>
      <c r="B37" s="80">
        <v>20749.990000000002</v>
      </c>
      <c r="C37" s="80">
        <f>IF(C36=20000,20000,C36+500)</f>
        <v>20000</v>
      </c>
      <c r="D37" s="80">
        <v>500</v>
      </c>
      <c r="E37" s="81">
        <f t="shared" si="3"/>
        <v>20500</v>
      </c>
      <c r="F37" s="80">
        <f>IFERROR(IF(F36=1900,1900,F36+47.5),380)</f>
        <v>1900</v>
      </c>
      <c r="G37" s="80">
        <f>IFERROR(IF(G36=900,900,G36+22.5),180)</f>
        <v>900</v>
      </c>
      <c r="H37" s="80">
        <f t="shared" si="4"/>
        <v>2800</v>
      </c>
      <c r="I37" s="80">
        <v>30</v>
      </c>
      <c r="J37" s="80">
        <v>0</v>
      </c>
      <c r="K37" s="80">
        <f t="shared" si="5"/>
        <v>30</v>
      </c>
      <c r="L37" s="80">
        <v>47.5</v>
      </c>
      <c r="M37" s="80">
        <v>22.5</v>
      </c>
      <c r="N37" s="80">
        <f t="shared" si="6"/>
        <v>70</v>
      </c>
      <c r="O37" s="80">
        <f t="shared" si="7"/>
        <v>1977.5</v>
      </c>
      <c r="P37" s="80">
        <f t="shared" si="7"/>
        <v>922.5</v>
      </c>
      <c r="Q37" s="80">
        <f t="shared" si="8"/>
        <v>2900</v>
      </c>
    </row>
    <row r="38" spans="1:17" ht="15" thickBot="1" x14ac:dyDescent="0.35">
      <c r="A38" s="80">
        <v>20750</v>
      </c>
      <c r="B38" s="80">
        <v>21249.99</v>
      </c>
      <c r="C38" s="80">
        <f t="shared" ref="C38:C56" si="9">IF(C37=20000,20000,C37+500)</f>
        <v>20000</v>
      </c>
      <c r="D38" s="80">
        <f>D37+500</f>
        <v>1000</v>
      </c>
      <c r="E38" s="81">
        <f t="shared" si="3"/>
        <v>21000</v>
      </c>
      <c r="F38" s="80">
        <f t="shared" ref="F38:F56" si="10">IFERROR(IF(F37=1900,1900,F37+47.5),380)</f>
        <v>1900</v>
      </c>
      <c r="G38" s="80">
        <f t="shared" ref="G38:G56" si="11">IFERROR(IF(G37=900,900,G37+22.5),180)</f>
        <v>900</v>
      </c>
      <c r="H38" s="80">
        <f t="shared" si="4"/>
        <v>2800</v>
      </c>
      <c r="I38" s="80">
        <v>30</v>
      </c>
      <c r="J38" s="80">
        <v>0</v>
      </c>
      <c r="K38" s="80">
        <f t="shared" si="5"/>
        <v>30</v>
      </c>
      <c r="L38" s="80">
        <f>L37+47.5</f>
        <v>95</v>
      </c>
      <c r="M38" s="80">
        <f>M37+22.5</f>
        <v>45</v>
      </c>
      <c r="N38" s="80">
        <f t="shared" si="6"/>
        <v>140</v>
      </c>
      <c r="O38" s="80">
        <f t="shared" si="7"/>
        <v>2025</v>
      </c>
      <c r="P38" s="80">
        <f t="shared" si="7"/>
        <v>945</v>
      </c>
      <c r="Q38" s="80">
        <f t="shared" si="8"/>
        <v>2970</v>
      </c>
    </row>
    <row r="39" spans="1:17" ht="15" thickBot="1" x14ac:dyDescent="0.35">
      <c r="A39" s="80">
        <v>21250</v>
      </c>
      <c r="B39" s="80">
        <v>21749.99</v>
      </c>
      <c r="C39" s="80">
        <f t="shared" si="9"/>
        <v>20000</v>
      </c>
      <c r="D39" s="80">
        <f t="shared" ref="D39:D56" si="12">D38+500</f>
        <v>1500</v>
      </c>
      <c r="E39" s="81">
        <f t="shared" si="3"/>
        <v>21500</v>
      </c>
      <c r="F39" s="80">
        <f t="shared" si="10"/>
        <v>1900</v>
      </c>
      <c r="G39" s="80">
        <f t="shared" si="11"/>
        <v>900</v>
      </c>
      <c r="H39" s="80">
        <f t="shared" si="4"/>
        <v>2800</v>
      </c>
      <c r="I39" s="80">
        <v>30</v>
      </c>
      <c r="J39" s="80">
        <v>0</v>
      </c>
      <c r="K39" s="80">
        <f t="shared" si="5"/>
        <v>30</v>
      </c>
      <c r="L39" s="80">
        <f t="shared" ref="L39:L56" si="13">L38+47.5</f>
        <v>142.5</v>
      </c>
      <c r="M39" s="80">
        <f t="shared" ref="M39:M56" si="14">M38+22.5</f>
        <v>67.5</v>
      </c>
      <c r="N39" s="80">
        <f t="shared" si="6"/>
        <v>210</v>
      </c>
      <c r="O39" s="80">
        <f t="shared" si="7"/>
        <v>2072.5</v>
      </c>
      <c r="P39" s="80">
        <f t="shared" si="7"/>
        <v>967.5</v>
      </c>
      <c r="Q39" s="80">
        <f t="shared" si="8"/>
        <v>3040</v>
      </c>
    </row>
    <row r="40" spans="1:17" ht="15" thickBot="1" x14ac:dyDescent="0.35">
      <c r="A40" s="80">
        <v>21750</v>
      </c>
      <c r="B40" s="80">
        <v>22249.99</v>
      </c>
      <c r="C40" s="80">
        <f t="shared" si="9"/>
        <v>20000</v>
      </c>
      <c r="D40" s="80">
        <f t="shared" si="12"/>
        <v>2000</v>
      </c>
      <c r="E40" s="81">
        <f t="shared" si="3"/>
        <v>22000</v>
      </c>
      <c r="F40" s="80">
        <f t="shared" si="10"/>
        <v>1900</v>
      </c>
      <c r="G40" s="80">
        <f t="shared" si="11"/>
        <v>900</v>
      </c>
      <c r="H40" s="80">
        <f t="shared" si="4"/>
        <v>2800</v>
      </c>
      <c r="I40" s="80">
        <v>30</v>
      </c>
      <c r="J40" s="80">
        <v>0</v>
      </c>
      <c r="K40" s="80">
        <f t="shared" si="5"/>
        <v>30</v>
      </c>
      <c r="L40" s="80">
        <f t="shared" si="13"/>
        <v>190</v>
      </c>
      <c r="M40" s="80">
        <f t="shared" si="14"/>
        <v>90</v>
      </c>
      <c r="N40" s="80">
        <f t="shared" si="6"/>
        <v>280</v>
      </c>
      <c r="O40" s="80">
        <f t="shared" si="7"/>
        <v>2120</v>
      </c>
      <c r="P40" s="80">
        <f t="shared" si="7"/>
        <v>990</v>
      </c>
      <c r="Q40" s="80">
        <f t="shared" si="8"/>
        <v>3110</v>
      </c>
    </row>
    <row r="41" spans="1:17" ht="15" thickBot="1" x14ac:dyDescent="0.35">
      <c r="A41" s="80">
        <v>22250</v>
      </c>
      <c r="B41" s="80">
        <v>22749.99</v>
      </c>
      <c r="C41" s="80">
        <f t="shared" si="9"/>
        <v>20000</v>
      </c>
      <c r="D41" s="80">
        <f t="shared" si="12"/>
        <v>2500</v>
      </c>
      <c r="E41" s="81">
        <f t="shared" si="3"/>
        <v>22500</v>
      </c>
      <c r="F41" s="80">
        <f t="shared" si="10"/>
        <v>1900</v>
      </c>
      <c r="G41" s="80">
        <f t="shared" si="11"/>
        <v>900</v>
      </c>
      <c r="H41" s="80">
        <f t="shared" si="4"/>
        <v>2800</v>
      </c>
      <c r="I41" s="80">
        <v>30</v>
      </c>
      <c r="J41" s="80">
        <v>0</v>
      </c>
      <c r="K41" s="80">
        <f t="shared" si="5"/>
        <v>30</v>
      </c>
      <c r="L41" s="80">
        <f t="shared" si="13"/>
        <v>237.5</v>
      </c>
      <c r="M41" s="80">
        <f t="shared" si="14"/>
        <v>112.5</v>
      </c>
      <c r="N41" s="80">
        <f t="shared" si="6"/>
        <v>350</v>
      </c>
      <c r="O41" s="80">
        <f t="shared" si="7"/>
        <v>2167.5</v>
      </c>
      <c r="P41" s="80">
        <f t="shared" si="7"/>
        <v>1012.5</v>
      </c>
      <c r="Q41" s="80">
        <f t="shared" si="8"/>
        <v>3180</v>
      </c>
    </row>
    <row r="42" spans="1:17" ht="15" thickBot="1" x14ac:dyDescent="0.35">
      <c r="A42" s="80">
        <v>22750</v>
      </c>
      <c r="B42" s="80">
        <v>23249.99</v>
      </c>
      <c r="C42" s="80">
        <f t="shared" si="9"/>
        <v>20000</v>
      </c>
      <c r="D42" s="80">
        <f t="shared" si="12"/>
        <v>3000</v>
      </c>
      <c r="E42" s="81">
        <f t="shared" si="3"/>
        <v>23000</v>
      </c>
      <c r="F42" s="80">
        <f t="shared" si="10"/>
        <v>1900</v>
      </c>
      <c r="G42" s="80">
        <f t="shared" si="11"/>
        <v>900</v>
      </c>
      <c r="H42" s="80">
        <f t="shared" si="4"/>
        <v>2800</v>
      </c>
      <c r="I42" s="80">
        <v>30</v>
      </c>
      <c r="J42" s="80">
        <v>0</v>
      </c>
      <c r="K42" s="80">
        <f t="shared" si="5"/>
        <v>30</v>
      </c>
      <c r="L42" s="80">
        <f t="shared" si="13"/>
        <v>285</v>
      </c>
      <c r="M42" s="80">
        <f t="shared" si="14"/>
        <v>135</v>
      </c>
      <c r="N42" s="80">
        <f t="shared" si="6"/>
        <v>420</v>
      </c>
      <c r="O42" s="80">
        <f t="shared" si="7"/>
        <v>2215</v>
      </c>
      <c r="P42" s="80">
        <f t="shared" si="7"/>
        <v>1035</v>
      </c>
      <c r="Q42" s="80">
        <f t="shared" si="8"/>
        <v>3250</v>
      </c>
    </row>
    <row r="43" spans="1:17" ht="15" thickBot="1" x14ac:dyDescent="0.35">
      <c r="A43" s="80">
        <v>23250</v>
      </c>
      <c r="B43" s="80">
        <v>23749.99</v>
      </c>
      <c r="C43" s="80">
        <f t="shared" si="9"/>
        <v>20000</v>
      </c>
      <c r="D43" s="80">
        <f t="shared" si="12"/>
        <v>3500</v>
      </c>
      <c r="E43" s="81">
        <f t="shared" si="3"/>
        <v>23500</v>
      </c>
      <c r="F43" s="80">
        <f t="shared" si="10"/>
        <v>1900</v>
      </c>
      <c r="G43" s="80">
        <f t="shared" si="11"/>
        <v>900</v>
      </c>
      <c r="H43" s="80">
        <f t="shared" si="4"/>
        <v>2800</v>
      </c>
      <c r="I43" s="80">
        <v>30</v>
      </c>
      <c r="J43" s="80">
        <v>0</v>
      </c>
      <c r="K43" s="80">
        <f t="shared" si="5"/>
        <v>30</v>
      </c>
      <c r="L43" s="80">
        <f t="shared" si="13"/>
        <v>332.5</v>
      </c>
      <c r="M43" s="80">
        <f t="shared" si="14"/>
        <v>157.5</v>
      </c>
      <c r="N43" s="80">
        <f t="shared" si="6"/>
        <v>490</v>
      </c>
      <c r="O43" s="80">
        <f t="shared" si="7"/>
        <v>2262.5</v>
      </c>
      <c r="P43" s="80">
        <f t="shared" si="7"/>
        <v>1057.5</v>
      </c>
      <c r="Q43" s="80">
        <f t="shared" si="8"/>
        <v>3320</v>
      </c>
    </row>
    <row r="44" spans="1:17" ht="15" thickBot="1" x14ac:dyDescent="0.35">
      <c r="A44" s="80">
        <v>23750</v>
      </c>
      <c r="B44" s="80">
        <v>24249.99</v>
      </c>
      <c r="C44" s="80">
        <f t="shared" si="9"/>
        <v>20000</v>
      </c>
      <c r="D44" s="80">
        <f t="shared" si="12"/>
        <v>4000</v>
      </c>
      <c r="E44" s="81">
        <f t="shared" si="3"/>
        <v>24000</v>
      </c>
      <c r="F44" s="80">
        <f t="shared" si="10"/>
        <v>1900</v>
      </c>
      <c r="G44" s="80">
        <f t="shared" si="11"/>
        <v>900</v>
      </c>
      <c r="H44" s="80">
        <f t="shared" si="4"/>
        <v>2800</v>
      </c>
      <c r="I44" s="80">
        <v>30</v>
      </c>
      <c r="J44" s="80">
        <v>0</v>
      </c>
      <c r="K44" s="80">
        <f t="shared" si="5"/>
        <v>30</v>
      </c>
      <c r="L44" s="80">
        <f t="shared" si="13"/>
        <v>380</v>
      </c>
      <c r="M44" s="80">
        <f t="shared" si="14"/>
        <v>180</v>
      </c>
      <c r="N44" s="80">
        <f t="shared" si="6"/>
        <v>560</v>
      </c>
      <c r="O44" s="80">
        <f t="shared" si="7"/>
        <v>2310</v>
      </c>
      <c r="P44" s="80">
        <f t="shared" si="7"/>
        <v>1080</v>
      </c>
      <c r="Q44" s="80">
        <f t="shared" si="8"/>
        <v>3390</v>
      </c>
    </row>
    <row r="45" spans="1:17" ht="15" thickBot="1" x14ac:dyDescent="0.35">
      <c r="A45" s="80">
        <v>24250</v>
      </c>
      <c r="B45" s="80">
        <v>24749.99</v>
      </c>
      <c r="C45" s="80">
        <f t="shared" si="9"/>
        <v>20000</v>
      </c>
      <c r="D45" s="80">
        <f t="shared" si="12"/>
        <v>4500</v>
      </c>
      <c r="E45" s="81">
        <f t="shared" si="3"/>
        <v>24500</v>
      </c>
      <c r="F45" s="80">
        <f t="shared" si="10"/>
        <v>1900</v>
      </c>
      <c r="G45" s="80">
        <f t="shared" si="11"/>
        <v>900</v>
      </c>
      <c r="H45" s="80">
        <f t="shared" si="4"/>
        <v>2800</v>
      </c>
      <c r="I45" s="80">
        <v>30</v>
      </c>
      <c r="J45" s="80">
        <v>0</v>
      </c>
      <c r="K45" s="80">
        <f t="shared" si="5"/>
        <v>30</v>
      </c>
      <c r="L45" s="80">
        <f t="shared" si="13"/>
        <v>427.5</v>
      </c>
      <c r="M45" s="80">
        <f t="shared" si="14"/>
        <v>202.5</v>
      </c>
      <c r="N45" s="80">
        <f t="shared" si="6"/>
        <v>630</v>
      </c>
      <c r="O45" s="80">
        <f t="shared" si="7"/>
        <v>2357.5</v>
      </c>
      <c r="P45" s="80">
        <f t="shared" si="7"/>
        <v>1102.5</v>
      </c>
      <c r="Q45" s="80">
        <f t="shared" si="8"/>
        <v>3460</v>
      </c>
    </row>
    <row r="46" spans="1:17" ht="15" thickBot="1" x14ac:dyDescent="0.35">
      <c r="A46" s="80">
        <v>24750</v>
      </c>
      <c r="B46" s="80">
        <v>25249.99</v>
      </c>
      <c r="C46" s="80">
        <f t="shared" si="9"/>
        <v>20000</v>
      </c>
      <c r="D46" s="80">
        <f t="shared" si="12"/>
        <v>5000</v>
      </c>
      <c r="E46" s="81">
        <f t="shared" si="3"/>
        <v>25000</v>
      </c>
      <c r="F46" s="80">
        <f t="shared" si="10"/>
        <v>1900</v>
      </c>
      <c r="G46" s="80">
        <f t="shared" si="11"/>
        <v>900</v>
      </c>
      <c r="H46" s="80">
        <f t="shared" si="4"/>
        <v>2800</v>
      </c>
      <c r="I46" s="80">
        <v>30</v>
      </c>
      <c r="J46" s="80">
        <v>0</v>
      </c>
      <c r="K46" s="80">
        <f t="shared" si="5"/>
        <v>30</v>
      </c>
      <c r="L46" s="80">
        <f t="shared" si="13"/>
        <v>475</v>
      </c>
      <c r="M46" s="80">
        <f t="shared" si="14"/>
        <v>225</v>
      </c>
      <c r="N46" s="80">
        <f t="shared" si="6"/>
        <v>700</v>
      </c>
      <c r="O46" s="80">
        <f t="shared" si="7"/>
        <v>2405</v>
      </c>
      <c r="P46" s="80">
        <f t="shared" si="7"/>
        <v>1125</v>
      </c>
      <c r="Q46" s="80">
        <f t="shared" si="8"/>
        <v>3530</v>
      </c>
    </row>
    <row r="47" spans="1:17" ht="15" thickBot="1" x14ac:dyDescent="0.35">
      <c r="A47" s="80">
        <v>25250</v>
      </c>
      <c r="B47" s="80">
        <f>A48-0.01</f>
        <v>25749.99</v>
      </c>
      <c r="C47" s="80">
        <f t="shared" si="9"/>
        <v>20000</v>
      </c>
      <c r="D47" s="80">
        <f t="shared" si="12"/>
        <v>5500</v>
      </c>
      <c r="E47" s="81">
        <f t="shared" si="3"/>
        <v>25500</v>
      </c>
      <c r="F47" s="80">
        <f t="shared" si="10"/>
        <v>1900</v>
      </c>
      <c r="G47" s="80">
        <f t="shared" si="11"/>
        <v>900</v>
      </c>
      <c r="H47" s="80">
        <f t="shared" si="4"/>
        <v>2800</v>
      </c>
      <c r="I47" s="80">
        <v>30</v>
      </c>
      <c r="J47" s="80">
        <v>0</v>
      </c>
      <c r="K47" s="80">
        <f t="shared" si="5"/>
        <v>30</v>
      </c>
      <c r="L47" s="80">
        <f t="shared" si="13"/>
        <v>522.5</v>
      </c>
      <c r="M47" s="80">
        <f t="shared" si="14"/>
        <v>247.5</v>
      </c>
      <c r="N47" s="80">
        <f t="shared" si="6"/>
        <v>770</v>
      </c>
      <c r="O47" s="80">
        <f t="shared" si="7"/>
        <v>2452.5</v>
      </c>
      <c r="P47" s="80">
        <f t="shared" si="7"/>
        <v>1147.5</v>
      </c>
      <c r="Q47" s="80">
        <f t="shared" si="8"/>
        <v>3600</v>
      </c>
    </row>
    <row r="48" spans="1:17" ht="15" thickBot="1" x14ac:dyDescent="0.35">
      <c r="A48" s="80">
        <f>A47+500</f>
        <v>25750</v>
      </c>
      <c r="B48" s="80">
        <f t="shared" ref="B48:B55" si="15">A49-0.01</f>
        <v>26249.99</v>
      </c>
      <c r="C48" s="80">
        <f t="shared" si="9"/>
        <v>20000</v>
      </c>
      <c r="D48" s="80">
        <f t="shared" si="12"/>
        <v>6000</v>
      </c>
      <c r="E48" s="81">
        <f t="shared" ref="E48:E56" si="16">SUM(C48:D48)</f>
        <v>26000</v>
      </c>
      <c r="F48" s="80">
        <f t="shared" si="10"/>
        <v>1900</v>
      </c>
      <c r="G48" s="80">
        <f t="shared" si="11"/>
        <v>900</v>
      </c>
      <c r="H48" s="80">
        <f t="shared" ref="H48:H56" si="17">SUM(F48:G48)</f>
        <v>2800</v>
      </c>
      <c r="I48" s="80">
        <v>30</v>
      </c>
      <c r="J48" s="80">
        <v>0</v>
      </c>
      <c r="K48" s="80">
        <f t="shared" ref="K48:K56" si="18">SUM(I48:J48)</f>
        <v>30</v>
      </c>
      <c r="L48" s="80">
        <f t="shared" si="13"/>
        <v>570</v>
      </c>
      <c r="M48" s="80">
        <f t="shared" si="14"/>
        <v>270</v>
      </c>
      <c r="N48" s="80">
        <f t="shared" ref="N48:N56" si="19">SUM(L48:M48)</f>
        <v>840</v>
      </c>
      <c r="O48" s="80">
        <f t="shared" ref="O48:P56" si="20">SUM(F48,I48,L48)</f>
        <v>2500</v>
      </c>
      <c r="P48" s="80">
        <f t="shared" si="20"/>
        <v>1170</v>
      </c>
      <c r="Q48" s="80">
        <f t="shared" si="8"/>
        <v>3670</v>
      </c>
    </row>
    <row r="49" spans="1:17" ht="15" thickBot="1" x14ac:dyDescent="0.35">
      <c r="A49" s="80">
        <f t="shared" ref="A49:A56" si="21">A48+500</f>
        <v>26250</v>
      </c>
      <c r="B49" s="80">
        <f t="shared" si="15"/>
        <v>26749.99</v>
      </c>
      <c r="C49" s="80">
        <f t="shared" si="9"/>
        <v>20000</v>
      </c>
      <c r="D49" s="80">
        <f t="shared" si="12"/>
        <v>6500</v>
      </c>
      <c r="E49" s="81">
        <f t="shared" si="16"/>
        <v>26500</v>
      </c>
      <c r="F49" s="80">
        <f t="shared" si="10"/>
        <v>1900</v>
      </c>
      <c r="G49" s="80">
        <f t="shared" si="11"/>
        <v>900</v>
      </c>
      <c r="H49" s="80">
        <f t="shared" si="17"/>
        <v>2800</v>
      </c>
      <c r="I49" s="80">
        <v>30</v>
      </c>
      <c r="J49" s="80">
        <v>0</v>
      </c>
      <c r="K49" s="80">
        <f t="shared" si="18"/>
        <v>30</v>
      </c>
      <c r="L49" s="80">
        <f t="shared" si="13"/>
        <v>617.5</v>
      </c>
      <c r="M49" s="80">
        <f t="shared" si="14"/>
        <v>292.5</v>
      </c>
      <c r="N49" s="80">
        <f t="shared" si="19"/>
        <v>910</v>
      </c>
      <c r="O49" s="80">
        <f t="shared" si="20"/>
        <v>2547.5</v>
      </c>
      <c r="P49" s="80">
        <f t="shared" si="20"/>
        <v>1192.5</v>
      </c>
      <c r="Q49" s="80">
        <f t="shared" si="8"/>
        <v>3740</v>
      </c>
    </row>
    <row r="50" spans="1:17" ht="15" thickBot="1" x14ac:dyDescent="0.35">
      <c r="A50" s="80">
        <f t="shared" si="21"/>
        <v>26750</v>
      </c>
      <c r="B50" s="80">
        <f t="shared" si="15"/>
        <v>27249.99</v>
      </c>
      <c r="C50" s="80">
        <f t="shared" si="9"/>
        <v>20000</v>
      </c>
      <c r="D50" s="80">
        <f t="shared" si="12"/>
        <v>7000</v>
      </c>
      <c r="E50" s="81">
        <f t="shared" si="16"/>
        <v>27000</v>
      </c>
      <c r="F50" s="80">
        <f t="shared" si="10"/>
        <v>1900</v>
      </c>
      <c r="G50" s="80">
        <f t="shared" si="11"/>
        <v>900</v>
      </c>
      <c r="H50" s="80">
        <f t="shared" si="17"/>
        <v>2800</v>
      </c>
      <c r="I50" s="80">
        <v>30</v>
      </c>
      <c r="J50" s="80">
        <v>0</v>
      </c>
      <c r="K50" s="80">
        <f t="shared" si="18"/>
        <v>30</v>
      </c>
      <c r="L50" s="80">
        <f t="shared" si="13"/>
        <v>665</v>
      </c>
      <c r="M50" s="80">
        <f t="shared" si="14"/>
        <v>315</v>
      </c>
      <c r="N50" s="80">
        <f t="shared" si="19"/>
        <v>980</v>
      </c>
      <c r="O50" s="80">
        <f t="shared" si="20"/>
        <v>2595</v>
      </c>
      <c r="P50" s="80">
        <f t="shared" si="20"/>
        <v>1215</v>
      </c>
      <c r="Q50" s="80">
        <f t="shared" si="8"/>
        <v>3810</v>
      </c>
    </row>
    <row r="51" spans="1:17" ht="15" thickBot="1" x14ac:dyDescent="0.35">
      <c r="A51" s="80">
        <f t="shared" si="21"/>
        <v>27250</v>
      </c>
      <c r="B51" s="80">
        <f t="shared" si="15"/>
        <v>27749.99</v>
      </c>
      <c r="C51" s="80">
        <f t="shared" si="9"/>
        <v>20000</v>
      </c>
      <c r="D51" s="80">
        <f t="shared" si="12"/>
        <v>7500</v>
      </c>
      <c r="E51" s="81">
        <f t="shared" si="16"/>
        <v>27500</v>
      </c>
      <c r="F51" s="80">
        <f t="shared" si="10"/>
        <v>1900</v>
      </c>
      <c r="G51" s="80">
        <f t="shared" si="11"/>
        <v>900</v>
      </c>
      <c r="H51" s="80">
        <f t="shared" si="17"/>
        <v>2800</v>
      </c>
      <c r="I51" s="80">
        <v>30</v>
      </c>
      <c r="J51" s="80">
        <v>0</v>
      </c>
      <c r="K51" s="80">
        <f t="shared" si="18"/>
        <v>30</v>
      </c>
      <c r="L51" s="80">
        <f t="shared" si="13"/>
        <v>712.5</v>
      </c>
      <c r="M51" s="80">
        <f t="shared" si="14"/>
        <v>337.5</v>
      </c>
      <c r="N51" s="80">
        <f t="shared" si="19"/>
        <v>1050</v>
      </c>
      <c r="O51" s="80">
        <f t="shared" si="20"/>
        <v>2642.5</v>
      </c>
      <c r="P51" s="80">
        <f t="shared" si="20"/>
        <v>1237.5</v>
      </c>
      <c r="Q51" s="80">
        <f t="shared" si="8"/>
        <v>3880</v>
      </c>
    </row>
    <row r="52" spans="1:17" ht="15" thickBot="1" x14ac:dyDescent="0.35">
      <c r="A52" s="80">
        <f t="shared" si="21"/>
        <v>27750</v>
      </c>
      <c r="B52" s="80">
        <f t="shared" si="15"/>
        <v>28249.99</v>
      </c>
      <c r="C52" s="80">
        <f t="shared" si="9"/>
        <v>20000</v>
      </c>
      <c r="D52" s="80">
        <f t="shared" si="12"/>
        <v>8000</v>
      </c>
      <c r="E52" s="81">
        <f t="shared" si="16"/>
        <v>28000</v>
      </c>
      <c r="F52" s="80">
        <f t="shared" si="10"/>
        <v>1900</v>
      </c>
      <c r="G52" s="80">
        <f t="shared" si="11"/>
        <v>900</v>
      </c>
      <c r="H52" s="80">
        <f t="shared" si="17"/>
        <v>2800</v>
      </c>
      <c r="I52" s="80">
        <v>30</v>
      </c>
      <c r="J52" s="80">
        <v>0</v>
      </c>
      <c r="K52" s="80">
        <f t="shared" si="18"/>
        <v>30</v>
      </c>
      <c r="L52" s="80">
        <f t="shared" si="13"/>
        <v>760</v>
      </c>
      <c r="M52" s="80">
        <f t="shared" si="14"/>
        <v>360</v>
      </c>
      <c r="N52" s="80">
        <f t="shared" si="19"/>
        <v>1120</v>
      </c>
      <c r="O52" s="80">
        <f t="shared" si="20"/>
        <v>2690</v>
      </c>
      <c r="P52" s="80">
        <f t="shared" si="20"/>
        <v>1260</v>
      </c>
      <c r="Q52" s="80">
        <f t="shared" si="8"/>
        <v>3950</v>
      </c>
    </row>
    <row r="53" spans="1:17" ht="15" thickBot="1" x14ac:dyDescent="0.35">
      <c r="A53" s="80">
        <f t="shared" si="21"/>
        <v>28250</v>
      </c>
      <c r="B53" s="80">
        <f t="shared" si="15"/>
        <v>28749.99</v>
      </c>
      <c r="C53" s="80">
        <f t="shared" si="9"/>
        <v>20000</v>
      </c>
      <c r="D53" s="80">
        <f t="shared" si="12"/>
        <v>8500</v>
      </c>
      <c r="E53" s="81">
        <f t="shared" si="16"/>
        <v>28500</v>
      </c>
      <c r="F53" s="80">
        <f t="shared" si="10"/>
        <v>1900</v>
      </c>
      <c r="G53" s="80">
        <f t="shared" si="11"/>
        <v>900</v>
      </c>
      <c r="H53" s="80">
        <f t="shared" si="17"/>
        <v>2800</v>
      </c>
      <c r="I53" s="80">
        <v>30</v>
      </c>
      <c r="J53" s="80">
        <v>0</v>
      </c>
      <c r="K53" s="80">
        <f t="shared" si="18"/>
        <v>30</v>
      </c>
      <c r="L53" s="80">
        <f t="shared" si="13"/>
        <v>807.5</v>
      </c>
      <c r="M53" s="80">
        <f t="shared" si="14"/>
        <v>382.5</v>
      </c>
      <c r="N53" s="80">
        <f t="shared" si="19"/>
        <v>1190</v>
      </c>
      <c r="O53" s="80">
        <f t="shared" si="20"/>
        <v>2737.5</v>
      </c>
      <c r="P53" s="80">
        <f t="shared" si="20"/>
        <v>1282.5</v>
      </c>
      <c r="Q53" s="80">
        <f t="shared" si="8"/>
        <v>4020</v>
      </c>
    </row>
    <row r="54" spans="1:17" ht="15" thickBot="1" x14ac:dyDescent="0.35">
      <c r="A54" s="80">
        <f t="shared" si="21"/>
        <v>28750</v>
      </c>
      <c r="B54" s="80">
        <f t="shared" si="15"/>
        <v>29249.99</v>
      </c>
      <c r="C54" s="80">
        <f t="shared" si="9"/>
        <v>20000</v>
      </c>
      <c r="D54" s="80">
        <f t="shared" si="12"/>
        <v>9000</v>
      </c>
      <c r="E54" s="81">
        <f t="shared" si="16"/>
        <v>29000</v>
      </c>
      <c r="F54" s="80">
        <f t="shared" si="10"/>
        <v>1900</v>
      </c>
      <c r="G54" s="80">
        <f t="shared" si="11"/>
        <v>900</v>
      </c>
      <c r="H54" s="80">
        <f t="shared" si="17"/>
        <v>2800</v>
      </c>
      <c r="I54" s="80">
        <v>30</v>
      </c>
      <c r="J54" s="80">
        <v>0</v>
      </c>
      <c r="K54" s="80">
        <f t="shared" si="18"/>
        <v>30</v>
      </c>
      <c r="L54" s="80">
        <f t="shared" si="13"/>
        <v>855</v>
      </c>
      <c r="M54" s="80">
        <f t="shared" si="14"/>
        <v>405</v>
      </c>
      <c r="N54" s="80">
        <f t="shared" si="19"/>
        <v>1260</v>
      </c>
      <c r="O54" s="80">
        <f t="shared" si="20"/>
        <v>2785</v>
      </c>
      <c r="P54" s="80">
        <f t="shared" si="20"/>
        <v>1305</v>
      </c>
      <c r="Q54" s="80">
        <f t="shared" si="8"/>
        <v>4090</v>
      </c>
    </row>
    <row r="55" spans="1:17" ht="15" thickBot="1" x14ac:dyDescent="0.35">
      <c r="A55" s="80">
        <f t="shared" si="21"/>
        <v>29250</v>
      </c>
      <c r="B55" s="80">
        <f t="shared" si="15"/>
        <v>29749.99</v>
      </c>
      <c r="C55" s="80">
        <f t="shared" si="9"/>
        <v>20000</v>
      </c>
      <c r="D55" s="80">
        <f t="shared" si="12"/>
        <v>9500</v>
      </c>
      <c r="E55" s="81">
        <f t="shared" si="16"/>
        <v>29500</v>
      </c>
      <c r="F55" s="80">
        <f t="shared" si="10"/>
        <v>1900</v>
      </c>
      <c r="G55" s="80">
        <f t="shared" si="11"/>
        <v>900</v>
      </c>
      <c r="H55" s="80">
        <f t="shared" si="17"/>
        <v>2800</v>
      </c>
      <c r="I55" s="80">
        <v>30</v>
      </c>
      <c r="J55" s="80">
        <v>0</v>
      </c>
      <c r="K55" s="80">
        <f t="shared" si="18"/>
        <v>30</v>
      </c>
      <c r="L55" s="80">
        <f t="shared" si="13"/>
        <v>902.5</v>
      </c>
      <c r="M55" s="80">
        <f t="shared" si="14"/>
        <v>427.5</v>
      </c>
      <c r="N55" s="80">
        <f t="shared" si="19"/>
        <v>1330</v>
      </c>
      <c r="O55" s="80">
        <f t="shared" si="20"/>
        <v>2832.5</v>
      </c>
      <c r="P55" s="80">
        <f t="shared" si="20"/>
        <v>1327.5</v>
      </c>
      <c r="Q55" s="80">
        <f t="shared" si="8"/>
        <v>4160</v>
      </c>
    </row>
    <row r="56" spans="1:17" ht="15" thickBot="1" x14ac:dyDescent="0.35">
      <c r="A56" s="80">
        <f t="shared" si="21"/>
        <v>29750</v>
      </c>
      <c r="B56" s="80">
        <v>100000000</v>
      </c>
      <c r="C56" s="80">
        <f t="shared" si="9"/>
        <v>20000</v>
      </c>
      <c r="D56" s="80">
        <f t="shared" si="12"/>
        <v>10000</v>
      </c>
      <c r="E56" s="81">
        <f t="shared" si="16"/>
        <v>30000</v>
      </c>
      <c r="F56" s="80">
        <f t="shared" si="10"/>
        <v>1900</v>
      </c>
      <c r="G56" s="80">
        <f t="shared" si="11"/>
        <v>900</v>
      </c>
      <c r="H56" s="80">
        <f t="shared" si="17"/>
        <v>2800</v>
      </c>
      <c r="I56" s="80">
        <v>30</v>
      </c>
      <c r="J56" s="80">
        <v>0</v>
      </c>
      <c r="K56" s="80">
        <f t="shared" si="18"/>
        <v>30</v>
      </c>
      <c r="L56" s="80">
        <f t="shared" si="13"/>
        <v>950</v>
      </c>
      <c r="M56" s="80">
        <f t="shared" si="14"/>
        <v>450</v>
      </c>
      <c r="N56" s="80">
        <f t="shared" si="19"/>
        <v>1400</v>
      </c>
      <c r="O56" s="80">
        <f t="shared" si="20"/>
        <v>2880</v>
      </c>
      <c r="P56" s="80">
        <f t="shared" si="20"/>
        <v>1350</v>
      </c>
      <c r="Q56" s="80">
        <f t="shared" si="8"/>
        <v>4230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AD54"/>
  <sheetViews>
    <sheetView workbookViewId="0">
      <pane xSplit="5" ySplit="3" topLeftCell="S4" activePane="bottomRight" state="frozen"/>
      <selection pane="topRight" activeCell="F1" sqref="F1"/>
      <selection pane="bottomLeft" activeCell="A4" sqref="A4"/>
      <selection pane="bottomRight" activeCell="AA4" sqref="AA4"/>
    </sheetView>
  </sheetViews>
  <sheetFormatPr defaultRowHeight="14.4" x14ac:dyDescent="0.3"/>
  <cols>
    <col min="1" max="1" width="2.5546875" customWidth="1"/>
    <col min="2" max="2" width="4.33203125" customWidth="1"/>
    <col min="3" max="3" width="23.109375" customWidth="1"/>
    <col min="4" max="5" width="14.88671875" customWidth="1"/>
    <col min="6" max="6" width="16.33203125" customWidth="1"/>
    <col min="7" max="7" width="12.5546875" customWidth="1"/>
    <col min="8" max="8" width="11.88671875" customWidth="1"/>
    <col min="9" max="9" width="14.109375" customWidth="1"/>
    <col min="10" max="10" width="12.5546875" customWidth="1"/>
    <col min="11" max="11" width="13.109375" customWidth="1"/>
    <col min="12" max="13" width="13.33203125" customWidth="1"/>
    <col min="14" max="14" width="13.88671875" customWidth="1"/>
    <col min="15" max="15" width="13.33203125" customWidth="1"/>
    <col min="16" max="16" width="14.5546875" customWidth="1"/>
    <col min="17" max="17" width="12.109375" customWidth="1"/>
    <col min="18" max="18" width="12" customWidth="1"/>
    <col min="19" max="19" width="10.88671875" customWidth="1"/>
    <col min="20" max="20" width="12.88671875" customWidth="1"/>
    <col min="21" max="21" width="15.44140625" customWidth="1"/>
    <col min="22" max="22" width="15" customWidth="1"/>
    <col min="23" max="23" width="13.33203125" customWidth="1"/>
    <col min="24" max="24" width="12.44140625" customWidth="1"/>
    <col min="25" max="25" width="15.44140625" customWidth="1"/>
    <col min="26" max="26" width="13.88671875" customWidth="1"/>
    <col min="27" max="27" width="13.109375" customWidth="1"/>
    <col min="28" max="28" width="11.5546875" customWidth="1"/>
    <col min="30" max="30" width="9.5546875" bestFit="1" customWidth="1"/>
  </cols>
  <sheetData>
    <row r="2" spans="2:28" x14ac:dyDescent="0.3">
      <c r="B2" s="93"/>
      <c r="C2" s="95" t="s">
        <v>0</v>
      </c>
      <c r="D2" s="97" t="s">
        <v>1</v>
      </c>
      <c r="E2" s="95" t="s">
        <v>2</v>
      </c>
      <c r="F2" s="99" t="s">
        <v>31</v>
      </c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1"/>
    </row>
    <row r="3" spans="2:28" ht="40.799999999999997" x14ac:dyDescent="0.3">
      <c r="B3" s="94"/>
      <c r="C3" s="96"/>
      <c r="D3" s="98"/>
      <c r="E3" s="96"/>
      <c r="F3" s="1" t="s">
        <v>22</v>
      </c>
      <c r="G3" s="1" t="s">
        <v>3</v>
      </c>
      <c r="H3" s="1" t="s">
        <v>4</v>
      </c>
      <c r="I3" s="1" t="s">
        <v>5</v>
      </c>
      <c r="J3" s="1" t="s">
        <v>6</v>
      </c>
      <c r="K3" s="1" t="s">
        <v>7</v>
      </c>
      <c r="L3" s="1" t="s">
        <v>8</v>
      </c>
      <c r="M3" s="1" t="s">
        <v>9</v>
      </c>
      <c r="N3" s="1" t="s">
        <v>10</v>
      </c>
      <c r="O3" s="2" t="s">
        <v>11</v>
      </c>
      <c r="P3" s="2" t="s">
        <v>12</v>
      </c>
      <c r="Q3" s="2" t="s">
        <v>25</v>
      </c>
      <c r="R3" s="2" t="s">
        <v>23</v>
      </c>
      <c r="S3" s="2" t="s">
        <v>24</v>
      </c>
      <c r="T3" s="2" t="s">
        <v>13</v>
      </c>
      <c r="U3" s="2" t="s">
        <v>14</v>
      </c>
      <c r="V3" s="2" t="s">
        <v>26</v>
      </c>
      <c r="W3" s="2" t="s">
        <v>15</v>
      </c>
      <c r="X3" s="2" t="s">
        <v>16</v>
      </c>
      <c r="Y3" s="2" t="s">
        <v>17</v>
      </c>
      <c r="Z3" s="2" t="s">
        <v>18</v>
      </c>
      <c r="AA3" s="2" t="s">
        <v>19</v>
      </c>
      <c r="AB3" s="1" t="s">
        <v>20</v>
      </c>
    </row>
    <row r="4" spans="2:28" x14ac:dyDescent="0.3">
      <c r="B4" s="3">
        <v>1</v>
      </c>
      <c r="C4" s="4"/>
      <c r="D4" s="5"/>
      <c r="E4" s="6"/>
      <c r="F4" s="7"/>
      <c r="G4" s="7"/>
      <c r="H4" s="7"/>
      <c r="I4" s="7"/>
      <c r="J4" s="7"/>
      <c r="K4" s="7"/>
      <c r="L4" s="7"/>
      <c r="M4" s="7"/>
      <c r="N4" s="7"/>
      <c r="O4" s="8"/>
      <c r="P4" s="8">
        <f t="shared" ref="P4:P35" si="0">SUM(F4:O4)</f>
        <v>0</v>
      </c>
      <c r="Q4" s="8"/>
      <c r="R4" s="8"/>
      <c r="S4" s="8"/>
      <c r="T4" s="8">
        <f>IF(E4="MWE",F4,0)</f>
        <v>0</v>
      </c>
      <c r="U4" s="8">
        <f>IF(E4="MWE",SUM(G4:M4),0)</f>
        <v>0</v>
      </c>
      <c r="V4" s="8">
        <f>IF(E4="NOT",SUM(Q4:S4),0)</f>
        <v>0</v>
      </c>
      <c r="W4" s="9">
        <f>T4+U4+V4+N4+O4</f>
        <v>0</v>
      </c>
      <c r="X4" s="8">
        <f>P4-W4</f>
        <v>0</v>
      </c>
      <c r="Y4" s="8">
        <f>IF(E4="NOT",IF(X4&lt;=20833.33,X4,0),0)</f>
        <v>0</v>
      </c>
      <c r="Z4" s="8">
        <f>IF(Y4=0,X4,0)</f>
        <v>0</v>
      </c>
      <c r="AA4" s="8">
        <f>IF(Z4=0,0,((Z4-VLOOKUP(Z4,TAX!$B$4:$E$9,1))*VLOOKUP(Z4,TAX!$B$4:$E$9,3))+VLOOKUP(Z4,TAX!$B$4:$E$9,4))</f>
        <v>0</v>
      </c>
      <c r="AB4" s="7">
        <f t="shared" ref="AB4:AB35" si="1">P4-Q4-R4-S4-AA4</f>
        <v>0</v>
      </c>
    </row>
    <row r="5" spans="2:28" x14ac:dyDescent="0.3">
      <c r="B5" s="3">
        <f>B4+1</f>
        <v>2</v>
      </c>
      <c r="C5" s="10"/>
      <c r="D5" s="11"/>
      <c r="E5" s="9"/>
      <c r="F5" s="8"/>
      <c r="G5" s="8"/>
      <c r="H5" s="8"/>
      <c r="I5" s="8"/>
      <c r="J5" s="8"/>
      <c r="K5" s="8"/>
      <c r="L5" s="8"/>
      <c r="M5" s="8"/>
      <c r="N5" s="8"/>
      <c r="O5" s="8"/>
      <c r="P5" s="8">
        <f t="shared" si="0"/>
        <v>0</v>
      </c>
      <c r="Q5" s="8"/>
      <c r="R5" s="8"/>
      <c r="S5" s="8"/>
      <c r="T5" s="8">
        <f t="shared" ref="T5:T53" si="2">IF(E5="MWE",F5,0)</f>
        <v>0</v>
      </c>
      <c r="U5" s="8">
        <f t="shared" ref="U5:U42" si="3">IF(E5="MWE",SUM(G5:M5),0)</f>
        <v>0</v>
      </c>
      <c r="V5" s="8">
        <f t="shared" ref="V5:V42" si="4">IF(E5="NOT",SUM(Q5:S5),0)</f>
        <v>0</v>
      </c>
      <c r="W5" s="9">
        <f>T5+U5+V5+N5+O5</f>
        <v>0</v>
      </c>
      <c r="X5" s="8">
        <f>P5-W5</f>
        <v>0</v>
      </c>
      <c r="Y5" s="8">
        <f>IF(E5="NOT",IF(X5&lt;=20833.33,X5,0),0)</f>
        <v>0</v>
      </c>
      <c r="Z5" s="8">
        <f>IF(Y5=0,X5,0)</f>
        <v>0</v>
      </c>
      <c r="AA5" s="8">
        <f>IF(Z5=0,0,((Z5-VLOOKUP(Z5,TAX!$B$4:$E$9,1))*VLOOKUP(Z5,TAX!$B$4:$E$9,3))+VLOOKUP(Z5,TAX!$B$4:$E$9,4))</f>
        <v>0</v>
      </c>
      <c r="AB5" s="8">
        <f t="shared" si="1"/>
        <v>0</v>
      </c>
    </row>
    <row r="6" spans="2:28" x14ac:dyDescent="0.3">
      <c r="B6" s="3">
        <f t="shared" ref="B6:B53" si="5">B5+1</f>
        <v>3</v>
      </c>
      <c r="C6" s="10"/>
      <c r="D6" s="11"/>
      <c r="E6" s="9"/>
      <c r="F6" s="8"/>
      <c r="G6" s="8"/>
      <c r="H6" s="8"/>
      <c r="I6" s="8"/>
      <c r="J6" s="8"/>
      <c r="K6" s="8"/>
      <c r="L6" s="8"/>
      <c r="M6" s="8"/>
      <c r="N6" s="8"/>
      <c r="O6" s="8"/>
      <c r="P6" s="8">
        <f t="shared" si="0"/>
        <v>0</v>
      </c>
      <c r="Q6" s="8"/>
      <c r="R6" s="8"/>
      <c r="S6" s="8"/>
      <c r="T6" s="8">
        <f t="shared" si="2"/>
        <v>0</v>
      </c>
      <c r="U6" s="8">
        <f t="shared" si="3"/>
        <v>0</v>
      </c>
      <c r="V6" s="8">
        <f t="shared" si="4"/>
        <v>0</v>
      </c>
      <c r="W6" s="9">
        <f t="shared" ref="W6:W42" si="6">T6+U6+V6+N6+O6</f>
        <v>0</v>
      </c>
      <c r="X6" s="8">
        <f t="shared" ref="X6:X42" si="7">P6-W6</f>
        <v>0</v>
      </c>
      <c r="Y6" s="8">
        <f t="shared" ref="Y6:Y53" si="8">IF(E6="NOT",IF(X6&lt;=20833.33,X6,0),0)</f>
        <v>0</v>
      </c>
      <c r="Z6" s="8">
        <f t="shared" ref="Z6:Z42" si="9">IF(Y6=0,X6,0)</f>
        <v>0</v>
      </c>
      <c r="AA6" s="8">
        <f>IF(Z6=0,0,((Z6-VLOOKUP(Z6,TAX!$B$4:$E$9,1))*VLOOKUP(Z6,TAX!$B$4:$E$9,3))+VLOOKUP(Z6,TAX!$B$4:$E$9,4))</f>
        <v>0</v>
      </c>
      <c r="AB6" s="8">
        <f t="shared" si="1"/>
        <v>0</v>
      </c>
    </row>
    <row r="7" spans="2:28" x14ac:dyDescent="0.3">
      <c r="B7" s="3">
        <f t="shared" si="5"/>
        <v>4</v>
      </c>
      <c r="C7" s="10"/>
      <c r="D7" s="11"/>
      <c r="E7" s="9"/>
      <c r="F7" s="8"/>
      <c r="G7" s="8"/>
      <c r="H7" s="8"/>
      <c r="I7" s="8"/>
      <c r="J7" s="8"/>
      <c r="K7" s="8"/>
      <c r="L7" s="8"/>
      <c r="M7" s="8"/>
      <c r="N7" s="8"/>
      <c r="O7" s="8"/>
      <c r="P7" s="8">
        <f t="shared" si="0"/>
        <v>0</v>
      </c>
      <c r="Q7" s="8"/>
      <c r="R7" s="8"/>
      <c r="S7" s="8"/>
      <c r="T7" s="8">
        <f t="shared" si="2"/>
        <v>0</v>
      </c>
      <c r="U7" s="8">
        <f t="shared" si="3"/>
        <v>0</v>
      </c>
      <c r="V7" s="8">
        <f t="shared" si="4"/>
        <v>0</v>
      </c>
      <c r="W7" s="9">
        <f t="shared" si="6"/>
        <v>0</v>
      </c>
      <c r="X7" s="8">
        <f t="shared" si="7"/>
        <v>0</v>
      </c>
      <c r="Y7" s="8">
        <f t="shared" si="8"/>
        <v>0</v>
      </c>
      <c r="Z7" s="8">
        <f t="shared" si="9"/>
        <v>0</v>
      </c>
      <c r="AA7" s="8">
        <f>IF(Z7=0,0,((Z7-VLOOKUP(Z7,TAX!$B$4:$E$9,1))*VLOOKUP(Z7,TAX!$B$4:$E$9,3))+VLOOKUP(Z7,TAX!$B$4:$E$9,4))</f>
        <v>0</v>
      </c>
      <c r="AB7" s="8">
        <f t="shared" si="1"/>
        <v>0</v>
      </c>
    </row>
    <row r="8" spans="2:28" x14ac:dyDescent="0.3">
      <c r="B8" s="3">
        <f t="shared" si="5"/>
        <v>5</v>
      </c>
      <c r="C8" s="10"/>
      <c r="D8" s="11"/>
      <c r="E8" s="9"/>
      <c r="F8" s="8"/>
      <c r="G8" s="8"/>
      <c r="H8" s="8"/>
      <c r="I8" s="8"/>
      <c r="J8" s="8"/>
      <c r="K8" s="8"/>
      <c r="L8" s="8"/>
      <c r="M8" s="8"/>
      <c r="N8" s="8"/>
      <c r="O8" s="8"/>
      <c r="P8" s="8">
        <f t="shared" si="0"/>
        <v>0</v>
      </c>
      <c r="Q8" s="8"/>
      <c r="R8" s="8"/>
      <c r="S8" s="8"/>
      <c r="T8" s="8">
        <f t="shared" si="2"/>
        <v>0</v>
      </c>
      <c r="U8" s="8">
        <f t="shared" si="3"/>
        <v>0</v>
      </c>
      <c r="V8" s="8">
        <f t="shared" si="4"/>
        <v>0</v>
      </c>
      <c r="W8" s="9">
        <f t="shared" si="6"/>
        <v>0</v>
      </c>
      <c r="X8" s="8">
        <f t="shared" si="7"/>
        <v>0</v>
      </c>
      <c r="Y8" s="8">
        <f t="shared" si="8"/>
        <v>0</v>
      </c>
      <c r="Z8" s="8">
        <f t="shared" si="9"/>
        <v>0</v>
      </c>
      <c r="AA8" s="8">
        <f>IF(Z8=0,0,((Z8-VLOOKUP(Z8,TAX!$B$4:$E$9,1))*VLOOKUP(Z8,TAX!$B$4:$E$9,3))+VLOOKUP(Z8,TAX!$B$4:$E$9,4))</f>
        <v>0</v>
      </c>
      <c r="AB8" s="8">
        <f t="shared" si="1"/>
        <v>0</v>
      </c>
    </row>
    <row r="9" spans="2:28" x14ac:dyDescent="0.3">
      <c r="B9" s="3">
        <f t="shared" si="5"/>
        <v>6</v>
      </c>
      <c r="C9" s="10"/>
      <c r="D9" s="11"/>
      <c r="E9" s="9"/>
      <c r="F9" s="8"/>
      <c r="G9" s="8"/>
      <c r="H9" s="8"/>
      <c r="I9" s="8"/>
      <c r="J9" s="8"/>
      <c r="K9" s="8"/>
      <c r="L9" s="8"/>
      <c r="M9" s="8"/>
      <c r="N9" s="8"/>
      <c r="O9" s="8"/>
      <c r="P9" s="8">
        <f t="shared" si="0"/>
        <v>0</v>
      </c>
      <c r="Q9" s="8"/>
      <c r="R9" s="8"/>
      <c r="S9" s="8"/>
      <c r="T9" s="8">
        <f t="shared" si="2"/>
        <v>0</v>
      </c>
      <c r="U9" s="8">
        <f t="shared" si="3"/>
        <v>0</v>
      </c>
      <c r="V9" s="8">
        <f t="shared" si="4"/>
        <v>0</v>
      </c>
      <c r="W9" s="9">
        <f>T9+U9+V9+N9+O9</f>
        <v>0</v>
      </c>
      <c r="X9" s="8">
        <f t="shared" si="7"/>
        <v>0</v>
      </c>
      <c r="Y9" s="8">
        <f t="shared" si="8"/>
        <v>0</v>
      </c>
      <c r="Z9" s="8">
        <f t="shared" si="9"/>
        <v>0</v>
      </c>
      <c r="AA9" s="8">
        <f>IF(Z9=0,0,((Z9-VLOOKUP(Z9,TAX!$B$4:$E$9,1))*VLOOKUP(Z9,TAX!$B$4:$E$9,3))+VLOOKUP(Z9,TAX!$B$4:$E$9,4))</f>
        <v>0</v>
      </c>
      <c r="AB9" s="8">
        <f t="shared" si="1"/>
        <v>0</v>
      </c>
    </row>
    <row r="10" spans="2:28" x14ac:dyDescent="0.3">
      <c r="B10" s="3">
        <f t="shared" si="5"/>
        <v>7</v>
      </c>
      <c r="C10" s="10"/>
      <c r="D10" s="11"/>
      <c r="E10" s="9"/>
      <c r="F10" s="8"/>
      <c r="G10" s="8"/>
      <c r="H10" s="8"/>
      <c r="I10" s="8"/>
      <c r="J10" s="8"/>
      <c r="K10" s="8"/>
      <c r="L10" s="8"/>
      <c r="M10" s="8"/>
      <c r="N10" s="8"/>
      <c r="O10" s="8"/>
      <c r="P10" s="8">
        <f t="shared" si="0"/>
        <v>0</v>
      </c>
      <c r="Q10" s="8"/>
      <c r="R10" s="8"/>
      <c r="S10" s="8"/>
      <c r="T10" s="8">
        <f t="shared" si="2"/>
        <v>0</v>
      </c>
      <c r="U10" s="8">
        <f t="shared" si="3"/>
        <v>0</v>
      </c>
      <c r="V10" s="8">
        <f t="shared" si="4"/>
        <v>0</v>
      </c>
      <c r="W10" s="9">
        <f t="shared" si="6"/>
        <v>0</v>
      </c>
      <c r="X10" s="8">
        <f t="shared" si="7"/>
        <v>0</v>
      </c>
      <c r="Y10" s="8">
        <f t="shared" si="8"/>
        <v>0</v>
      </c>
      <c r="Z10" s="8">
        <f t="shared" si="9"/>
        <v>0</v>
      </c>
      <c r="AA10" s="8">
        <f>IF(Z10=0,0,((Z10-VLOOKUP(Z10,TAX!$B$4:$E$9,1))*VLOOKUP(Z10,TAX!$B$4:$E$9,3))+VLOOKUP(Z10,TAX!$B$4:$E$9,4))</f>
        <v>0</v>
      </c>
      <c r="AB10" s="8">
        <f t="shared" si="1"/>
        <v>0</v>
      </c>
    </row>
    <row r="11" spans="2:28" x14ac:dyDescent="0.3">
      <c r="B11" s="3">
        <f t="shared" si="5"/>
        <v>8</v>
      </c>
      <c r="C11" s="10"/>
      <c r="D11" s="11"/>
      <c r="E11" s="9"/>
      <c r="F11" s="8"/>
      <c r="G11" s="8"/>
      <c r="H11" s="8"/>
      <c r="I11" s="8"/>
      <c r="J11" s="8"/>
      <c r="K11" s="8"/>
      <c r="L11" s="8"/>
      <c r="M11" s="8"/>
      <c r="N11" s="8"/>
      <c r="O11" s="8"/>
      <c r="P11" s="8">
        <f t="shared" si="0"/>
        <v>0</v>
      </c>
      <c r="Q11" s="8"/>
      <c r="R11" s="8"/>
      <c r="S11" s="8"/>
      <c r="T11" s="8">
        <f t="shared" si="2"/>
        <v>0</v>
      </c>
      <c r="U11" s="8">
        <f t="shared" si="3"/>
        <v>0</v>
      </c>
      <c r="V11" s="8">
        <f t="shared" si="4"/>
        <v>0</v>
      </c>
      <c r="W11" s="9">
        <f t="shared" si="6"/>
        <v>0</v>
      </c>
      <c r="X11" s="8">
        <f t="shared" si="7"/>
        <v>0</v>
      </c>
      <c r="Y11" s="8">
        <f t="shared" si="8"/>
        <v>0</v>
      </c>
      <c r="Z11" s="8">
        <f t="shared" si="9"/>
        <v>0</v>
      </c>
      <c r="AA11" s="8">
        <f>IF(Z11=0,0,((Z11-VLOOKUP(Z11,TAX!$B$4:$E$9,1))*VLOOKUP(Z11,TAX!$B$4:$E$9,3))+VLOOKUP(Z11,TAX!$B$4:$E$9,4))</f>
        <v>0</v>
      </c>
      <c r="AB11" s="8">
        <f t="shared" si="1"/>
        <v>0</v>
      </c>
    </row>
    <row r="12" spans="2:28" x14ac:dyDescent="0.3">
      <c r="B12" s="3">
        <f t="shared" si="5"/>
        <v>9</v>
      </c>
      <c r="C12" s="10"/>
      <c r="D12" s="11"/>
      <c r="E12" s="9"/>
      <c r="F12" s="8"/>
      <c r="G12" s="8"/>
      <c r="H12" s="8"/>
      <c r="I12" s="8"/>
      <c r="J12" s="8"/>
      <c r="K12" s="8"/>
      <c r="L12" s="8"/>
      <c r="M12" s="8"/>
      <c r="N12" s="8"/>
      <c r="O12" s="8"/>
      <c r="P12" s="8">
        <f t="shared" si="0"/>
        <v>0</v>
      </c>
      <c r="Q12" s="8"/>
      <c r="R12" s="8"/>
      <c r="S12" s="8"/>
      <c r="T12" s="8">
        <f t="shared" si="2"/>
        <v>0</v>
      </c>
      <c r="U12" s="8">
        <f t="shared" si="3"/>
        <v>0</v>
      </c>
      <c r="V12" s="8">
        <f t="shared" si="4"/>
        <v>0</v>
      </c>
      <c r="W12" s="9">
        <f t="shared" si="6"/>
        <v>0</v>
      </c>
      <c r="X12" s="8">
        <f t="shared" si="7"/>
        <v>0</v>
      </c>
      <c r="Y12" s="8">
        <f t="shared" si="8"/>
        <v>0</v>
      </c>
      <c r="Z12" s="8">
        <f t="shared" si="9"/>
        <v>0</v>
      </c>
      <c r="AA12" s="8">
        <f>IF(Z12=0,0,((Z12-VLOOKUP(Z12,TAX!$B$4:$E$9,1))*VLOOKUP(Z12,TAX!$B$4:$E$9,3))+VLOOKUP(Z12,TAX!$B$4:$E$9,4))</f>
        <v>0</v>
      </c>
      <c r="AB12" s="8">
        <f t="shared" si="1"/>
        <v>0</v>
      </c>
    </row>
    <row r="13" spans="2:28" x14ac:dyDescent="0.3">
      <c r="B13" s="3">
        <f t="shared" si="5"/>
        <v>10</v>
      </c>
      <c r="C13" s="10"/>
      <c r="D13" s="11"/>
      <c r="E13" s="9"/>
      <c r="F13" s="8"/>
      <c r="G13" s="8"/>
      <c r="H13" s="8"/>
      <c r="I13" s="8"/>
      <c r="J13" s="8"/>
      <c r="K13" s="8"/>
      <c r="L13" s="8"/>
      <c r="M13" s="8"/>
      <c r="N13" s="8"/>
      <c r="O13" s="8"/>
      <c r="P13" s="8">
        <f t="shared" si="0"/>
        <v>0</v>
      </c>
      <c r="Q13" s="8"/>
      <c r="R13" s="8"/>
      <c r="S13" s="8"/>
      <c r="T13" s="8">
        <f t="shared" si="2"/>
        <v>0</v>
      </c>
      <c r="U13" s="8">
        <f t="shared" si="3"/>
        <v>0</v>
      </c>
      <c r="V13" s="8">
        <f t="shared" si="4"/>
        <v>0</v>
      </c>
      <c r="W13" s="9">
        <f t="shared" si="6"/>
        <v>0</v>
      </c>
      <c r="X13" s="8">
        <f t="shared" si="7"/>
        <v>0</v>
      </c>
      <c r="Y13" s="8">
        <f t="shared" si="8"/>
        <v>0</v>
      </c>
      <c r="Z13" s="8">
        <f t="shared" si="9"/>
        <v>0</v>
      </c>
      <c r="AA13" s="8">
        <f>IF(Z13=0,0,((Z13-VLOOKUP(Z13,TAX!$B$4:$E$9,1))*VLOOKUP(Z13,TAX!$B$4:$E$9,3))+VLOOKUP(Z13,TAX!$B$4:$E$9,4))</f>
        <v>0</v>
      </c>
      <c r="AB13" s="8">
        <f t="shared" si="1"/>
        <v>0</v>
      </c>
    </row>
    <row r="14" spans="2:28" x14ac:dyDescent="0.3">
      <c r="B14" s="3">
        <f t="shared" si="5"/>
        <v>11</v>
      </c>
      <c r="C14" s="10"/>
      <c r="D14" s="11"/>
      <c r="E14" s="9"/>
      <c r="F14" s="8"/>
      <c r="G14" s="8"/>
      <c r="H14" s="8"/>
      <c r="I14" s="8"/>
      <c r="J14" s="8"/>
      <c r="K14" s="8"/>
      <c r="L14" s="8"/>
      <c r="M14" s="8"/>
      <c r="N14" s="8"/>
      <c r="O14" s="8"/>
      <c r="P14" s="8">
        <f t="shared" si="0"/>
        <v>0</v>
      </c>
      <c r="Q14" s="8"/>
      <c r="R14" s="8"/>
      <c r="S14" s="8"/>
      <c r="T14" s="8">
        <f t="shared" si="2"/>
        <v>0</v>
      </c>
      <c r="U14" s="8">
        <f t="shared" si="3"/>
        <v>0</v>
      </c>
      <c r="V14" s="8">
        <f t="shared" si="4"/>
        <v>0</v>
      </c>
      <c r="W14" s="9">
        <f t="shared" si="6"/>
        <v>0</v>
      </c>
      <c r="X14" s="8">
        <f t="shared" si="7"/>
        <v>0</v>
      </c>
      <c r="Y14" s="8">
        <f t="shared" si="8"/>
        <v>0</v>
      </c>
      <c r="Z14" s="8">
        <f t="shared" si="9"/>
        <v>0</v>
      </c>
      <c r="AA14" s="8">
        <f>IF(Z14=0,0,((Z14-VLOOKUP(Z14,TAX!$B$4:$E$9,1))*VLOOKUP(Z14,TAX!$B$4:$E$9,3))+VLOOKUP(Z14,TAX!$B$4:$E$9,4))</f>
        <v>0</v>
      </c>
      <c r="AB14" s="8">
        <f t="shared" si="1"/>
        <v>0</v>
      </c>
    </row>
    <row r="15" spans="2:28" x14ac:dyDescent="0.3">
      <c r="B15" s="3">
        <f t="shared" si="5"/>
        <v>12</v>
      </c>
      <c r="C15" s="10"/>
      <c r="D15" s="11"/>
      <c r="E15" s="9"/>
      <c r="F15" s="8"/>
      <c r="G15" s="8"/>
      <c r="H15" s="8"/>
      <c r="I15" s="8"/>
      <c r="J15" s="8"/>
      <c r="K15" s="8"/>
      <c r="L15" s="8"/>
      <c r="M15" s="8"/>
      <c r="N15" s="8"/>
      <c r="O15" s="8"/>
      <c r="P15" s="8">
        <f t="shared" si="0"/>
        <v>0</v>
      </c>
      <c r="Q15" s="8"/>
      <c r="R15" s="8"/>
      <c r="S15" s="8"/>
      <c r="T15" s="8">
        <f t="shared" si="2"/>
        <v>0</v>
      </c>
      <c r="U15" s="8">
        <f t="shared" si="3"/>
        <v>0</v>
      </c>
      <c r="V15" s="8">
        <f t="shared" si="4"/>
        <v>0</v>
      </c>
      <c r="W15" s="9">
        <f t="shared" si="6"/>
        <v>0</v>
      </c>
      <c r="X15" s="8">
        <f t="shared" si="7"/>
        <v>0</v>
      </c>
      <c r="Y15" s="8">
        <f t="shared" si="8"/>
        <v>0</v>
      </c>
      <c r="Z15" s="8">
        <f t="shared" si="9"/>
        <v>0</v>
      </c>
      <c r="AA15" s="8">
        <f>IF(Z15=0,0,((Z15-VLOOKUP(Z15,TAX!$B$4:$E$9,1))*VLOOKUP(Z15,TAX!$B$4:$E$9,3))+VLOOKUP(Z15,TAX!$B$4:$E$9,4))</f>
        <v>0</v>
      </c>
      <c r="AB15" s="8">
        <f t="shared" si="1"/>
        <v>0</v>
      </c>
    </row>
    <row r="16" spans="2:28" x14ac:dyDescent="0.3">
      <c r="B16" s="3">
        <f t="shared" si="5"/>
        <v>13</v>
      </c>
      <c r="C16" s="10"/>
      <c r="D16" s="11"/>
      <c r="E16" s="9"/>
      <c r="F16" s="8"/>
      <c r="G16" s="8"/>
      <c r="H16" s="8"/>
      <c r="I16" s="8"/>
      <c r="J16" s="8"/>
      <c r="K16" s="8"/>
      <c r="L16" s="8"/>
      <c r="M16" s="8"/>
      <c r="N16" s="8"/>
      <c r="O16" s="8"/>
      <c r="P16" s="8">
        <f t="shared" si="0"/>
        <v>0</v>
      </c>
      <c r="Q16" s="8"/>
      <c r="R16" s="8"/>
      <c r="S16" s="8"/>
      <c r="T16" s="8">
        <f t="shared" si="2"/>
        <v>0</v>
      </c>
      <c r="U16" s="8">
        <f t="shared" si="3"/>
        <v>0</v>
      </c>
      <c r="V16" s="8">
        <f t="shared" si="4"/>
        <v>0</v>
      </c>
      <c r="W16" s="9">
        <f t="shared" si="6"/>
        <v>0</v>
      </c>
      <c r="X16" s="8">
        <f t="shared" si="7"/>
        <v>0</v>
      </c>
      <c r="Y16" s="8">
        <f t="shared" si="8"/>
        <v>0</v>
      </c>
      <c r="Z16" s="8">
        <f t="shared" si="9"/>
        <v>0</v>
      </c>
      <c r="AA16" s="8">
        <f>IF(Z16=0,0,((Z16-VLOOKUP(Z16,TAX!$B$4:$E$9,1))*VLOOKUP(Z16,TAX!$B$4:$E$9,3))+VLOOKUP(Z16,TAX!$B$4:$E$9,4))</f>
        <v>0</v>
      </c>
      <c r="AB16" s="8">
        <f t="shared" si="1"/>
        <v>0</v>
      </c>
    </row>
    <row r="17" spans="2:28" x14ac:dyDescent="0.3">
      <c r="B17" s="3">
        <f t="shared" si="5"/>
        <v>14</v>
      </c>
      <c r="C17" s="10"/>
      <c r="D17" s="11"/>
      <c r="E17" s="9"/>
      <c r="F17" s="8"/>
      <c r="G17" s="8"/>
      <c r="H17" s="8"/>
      <c r="I17" s="8"/>
      <c r="J17" s="8"/>
      <c r="K17" s="8"/>
      <c r="L17" s="8"/>
      <c r="M17" s="8"/>
      <c r="N17" s="8"/>
      <c r="O17" s="8"/>
      <c r="P17" s="8">
        <f t="shared" si="0"/>
        <v>0</v>
      </c>
      <c r="Q17" s="8"/>
      <c r="R17" s="8"/>
      <c r="S17" s="8"/>
      <c r="T17" s="8">
        <f t="shared" si="2"/>
        <v>0</v>
      </c>
      <c r="U17" s="8">
        <f t="shared" si="3"/>
        <v>0</v>
      </c>
      <c r="V17" s="8">
        <f t="shared" si="4"/>
        <v>0</v>
      </c>
      <c r="W17" s="9">
        <f t="shared" si="6"/>
        <v>0</v>
      </c>
      <c r="X17" s="8">
        <f t="shared" si="7"/>
        <v>0</v>
      </c>
      <c r="Y17" s="8">
        <f t="shared" si="8"/>
        <v>0</v>
      </c>
      <c r="Z17" s="8">
        <f t="shared" si="9"/>
        <v>0</v>
      </c>
      <c r="AA17" s="8">
        <f>IF(Z17=0,0,((Z17-VLOOKUP(Z17,TAX!$B$4:$E$9,1))*VLOOKUP(Z17,TAX!$B$4:$E$9,3))+VLOOKUP(Z17,TAX!$B$4:$E$9,4))</f>
        <v>0</v>
      </c>
      <c r="AB17" s="8">
        <f t="shared" si="1"/>
        <v>0</v>
      </c>
    </row>
    <row r="18" spans="2:28" x14ac:dyDescent="0.3">
      <c r="B18" s="3">
        <f t="shared" si="5"/>
        <v>15</v>
      </c>
      <c r="C18" s="10"/>
      <c r="D18" s="11"/>
      <c r="E18" s="9"/>
      <c r="F18" s="8"/>
      <c r="G18" s="8"/>
      <c r="H18" s="8"/>
      <c r="I18" s="8"/>
      <c r="J18" s="8"/>
      <c r="K18" s="8"/>
      <c r="L18" s="8"/>
      <c r="M18" s="8"/>
      <c r="N18" s="8"/>
      <c r="O18" s="8"/>
      <c r="P18" s="8">
        <f t="shared" si="0"/>
        <v>0</v>
      </c>
      <c r="Q18" s="8"/>
      <c r="R18" s="8"/>
      <c r="S18" s="8"/>
      <c r="T18" s="8">
        <f t="shared" si="2"/>
        <v>0</v>
      </c>
      <c r="U18" s="8">
        <f t="shared" si="3"/>
        <v>0</v>
      </c>
      <c r="V18" s="8">
        <f t="shared" si="4"/>
        <v>0</v>
      </c>
      <c r="W18" s="9">
        <f t="shared" si="6"/>
        <v>0</v>
      </c>
      <c r="X18" s="8">
        <f t="shared" si="7"/>
        <v>0</v>
      </c>
      <c r="Y18" s="8">
        <f t="shared" si="8"/>
        <v>0</v>
      </c>
      <c r="Z18" s="8">
        <f t="shared" si="9"/>
        <v>0</v>
      </c>
      <c r="AA18" s="8">
        <f>IF(Z18=0,0,((Z18-VLOOKUP(Z18,TAX!$B$4:$E$9,1))*VLOOKUP(Z18,TAX!$B$4:$E$9,3))+VLOOKUP(Z18,TAX!$B$4:$E$9,4))</f>
        <v>0</v>
      </c>
      <c r="AB18" s="8">
        <f t="shared" si="1"/>
        <v>0</v>
      </c>
    </row>
    <row r="19" spans="2:28" x14ac:dyDescent="0.3">
      <c r="B19" s="3">
        <f t="shared" si="5"/>
        <v>16</v>
      </c>
      <c r="C19" s="10"/>
      <c r="D19" s="11"/>
      <c r="E19" s="9"/>
      <c r="F19" s="8"/>
      <c r="G19" s="8"/>
      <c r="H19" s="8"/>
      <c r="I19" s="8"/>
      <c r="J19" s="8"/>
      <c r="K19" s="8"/>
      <c r="L19" s="8"/>
      <c r="M19" s="8"/>
      <c r="N19" s="8"/>
      <c r="O19" s="8"/>
      <c r="P19" s="8">
        <f t="shared" si="0"/>
        <v>0</v>
      </c>
      <c r="Q19" s="8"/>
      <c r="R19" s="8"/>
      <c r="S19" s="8"/>
      <c r="T19" s="8">
        <f t="shared" si="2"/>
        <v>0</v>
      </c>
      <c r="U19" s="8">
        <f t="shared" si="3"/>
        <v>0</v>
      </c>
      <c r="V19" s="8">
        <f t="shared" si="4"/>
        <v>0</v>
      </c>
      <c r="W19" s="9">
        <f t="shared" si="6"/>
        <v>0</v>
      </c>
      <c r="X19" s="8">
        <f t="shared" si="7"/>
        <v>0</v>
      </c>
      <c r="Y19" s="8">
        <f t="shared" si="8"/>
        <v>0</v>
      </c>
      <c r="Z19" s="8">
        <f t="shared" si="9"/>
        <v>0</v>
      </c>
      <c r="AA19" s="8">
        <f>IF(Z19=0,0,((Z19-VLOOKUP(Z19,TAX!$B$4:$E$9,1))*VLOOKUP(Z19,TAX!$B$4:$E$9,3))+VLOOKUP(Z19,TAX!$B$4:$E$9,4))</f>
        <v>0</v>
      </c>
      <c r="AB19" s="8">
        <f t="shared" si="1"/>
        <v>0</v>
      </c>
    </row>
    <row r="20" spans="2:28" x14ac:dyDescent="0.3">
      <c r="B20" s="3">
        <f t="shared" si="5"/>
        <v>17</v>
      </c>
      <c r="C20" s="10"/>
      <c r="D20" s="11"/>
      <c r="E20" s="9"/>
      <c r="F20" s="8"/>
      <c r="G20" s="8"/>
      <c r="H20" s="8"/>
      <c r="I20" s="8"/>
      <c r="J20" s="8"/>
      <c r="K20" s="8"/>
      <c r="L20" s="8"/>
      <c r="M20" s="8"/>
      <c r="N20" s="8"/>
      <c r="O20" s="8"/>
      <c r="P20" s="8">
        <f t="shared" si="0"/>
        <v>0</v>
      </c>
      <c r="Q20" s="8"/>
      <c r="R20" s="8"/>
      <c r="S20" s="8"/>
      <c r="T20" s="8">
        <f t="shared" si="2"/>
        <v>0</v>
      </c>
      <c r="U20" s="8">
        <f t="shared" si="3"/>
        <v>0</v>
      </c>
      <c r="V20" s="8">
        <f t="shared" si="4"/>
        <v>0</v>
      </c>
      <c r="W20" s="9">
        <f t="shared" si="6"/>
        <v>0</v>
      </c>
      <c r="X20" s="8">
        <f t="shared" si="7"/>
        <v>0</v>
      </c>
      <c r="Y20" s="8">
        <f t="shared" si="8"/>
        <v>0</v>
      </c>
      <c r="Z20" s="8">
        <f t="shared" si="9"/>
        <v>0</v>
      </c>
      <c r="AA20" s="8">
        <f>IF(Z20=0,0,((Z20-VLOOKUP(Z20,TAX!$B$4:$E$9,1))*VLOOKUP(Z20,TAX!$B$4:$E$9,3))+VLOOKUP(Z20,TAX!$B$4:$E$9,4))</f>
        <v>0</v>
      </c>
      <c r="AB20" s="8">
        <f t="shared" si="1"/>
        <v>0</v>
      </c>
    </row>
    <row r="21" spans="2:28" x14ac:dyDescent="0.3">
      <c r="B21" s="3">
        <f t="shared" si="5"/>
        <v>18</v>
      </c>
      <c r="C21" s="10"/>
      <c r="D21" s="11"/>
      <c r="E21" s="9"/>
      <c r="F21" s="8"/>
      <c r="G21" s="8"/>
      <c r="H21" s="8"/>
      <c r="I21" s="8"/>
      <c r="J21" s="8"/>
      <c r="K21" s="8"/>
      <c r="L21" s="8"/>
      <c r="M21" s="8"/>
      <c r="N21" s="8"/>
      <c r="O21" s="8"/>
      <c r="P21" s="8">
        <f t="shared" si="0"/>
        <v>0</v>
      </c>
      <c r="Q21" s="8"/>
      <c r="R21" s="8"/>
      <c r="S21" s="8"/>
      <c r="T21" s="8">
        <f t="shared" si="2"/>
        <v>0</v>
      </c>
      <c r="U21" s="8">
        <f t="shared" si="3"/>
        <v>0</v>
      </c>
      <c r="V21" s="8">
        <f t="shared" si="4"/>
        <v>0</v>
      </c>
      <c r="W21" s="9">
        <f t="shared" si="6"/>
        <v>0</v>
      </c>
      <c r="X21" s="8">
        <f t="shared" si="7"/>
        <v>0</v>
      </c>
      <c r="Y21" s="8">
        <f t="shared" si="8"/>
        <v>0</v>
      </c>
      <c r="Z21" s="8">
        <f t="shared" si="9"/>
        <v>0</v>
      </c>
      <c r="AA21" s="8">
        <f>IF(Z21=0,0,((Z21-VLOOKUP(Z21,TAX!$B$4:$E$9,1))*VLOOKUP(Z21,TAX!$B$4:$E$9,3))+VLOOKUP(Z21,TAX!$B$4:$E$9,4))</f>
        <v>0</v>
      </c>
      <c r="AB21" s="8">
        <f t="shared" si="1"/>
        <v>0</v>
      </c>
    </row>
    <row r="22" spans="2:28" x14ac:dyDescent="0.3">
      <c r="B22" s="3">
        <f t="shared" si="5"/>
        <v>19</v>
      </c>
      <c r="C22" s="10"/>
      <c r="D22" s="11"/>
      <c r="E22" s="9"/>
      <c r="F22" s="8"/>
      <c r="G22" s="8"/>
      <c r="H22" s="8"/>
      <c r="I22" s="8"/>
      <c r="J22" s="8"/>
      <c r="K22" s="8"/>
      <c r="L22" s="8"/>
      <c r="M22" s="8"/>
      <c r="N22" s="8"/>
      <c r="O22" s="8"/>
      <c r="P22" s="8">
        <f t="shared" si="0"/>
        <v>0</v>
      </c>
      <c r="Q22" s="8"/>
      <c r="R22" s="8"/>
      <c r="S22" s="8"/>
      <c r="T22" s="8">
        <f t="shared" si="2"/>
        <v>0</v>
      </c>
      <c r="U22" s="8">
        <f t="shared" si="3"/>
        <v>0</v>
      </c>
      <c r="V22" s="8">
        <f t="shared" si="4"/>
        <v>0</v>
      </c>
      <c r="W22" s="9">
        <f t="shared" si="6"/>
        <v>0</v>
      </c>
      <c r="X22" s="8">
        <f t="shared" si="7"/>
        <v>0</v>
      </c>
      <c r="Y22" s="8">
        <f t="shared" si="8"/>
        <v>0</v>
      </c>
      <c r="Z22" s="8">
        <f t="shared" si="9"/>
        <v>0</v>
      </c>
      <c r="AA22" s="8">
        <f>IF(Z22=0,0,((Z22-VLOOKUP(Z22,TAX!$B$4:$E$9,1))*VLOOKUP(Z22,TAX!$B$4:$E$9,3))+VLOOKUP(Z22,TAX!$B$4:$E$9,4))</f>
        <v>0</v>
      </c>
      <c r="AB22" s="8">
        <f t="shared" si="1"/>
        <v>0</v>
      </c>
    </row>
    <row r="23" spans="2:28" x14ac:dyDescent="0.3">
      <c r="B23" s="3">
        <f t="shared" si="5"/>
        <v>20</v>
      </c>
      <c r="C23" s="10"/>
      <c r="D23" s="11"/>
      <c r="E23" s="9"/>
      <c r="F23" s="8"/>
      <c r="G23" s="8"/>
      <c r="H23" s="8"/>
      <c r="I23" s="8"/>
      <c r="J23" s="8"/>
      <c r="K23" s="8"/>
      <c r="L23" s="8"/>
      <c r="M23" s="8"/>
      <c r="N23" s="8"/>
      <c r="O23" s="8"/>
      <c r="P23" s="8">
        <f t="shared" si="0"/>
        <v>0</v>
      </c>
      <c r="Q23" s="8"/>
      <c r="R23" s="8"/>
      <c r="S23" s="8"/>
      <c r="T23" s="8">
        <f t="shared" si="2"/>
        <v>0</v>
      </c>
      <c r="U23" s="8">
        <f t="shared" si="3"/>
        <v>0</v>
      </c>
      <c r="V23" s="8">
        <f t="shared" si="4"/>
        <v>0</v>
      </c>
      <c r="W23" s="9">
        <f t="shared" si="6"/>
        <v>0</v>
      </c>
      <c r="X23" s="8">
        <f t="shared" si="7"/>
        <v>0</v>
      </c>
      <c r="Y23" s="8">
        <f t="shared" si="8"/>
        <v>0</v>
      </c>
      <c r="Z23" s="8">
        <f t="shared" si="9"/>
        <v>0</v>
      </c>
      <c r="AA23" s="8">
        <f>IF(Z23=0,0,((Z23-VLOOKUP(Z23,TAX!$B$4:$E$9,1))*VLOOKUP(Z23,TAX!$B$4:$E$9,3))+VLOOKUP(Z23,TAX!$B$4:$E$9,4))</f>
        <v>0</v>
      </c>
      <c r="AB23" s="8">
        <f t="shared" si="1"/>
        <v>0</v>
      </c>
    </row>
    <row r="24" spans="2:28" x14ac:dyDescent="0.3">
      <c r="B24" s="3">
        <f t="shared" si="5"/>
        <v>21</v>
      </c>
      <c r="C24" s="10"/>
      <c r="D24" s="11"/>
      <c r="E24" s="9"/>
      <c r="F24" s="8"/>
      <c r="G24" s="8"/>
      <c r="H24" s="8"/>
      <c r="I24" s="8"/>
      <c r="J24" s="8"/>
      <c r="K24" s="8"/>
      <c r="L24" s="8"/>
      <c r="M24" s="8"/>
      <c r="N24" s="8"/>
      <c r="O24" s="8"/>
      <c r="P24" s="8">
        <f t="shared" si="0"/>
        <v>0</v>
      </c>
      <c r="Q24" s="8"/>
      <c r="R24" s="8"/>
      <c r="S24" s="8"/>
      <c r="T24" s="8">
        <f t="shared" si="2"/>
        <v>0</v>
      </c>
      <c r="U24" s="8">
        <f t="shared" si="3"/>
        <v>0</v>
      </c>
      <c r="V24" s="8">
        <f t="shared" si="4"/>
        <v>0</v>
      </c>
      <c r="W24" s="9">
        <f t="shared" si="6"/>
        <v>0</v>
      </c>
      <c r="X24" s="8">
        <f t="shared" si="7"/>
        <v>0</v>
      </c>
      <c r="Y24" s="8">
        <f t="shared" si="8"/>
        <v>0</v>
      </c>
      <c r="Z24" s="8">
        <f t="shared" si="9"/>
        <v>0</v>
      </c>
      <c r="AA24" s="8">
        <f>IF(Z24=0,0,((Z24-VLOOKUP(Z24,TAX!$B$4:$E$9,1))*VLOOKUP(Z24,TAX!$B$4:$E$9,3))+VLOOKUP(Z24,TAX!$B$4:$E$9,4))</f>
        <v>0</v>
      </c>
      <c r="AB24" s="8">
        <f t="shared" si="1"/>
        <v>0</v>
      </c>
    </row>
    <row r="25" spans="2:28" x14ac:dyDescent="0.3">
      <c r="B25" s="3">
        <f t="shared" si="5"/>
        <v>22</v>
      </c>
      <c r="C25" s="10"/>
      <c r="D25" s="11"/>
      <c r="E25" s="9"/>
      <c r="F25" s="8"/>
      <c r="G25" s="8"/>
      <c r="H25" s="8"/>
      <c r="I25" s="8"/>
      <c r="J25" s="8"/>
      <c r="K25" s="8"/>
      <c r="L25" s="8"/>
      <c r="M25" s="8"/>
      <c r="N25" s="8"/>
      <c r="O25" s="8"/>
      <c r="P25" s="8">
        <f t="shared" si="0"/>
        <v>0</v>
      </c>
      <c r="Q25" s="8"/>
      <c r="R25" s="8"/>
      <c r="S25" s="8"/>
      <c r="T25" s="8">
        <f t="shared" si="2"/>
        <v>0</v>
      </c>
      <c r="U25" s="8">
        <f t="shared" si="3"/>
        <v>0</v>
      </c>
      <c r="V25" s="8">
        <f t="shared" si="4"/>
        <v>0</v>
      </c>
      <c r="W25" s="9">
        <f t="shared" si="6"/>
        <v>0</v>
      </c>
      <c r="X25" s="8">
        <f t="shared" si="7"/>
        <v>0</v>
      </c>
      <c r="Y25" s="8">
        <f t="shared" si="8"/>
        <v>0</v>
      </c>
      <c r="Z25" s="8">
        <f t="shared" si="9"/>
        <v>0</v>
      </c>
      <c r="AA25" s="8">
        <f>IF(Z25=0,0,((Z25-VLOOKUP(Z25,TAX!$B$4:$E$9,1))*VLOOKUP(Z25,TAX!$B$4:$E$9,3))+VLOOKUP(Z25,TAX!$B$4:$E$9,4))</f>
        <v>0</v>
      </c>
      <c r="AB25" s="8">
        <f t="shared" si="1"/>
        <v>0</v>
      </c>
    </row>
    <row r="26" spans="2:28" x14ac:dyDescent="0.3">
      <c r="B26" s="3">
        <f t="shared" si="5"/>
        <v>23</v>
      </c>
      <c r="C26" s="10"/>
      <c r="D26" s="11"/>
      <c r="E26" s="9"/>
      <c r="F26" s="8"/>
      <c r="G26" s="8"/>
      <c r="H26" s="8"/>
      <c r="I26" s="8"/>
      <c r="J26" s="8"/>
      <c r="K26" s="8"/>
      <c r="L26" s="8"/>
      <c r="M26" s="8"/>
      <c r="N26" s="8"/>
      <c r="O26" s="8"/>
      <c r="P26" s="8">
        <f t="shared" si="0"/>
        <v>0</v>
      </c>
      <c r="Q26" s="8"/>
      <c r="R26" s="8"/>
      <c r="S26" s="8"/>
      <c r="T26" s="8">
        <f t="shared" si="2"/>
        <v>0</v>
      </c>
      <c r="U26" s="8">
        <f t="shared" si="3"/>
        <v>0</v>
      </c>
      <c r="V26" s="8">
        <f t="shared" si="4"/>
        <v>0</v>
      </c>
      <c r="W26" s="9">
        <f t="shared" si="6"/>
        <v>0</v>
      </c>
      <c r="X26" s="8">
        <f t="shared" si="7"/>
        <v>0</v>
      </c>
      <c r="Y26" s="8">
        <f t="shared" si="8"/>
        <v>0</v>
      </c>
      <c r="Z26" s="8">
        <f t="shared" si="9"/>
        <v>0</v>
      </c>
      <c r="AA26" s="8">
        <f>IF(Z26=0,0,((Z26-VLOOKUP(Z26,TAX!$B$4:$E$9,1))*VLOOKUP(Z26,TAX!$B$4:$E$9,3))+VLOOKUP(Z26,TAX!$B$4:$E$9,4))</f>
        <v>0</v>
      </c>
      <c r="AB26" s="8">
        <f t="shared" si="1"/>
        <v>0</v>
      </c>
    </row>
    <row r="27" spans="2:28" x14ac:dyDescent="0.3">
      <c r="B27" s="3">
        <f t="shared" si="5"/>
        <v>24</v>
      </c>
      <c r="C27" s="10"/>
      <c r="D27" s="11"/>
      <c r="E27" s="9"/>
      <c r="F27" s="8"/>
      <c r="G27" s="8"/>
      <c r="H27" s="8"/>
      <c r="I27" s="8"/>
      <c r="J27" s="8"/>
      <c r="K27" s="8"/>
      <c r="L27" s="8"/>
      <c r="M27" s="8"/>
      <c r="N27" s="8"/>
      <c r="O27" s="8"/>
      <c r="P27" s="8">
        <f t="shared" si="0"/>
        <v>0</v>
      </c>
      <c r="Q27" s="8"/>
      <c r="R27" s="8"/>
      <c r="S27" s="8"/>
      <c r="T27" s="8">
        <f t="shared" si="2"/>
        <v>0</v>
      </c>
      <c r="U27" s="8">
        <f t="shared" si="3"/>
        <v>0</v>
      </c>
      <c r="V27" s="8">
        <f t="shared" si="4"/>
        <v>0</v>
      </c>
      <c r="W27" s="9">
        <f t="shared" si="6"/>
        <v>0</v>
      </c>
      <c r="X27" s="8">
        <f t="shared" si="7"/>
        <v>0</v>
      </c>
      <c r="Y27" s="8">
        <f t="shared" si="8"/>
        <v>0</v>
      </c>
      <c r="Z27" s="8">
        <f t="shared" si="9"/>
        <v>0</v>
      </c>
      <c r="AA27" s="8">
        <f>IF(Z27=0,0,((Z27-VLOOKUP(Z27,TAX!$B$4:$E$9,1))*VLOOKUP(Z27,TAX!$B$4:$E$9,3))+VLOOKUP(Z27,TAX!$B$4:$E$9,4))</f>
        <v>0</v>
      </c>
      <c r="AB27" s="8">
        <f t="shared" si="1"/>
        <v>0</v>
      </c>
    </row>
    <row r="28" spans="2:28" x14ac:dyDescent="0.3">
      <c r="B28" s="3">
        <f t="shared" si="5"/>
        <v>25</v>
      </c>
      <c r="C28" s="10"/>
      <c r="D28" s="11"/>
      <c r="E28" s="9"/>
      <c r="F28" s="8"/>
      <c r="G28" s="8"/>
      <c r="H28" s="8"/>
      <c r="I28" s="8"/>
      <c r="J28" s="8"/>
      <c r="K28" s="8"/>
      <c r="L28" s="8"/>
      <c r="M28" s="8"/>
      <c r="N28" s="8"/>
      <c r="O28" s="8"/>
      <c r="P28" s="8">
        <f t="shared" si="0"/>
        <v>0</v>
      </c>
      <c r="Q28" s="8"/>
      <c r="R28" s="8"/>
      <c r="S28" s="8"/>
      <c r="T28" s="8">
        <f t="shared" si="2"/>
        <v>0</v>
      </c>
      <c r="U28" s="8">
        <f t="shared" si="3"/>
        <v>0</v>
      </c>
      <c r="V28" s="8">
        <f t="shared" si="4"/>
        <v>0</v>
      </c>
      <c r="W28" s="9">
        <f t="shared" si="6"/>
        <v>0</v>
      </c>
      <c r="X28" s="8">
        <f t="shared" si="7"/>
        <v>0</v>
      </c>
      <c r="Y28" s="8">
        <f t="shared" si="8"/>
        <v>0</v>
      </c>
      <c r="Z28" s="8">
        <f t="shared" si="9"/>
        <v>0</v>
      </c>
      <c r="AA28" s="8">
        <f>IF(Z28=0,0,((Z28-VLOOKUP(Z28,TAX!$B$4:$E$9,1))*VLOOKUP(Z28,TAX!$B$4:$E$9,3))+VLOOKUP(Z28,TAX!$B$4:$E$9,4))</f>
        <v>0</v>
      </c>
      <c r="AB28" s="8">
        <f t="shared" si="1"/>
        <v>0</v>
      </c>
    </row>
    <row r="29" spans="2:28" x14ac:dyDescent="0.3">
      <c r="B29" s="3">
        <f t="shared" si="5"/>
        <v>26</v>
      </c>
      <c r="C29" s="10"/>
      <c r="D29" s="11"/>
      <c r="E29" s="9"/>
      <c r="F29" s="8"/>
      <c r="G29" s="8"/>
      <c r="H29" s="8"/>
      <c r="I29" s="8"/>
      <c r="J29" s="8"/>
      <c r="K29" s="8"/>
      <c r="L29" s="8"/>
      <c r="M29" s="8"/>
      <c r="N29" s="8"/>
      <c r="O29" s="8"/>
      <c r="P29" s="8">
        <f t="shared" si="0"/>
        <v>0</v>
      </c>
      <c r="Q29" s="8"/>
      <c r="R29" s="8"/>
      <c r="S29" s="8"/>
      <c r="T29" s="8">
        <f t="shared" si="2"/>
        <v>0</v>
      </c>
      <c r="U29" s="8">
        <f t="shared" si="3"/>
        <v>0</v>
      </c>
      <c r="V29" s="8">
        <f t="shared" si="4"/>
        <v>0</v>
      </c>
      <c r="W29" s="9">
        <f t="shared" si="6"/>
        <v>0</v>
      </c>
      <c r="X29" s="8">
        <f t="shared" si="7"/>
        <v>0</v>
      </c>
      <c r="Y29" s="8">
        <f t="shared" si="8"/>
        <v>0</v>
      </c>
      <c r="Z29" s="8">
        <f t="shared" si="9"/>
        <v>0</v>
      </c>
      <c r="AA29" s="8">
        <f>IF(Z29=0,0,((Z29-VLOOKUP(Z29,TAX!$B$4:$E$9,1))*VLOOKUP(Z29,TAX!$B$4:$E$9,3))+VLOOKUP(Z29,TAX!$B$4:$E$9,4))</f>
        <v>0</v>
      </c>
      <c r="AB29" s="8">
        <f t="shared" si="1"/>
        <v>0</v>
      </c>
    </row>
    <row r="30" spans="2:28" x14ac:dyDescent="0.3">
      <c r="B30" s="3">
        <f t="shared" si="5"/>
        <v>27</v>
      </c>
      <c r="C30" s="10"/>
      <c r="D30" s="11"/>
      <c r="E30" s="9"/>
      <c r="F30" s="8"/>
      <c r="G30" s="8"/>
      <c r="H30" s="8"/>
      <c r="I30" s="8"/>
      <c r="J30" s="8"/>
      <c r="K30" s="8"/>
      <c r="L30" s="8"/>
      <c r="M30" s="8"/>
      <c r="N30" s="8"/>
      <c r="O30" s="8"/>
      <c r="P30" s="8">
        <f t="shared" si="0"/>
        <v>0</v>
      </c>
      <c r="Q30" s="8"/>
      <c r="R30" s="8"/>
      <c r="S30" s="8"/>
      <c r="T30" s="8">
        <f t="shared" si="2"/>
        <v>0</v>
      </c>
      <c r="U30" s="8">
        <f t="shared" si="3"/>
        <v>0</v>
      </c>
      <c r="V30" s="8">
        <f t="shared" si="4"/>
        <v>0</v>
      </c>
      <c r="W30" s="9">
        <f t="shared" si="6"/>
        <v>0</v>
      </c>
      <c r="X30" s="8">
        <f t="shared" si="7"/>
        <v>0</v>
      </c>
      <c r="Y30" s="8">
        <f t="shared" si="8"/>
        <v>0</v>
      </c>
      <c r="Z30" s="8">
        <f t="shared" si="9"/>
        <v>0</v>
      </c>
      <c r="AA30" s="8">
        <f>IF(Z30=0,0,((Z30-VLOOKUP(Z30,TAX!$B$4:$E$9,1))*VLOOKUP(Z30,TAX!$B$4:$E$9,3))+VLOOKUP(Z30,TAX!$B$4:$E$9,4))</f>
        <v>0</v>
      </c>
      <c r="AB30" s="8">
        <f t="shared" si="1"/>
        <v>0</v>
      </c>
    </row>
    <row r="31" spans="2:28" x14ac:dyDescent="0.3">
      <c r="B31" s="3">
        <f t="shared" si="5"/>
        <v>28</v>
      </c>
      <c r="C31" s="10"/>
      <c r="D31" s="11"/>
      <c r="E31" s="9"/>
      <c r="F31" s="8"/>
      <c r="G31" s="8"/>
      <c r="H31" s="8"/>
      <c r="I31" s="8"/>
      <c r="J31" s="8"/>
      <c r="K31" s="8"/>
      <c r="L31" s="8"/>
      <c r="M31" s="8"/>
      <c r="N31" s="8"/>
      <c r="O31" s="8"/>
      <c r="P31" s="8">
        <f t="shared" si="0"/>
        <v>0</v>
      </c>
      <c r="Q31" s="8"/>
      <c r="R31" s="8"/>
      <c r="S31" s="8"/>
      <c r="T31" s="8">
        <f t="shared" si="2"/>
        <v>0</v>
      </c>
      <c r="U31" s="8">
        <f t="shared" si="3"/>
        <v>0</v>
      </c>
      <c r="V31" s="8">
        <f t="shared" si="4"/>
        <v>0</v>
      </c>
      <c r="W31" s="9">
        <f t="shared" si="6"/>
        <v>0</v>
      </c>
      <c r="X31" s="8">
        <f t="shared" si="7"/>
        <v>0</v>
      </c>
      <c r="Y31" s="8">
        <f t="shared" si="8"/>
        <v>0</v>
      </c>
      <c r="Z31" s="8">
        <f t="shared" si="9"/>
        <v>0</v>
      </c>
      <c r="AA31" s="8">
        <f>IF(Z31=0,0,((Z31-VLOOKUP(Z31,TAX!$B$4:$E$9,1))*VLOOKUP(Z31,TAX!$B$4:$E$9,3))+VLOOKUP(Z31,TAX!$B$4:$E$9,4))</f>
        <v>0</v>
      </c>
      <c r="AB31" s="8">
        <f t="shared" si="1"/>
        <v>0</v>
      </c>
    </row>
    <row r="32" spans="2:28" x14ac:dyDescent="0.3">
      <c r="B32" s="3">
        <f t="shared" si="5"/>
        <v>29</v>
      </c>
      <c r="C32" s="10"/>
      <c r="D32" s="11"/>
      <c r="E32" s="9"/>
      <c r="F32" s="8"/>
      <c r="G32" s="8"/>
      <c r="H32" s="8"/>
      <c r="I32" s="8"/>
      <c r="J32" s="8"/>
      <c r="K32" s="8"/>
      <c r="L32" s="8"/>
      <c r="M32" s="8"/>
      <c r="N32" s="8"/>
      <c r="O32" s="8"/>
      <c r="P32" s="8">
        <f t="shared" si="0"/>
        <v>0</v>
      </c>
      <c r="Q32" s="8"/>
      <c r="R32" s="8"/>
      <c r="S32" s="8"/>
      <c r="T32" s="8">
        <f t="shared" si="2"/>
        <v>0</v>
      </c>
      <c r="U32" s="8">
        <f t="shared" si="3"/>
        <v>0</v>
      </c>
      <c r="V32" s="8">
        <f t="shared" si="4"/>
        <v>0</v>
      </c>
      <c r="W32" s="9">
        <f t="shared" si="6"/>
        <v>0</v>
      </c>
      <c r="X32" s="8">
        <f t="shared" si="7"/>
        <v>0</v>
      </c>
      <c r="Y32" s="8">
        <f t="shared" si="8"/>
        <v>0</v>
      </c>
      <c r="Z32" s="8">
        <f t="shared" si="9"/>
        <v>0</v>
      </c>
      <c r="AA32" s="8">
        <f>IF(Z32=0,0,((Z32-VLOOKUP(Z32,TAX!$B$4:$E$9,1))*VLOOKUP(Z32,TAX!$B$4:$E$9,3))+VLOOKUP(Z32,TAX!$B$4:$E$9,4))</f>
        <v>0</v>
      </c>
      <c r="AB32" s="8">
        <f t="shared" si="1"/>
        <v>0</v>
      </c>
    </row>
    <row r="33" spans="2:30" x14ac:dyDescent="0.3">
      <c r="B33" s="3">
        <f t="shared" si="5"/>
        <v>30</v>
      </c>
      <c r="C33" s="10"/>
      <c r="D33" s="11"/>
      <c r="E33" s="9"/>
      <c r="F33" s="8"/>
      <c r="G33" s="8"/>
      <c r="H33" s="8"/>
      <c r="I33" s="8"/>
      <c r="J33" s="8"/>
      <c r="K33" s="8"/>
      <c r="L33" s="8"/>
      <c r="M33" s="8"/>
      <c r="N33" s="8"/>
      <c r="O33" s="8"/>
      <c r="P33" s="8">
        <f t="shared" si="0"/>
        <v>0</v>
      </c>
      <c r="Q33" s="8"/>
      <c r="R33" s="8"/>
      <c r="S33" s="8"/>
      <c r="T33" s="8">
        <f t="shared" si="2"/>
        <v>0</v>
      </c>
      <c r="U33" s="8">
        <f t="shared" si="3"/>
        <v>0</v>
      </c>
      <c r="V33" s="8">
        <f t="shared" si="4"/>
        <v>0</v>
      </c>
      <c r="W33" s="9">
        <f t="shared" si="6"/>
        <v>0</v>
      </c>
      <c r="X33" s="8">
        <f t="shared" si="7"/>
        <v>0</v>
      </c>
      <c r="Y33" s="8">
        <f t="shared" si="8"/>
        <v>0</v>
      </c>
      <c r="Z33" s="8">
        <f t="shared" si="9"/>
        <v>0</v>
      </c>
      <c r="AA33" s="8">
        <f>IF(Z33=0,0,((Z33-VLOOKUP(Z33,TAX!$B$4:$E$9,1))*VLOOKUP(Z33,TAX!$B$4:$E$9,3))+VLOOKUP(Z33,TAX!$B$4:$E$9,4))</f>
        <v>0</v>
      </c>
      <c r="AB33" s="8">
        <f t="shared" si="1"/>
        <v>0</v>
      </c>
    </row>
    <row r="34" spans="2:30" x14ac:dyDescent="0.3">
      <c r="B34" s="3">
        <f t="shared" si="5"/>
        <v>31</v>
      </c>
      <c r="C34" s="10"/>
      <c r="D34" s="11"/>
      <c r="E34" s="9"/>
      <c r="F34" s="8"/>
      <c r="G34" s="8"/>
      <c r="H34" s="8"/>
      <c r="I34" s="8"/>
      <c r="J34" s="8"/>
      <c r="K34" s="8"/>
      <c r="L34" s="8"/>
      <c r="M34" s="8"/>
      <c r="N34" s="8"/>
      <c r="O34" s="8"/>
      <c r="P34" s="8">
        <f t="shared" si="0"/>
        <v>0</v>
      </c>
      <c r="Q34" s="8"/>
      <c r="R34" s="8"/>
      <c r="S34" s="8"/>
      <c r="T34" s="8">
        <f t="shared" si="2"/>
        <v>0</v>
      </c>
      <c r="U34" s="8">
        <f t="shared" si="3"/>
        <v>0</v>
      </c>
      <c r="V34" s="8">
        <f t="shared" si="4"/>
        <v>0</v>
      </c>
      <c r="W34" s="9">
        <f t="shared" si="6"/>
        <v>0</v>
      </c>
      <c r="X34" s="8">
        <f t="shared" si="7"/>
        <v>0</v>
      </c>
      <c r="Y34" s="8">
        <f t="shared" si="8"/>
        <v>0</v>
      </c>
      <c r="Z34" s="8">
        <f t="shared" si="9"/>
        <v>0</v>
      </c>
      <c r="AA34" s="8">
        <f>IF(Z34=0,0,((Z34-VLOOKUP(Z34,TAX!$B$4:$E$9,1))*VLOOKUP(Z34,TAX!$B$4:$E$9,3))+VLOOKUP(Z34,TAX!$B$4:$E$9,4))</f>
        <v>0</v>
      </c>
      <c r="AB34" s="8">
        <f t="shared" si="1"/>
        <v>0</v>
      </c>
    </row>
    <row r="35" spans="2:30" x14ac:dyDescent="0.3">
      <c r="B35" s="3">
        <f t="shared" si="5"/>
        <v>32</v>
      </c>
      <c r="C35" s="10"/>
      <c r="D35" s="11"/>
      <c r="E35" s="9"/>
      <c r="F35" s="8"/>
      <c r="G35" s="8"/>
      <c r="H35" s="8"/>
      <c r="I35" s="8"/>
      <c r="J35" s="8"/>
      <c r="K35" s="8"/>
      <c r="L35" s="8"/>
      <c r="M35" s="8"/>
      <c r="N35" s="8"/>
      <c r="O35" s="8"/>
      <c r="P35" s="8">
        <f t="shared" si="0"/>
        <v>0</v>
      </c>
      <c r="Q35" s="8"/>
      <c r="R35" s="8"/>
      <c r="S35" s="8"/>
      <c r="T35" s="8">
        <f t="shared" si="2"/>
        <v>0</v>
      </c>
      <c r="U35" s="8">
        <f t="shared" si="3"/>
        <v>0</v>
      </c>
      <c r="V35" s="8">
        <f t="shared" si="4"/>
        <v>0</v>
      </c>
      <c r="W35" s="9">
        <f t="shared" si="6"/>
        <v>0</v>
      </c>
      <c r="X35" s="8">
        <f t="shared" si="7"/>
        <v>0</v>
      </c>
      <c r="Y35" s="8">
        <f t="shared" si="8"/>
        <v>0</v>
      </c>
      <c r="Z35" s="8">
        <f t="shared" si="9"/>
        <v>0</v>
      </c>
      <c r="AA35" s="8">
        <f>IF(Z35=0,0,((Z35-VLOOKUP(Z35,TAX!$B$4:$E$9,1))*VLOOKUP(Z35,TAX!$B$4:$E$9,3))+VLOOKUP(Z35,TAX!$B$4:$E$9,4))</f>
        <v>0</v>
      </c>
      <c r="AB35" s="8">
        <f t="shared" si="1"/>
        <v>0</v>
      </c>
    </row>
    <row r="36" spans="2:30" x14ac:dyDescent="0.3">
      <c r="B36" s="3">
        <f t="shared" si="5"/>
        <v>33</v>
      </c>
      <c r="C36" s="10"/>
      <c r="D36" s="11"/>
      <c r="E36" s="9"/>
      <c r="F36" s="8"/>
      <c r="G36" s="8"/>
      <c r="H36" s="8"/>
      <c r="I36" s="8"/>
      <c r="J36" s="8"/>
      <c r="K36" s="8"/>
      <c r="L36" s="8"/>
      <c r="M36" s="8"/>
      <c r="N36" s="8"/>
      <c r="O36" s="8"/>
      <c r="P36" s="8">
        <f t="shared" ref="P36:P53" si="10">SUM(F36:O36)</f>
        <v>0</v>
      </c>
      <c r="Q36" s="8"/>
      <c r="R36" s="8"/>
      <c r="S36" s="8"/>
      <c r="T36" s="8">
        <f t="shared" si="2"/>
        <v>0</v>
      </c>
      <c r="U36" s="8">
        <f t="shared" si="3"/>
        <v>0</v>
      </c>
      <c r="V36" s="8">
        <f t="shared" si="4"/>
        <v>0</v>
      </c>
      <c r="W36" s="9">
        <f t="shared" si="6"/>
        <v>0</v>
      </c>
      <c r="X36" s="8">
        <f t="shared" si="7"/>
        <v>0</v>
      </c>
      <c r="Y36" s="8">
        <f t="shared" si="8"/>
        <v>0</v>
      </c>
      <c r="Z36" s="8">
        <f t="shared" si="9"/>
        <v>0</v>
      </c>
      <c r="AA36" s="8">
        <f>IF(Z36=0,0,(((Z36-VLOOKUP(Z36,TAX!$B$4:$E$9,1))*(VLOOKUP(Z36,TAX!$B$4:$E$9,3)))+(VLOOKUP(Z36,TAX!$B$4:$E$9,4))))</f>
        <v>0</v>
      </c>
      <c r="AB36" s="8">
        <f t="shared" ref="AB36:AB53" si="11">P36-Q36-R36-S36-AA36</f>
        <v>0</v>
      </c>
    </row>
    <row r="37" spans="2:30" x14ac:dyDescent="0.3">
      <c r="B37" s="3">
        <f t="shared" si="5"/>
        <v>34</v>
      </c>
      <c r="C37" s="10"/>
      <c r="D37" s="11"/>
      <c r="E37" s="9"/>
      <c r="F37" s="8"/>
      <c r="G37" s="8"/>
      <c r="H37" s="8"/>
      <c r="I37" s="8"/>
      <c r="J37" s="8"/>
      <c r="K37" s="8"/>
      <c r="L37" s="8"/>
      <c r="M37" s="8"/>
      <c r="N37" s="8"/>
      <c r="O37" s="8"/>
      <c r="P37" s="8">
        <f t="shared" si="10"/>
        <v>0</v>
      </c>
      <c r="Q37" s="8"/>
      <c r="R37" s="8"/>
      <c r="S37" s="8"/>
      <c r="T37" s="8">
        <f t="shared" si="2"/>
        <v>0</v>
      </c>
      <c r="U37" s="8">
        <f t="shared" si="3"/>
        <v>0</v>
      </c>
      <c r="V37" s="8">
        <f t="shared" si="4"/>
        <v>0</v>
      </c>
      <c r="W37" s="9">
        <f t="shared" si="6"/>
        <v>0</v>
      </c>
      <c r="X37" s="8">
        <f t="shared" si="7"/>
        <v>0</v>
      </c>
      <c r="Y37" s="8">
        <f t="shared" si="8"/>
        <v>0</v>
      </c>
      <c r="Z37" s="8">
        <f t="shared" si="9"/>
        <v>0</v>
      </c>
      <c r="AA37" s="8">
        <f>IF(Z37=0,0,(((Z37-VLOOKUP(Z37,TAX!$B$4:$E$9,1))*(VLOOKUP(Z37,TAX!$B$4:$E$9,3)))+(VLOOKUP(Z37,TAX!$B$4:$E$9,4))))</f>
        <v>0</v>
      </c>
      <c r="AB37" s="8">
        <f t="shared" si="11"/>
        <v>0</v>
      </c>
    </row>
    <row r="38" spans="2:30" x14ac:dyDescent="0.3">
      <c r="B38" s="3">
        <f t="shared" si="5"/>
        <v>35</v>
      </c>
      <c r="C38" s="10"/>
      <c r="D38" s="11"/>
      <c r="E38" s="9"/>
      <c r="F38" s="8"/>
      <c r="G38" s="8"/>
      <c r="H38" s="8"/>
      <c r="I38" s="8"/>
      <c r="J38" s="8"/>
      <c r="K38" s="8"/>
      <c r="L38" s="8"/>
      <c r="M38" s="8"/>
      <c r="N38" s="8"/>
      <c r="O38" s="8"/>
      <c r="P38" s="8">
        <f t="shared" si="10"/>
        <v>0</v>
      </c>
      <c r="Q38" s="8"/>
      <c r="R38" s="8"/>
      <c r="S38" s="8"/>
      <c r="T38" s="8">
        <f t="shared" si="2"/>
        <v>0</v>
      </c>
      <c r="U38" s="8">
        <f t="shared" si="3"/>
        <v>0</v>
      </c>
      <c r="V38" s="8">
        <f t="shared" si="4"/>
        <v>0</v>
      </c>
      <c r="W38" s="9">
        <f t="shared" si="6"/>
        <v>0</v>
      </c>
      <c r="X38" s="8">
        <f t="shared" si="7"/>
        <v>0</v>
      </c>
      <c r="Y38" s="8">
        <f t="shared" si="8"/>
        <v>0</v>
      </c>
      <c r="Z38" s="8">
        <f t="shared" si="9"/>
        <v>0</v>
      </c>
      <c r="AA38" s="8">
        <f>IF(Z38=0,0,(((Z38-VLOOKUP(Z38,TAX!$B$4:$E$9,1))*(VLOOKUP(Z38,TAX!$B$4:$E$9,3)))+(VLOOKUP(Z38,TAX!$B$4:$E$9,4))))</f>
        <v>0</v>
      </c>
      <c r="AB38" s="8">
        <f t="shared" si="11"/>
        <v>0</v>
      </c>
    </row>
    <row r="39" spans="2:30" x14ac:dyDescent="0.3">
      <c r="B39" s="3">
        <f t="shared" si="5"/>
        <v>36</v>
      </c>
      <c r="C39" s="10"/>
      <c r="D39" s="11"/>
      <c r="E39" s="9"/>
      <c r="F39" s="8"/>
      <c r="G39" s="8"/>
      <c r="H39" s="8"/>
      <c r="I39" s="8"/>
      <c r="J39" s="8"/>
      <c r="K39" s="8"/>
      <c r="L39" s="8"/>
      <c r="M39" s="8"/>
      <c r="N39" s="8"/>
      <c r="O39" s="8"/>
      <c r="P39" s="8">
        <f t="shared" si="10"/>
        <v>0</v>
      </c>
      <c r="Q39" s="8"/>
      <c r="R39" s="8"/>
      <c r="S39" s="8"/>
      <c r="T39" s="8">
        <f t="shared" si="2"/>
        <v>0</v>
      </c>
      <c r="U39" s="8">
        <f t="shared" si="3"/>
        <v>0</v>
      </c>
      <c r="V39" s="8">
        <f t="shared" si="4"/>
        <v>0</v>
      </c>
      <c r="W39" s="9">
        <f t="shared" si="6"/>
        <v>0</v>
      </c>
      <c r="X39" s="8">
        <f t="shared" si="7"/>
        <v>0</v>
      </c>
      <c r="Y39" s="8">
        <f t="shared" si="8"/>
        <v>0</v>
      </c>
      <c r="Z39" s="8">
        <f t="shared" si="9"/>
        <v>0</v>
      </c>
      <c r="AA39" s="8">
        <f>IF(Z39=0,0,(((Z39-VLOOKUP(Z39,TAX!$B$4:$E$9,1))*(VLOOKUP(Z39,TAX!$B$4:$E$9,3)))+(VLOOKUP(Z39,TAX!$B$4:$E$9,4))))</f>
        <v>0</v>
      </c>
      <c r="AB39" s="8">
        <f t="shared" si="11"/>
        <v>0</v>
      </c>
    </row>
    <row r="40" spans="2:30" x14ac:dyDescent="0.3">
      <c r="B40" s="3">
        <f t="shared" si="5"/>
        <v>37</v>
      </c>
      <c r="C40" s="10"/>
      <c r="D40" s="11"/>
      <c r="E40" s="9"/>
      <c r="F40" s="8"/>
      <c r="G40" s="8"/>
      <c r="H40" s="8"/>
      <c r="I40" s="8"/>
      <c r="J40" s="8"/>
      <c r="K40" s="8"/>
      <c r="L40" s="8"/>
      <c r="M40" s="8"/>
      <c r="N40" s="8"/>
      <c r="O40" s="8"/>
      <c r="P40" s="8">
        <f t="shared" si="10"/>
        <v>0</v>
      </c>
      <c r="Q40" s="8"/>
      <c r="R40" s="8"/>
      <c r="S40" s="8"/>
      <c r="T40" s="8">
        <f t="shared" si="2"/>
        <v>0</v>
      </c>
      <c r="U40" s="8">
        <f t="shared" si="3"/>
        <v>0</v>
      </c>
      <c r="V40" s="8">
        <f t="shared" si="4"/>
        <v>0</v>
      </c>
      <c r="W40" s="9">
        <f t="shared" si="6"/>
        <v>0</v>
      </c>
      <c r="X40" s="8">
        <f t="shared" si="7"/>
        <v>0</v>
      </c>
      <c r="Y40" s="8">
        <f t="shared" si="8"/>
        <v>0</v>
      </c>
      <c r="Z40" s="8">
        <f t="shared" si="9"/>
        <v>0</v>
      </c>
      <c r="AA40" s="8">
        <f>IF(Z40=0,0,(((Z40-VLOOKUP(Z40,TAX!$B$4:$E$9,1))*(VLOOKUP(Z40,TAX!$B$4:$E$9,3)))+(VLOOKUP(Z40,TAX!$B$4:$E$9,4))))</f>
        <v>0</v>
      </c>
      <c r="AB40" s="8">
        <f t="shared" si="11"/>
        <v>0</v>
      </c>
    </row>
    <row r="41" spans="2:30" x14ac:dyDescent="0.3">
      <c r="B41" s="3">
        <f t="shared" si="5"/>
        <v>38</v>
      </c>
      <c r="C41" s="10"/>
      <c r="D41" s="11"/>
      <c r="E41" s="9"/>
      <c r="F41" s="8"/>
      <c r="G41" s="8"/>
      <c r="H41" s="8"/>
      <c r="I41" s="8"/>
      <c r="J41" s="8"/>
      <c r="K41" s="8"/>
      <c r="L41" s="8"/>
      <c r="M41" s="8"/>
      <c r="N41" s="8"/>
      <c r="O41" s="8"/>
      <c r="P41" s="8">
        <f t="shared" si="10"/>
        <v>0</v>
      </c>
      <c r="Q41" s="8"/>
      <c r="R41" s="8"/>
      <c r="S41" s="8"/>
      <c r="T41" s="8">
        <f t="shared" si="2"/>
        <v>0</v>
      </c>
      <c r="U41" s="8">
        <f t="shared" si="3"/>
        <v>0</v>
      </c>
      <c r="V41" s="8">
        <f t="shared" si="4"/>
        <v>0</v>
      </c>
      <c r="W41" s="9">
        <f t="shared" si="6"/>
        <v>0</v>
      </c>
      <c r="X41" s="8">
        <f t="shared" si="7"/>
        <v>0</v>
      </c>
      <c r="Y41" s="8">
        <f t="shared" si="8"/>
        <v>0</v>
      </c>
      <c r="Z41" s="8">
        <f t="shared" si="9"/>
        <v>0</v>
      </c>
      <c r="AA41" s="8">
        <f>IF(Z41=0,0,(((Z41-VLOOKUP(Z41,TAX!$B$4:$E$9,1))*(VLOOKUP(Z41,TAX!$B$4:$E$9,3)))+(VLOOKUP(Z41,TAX!$B$4:$E$9,4))))</f>
        <v>0</v>
      </c>
      <c r="AB41" s="8">
        <f t="shared" si="11"/>
        <v>0</v>
      </c>
    </row>
    <row r="42" spans="2:30" x14ac:dyDescent="0.3">
      <c r="B42" s="3">
        <f t="shared" si="5"/>
        <v>39</v>
      </c>
      <c r="C42" s="10"/>
      <c r="D42" s="11"/>
      <c r="E42" s="9"/>
      <c r="F42" s="8"/>
      <c r="G42" s="8"/>
      <c r="H42" s="8"/>
      <c r="I42" s="8"/>
      <c r="J42" s="8"/>
      <c r="K42" s="8"/>
      <c r="L42" s="8"/>
      <c r="M42" s="8"/>
      <c r="N42" s="8"/>
      <c r="O42" s="8"/>
      <c r="P42" s="8">
        <f t="shared" si="10"/>
        <v>0</v>
      </c>
      <c r="Q42" s="8"/>
      <c r="R42" s="8"/>
      <c r="S42" s="8"/>
      <c r="T42" s="8">
        <f t="shared" si="2"/>
        <v>0</v>
      </c>
      <c r="U42" s="8">
        <f t="shared" si="3"/>
        <v>0</v>
      </c>
      <c r="V42" s="8">
        <f t="shared" si="4"/>
        <v>0</v>
      </c>
      <c r="W42" s="9">
        <f t="shared" si="6"/>
        <v>0</v>
      </c>
      <c r="X42" s="8">
        <f t="shared" si="7"/>
        <v>0</v>
      </c>
      <c r="Y42" s="8">
        <f t="shared" si="8"/>
        <v>0</v>
      </c>
      <c r="Z42" s="8">
        <f t="shared" si="9"/>
        <v>0</v>
      </c>
      <c r="AA42" s="8">
        <f>IF(Z42=0,0,(((Z42-VLOOKUP(Z42,TAX!$B$4:$E$9,1))*(VLOOKUP(Z42,TAX!$B$4:$E$9,3)))+(VLOOKUP(Z42,TAX!$B$4:$E$9,4))))</f>
        <v>0</v>
      </c>
      <c r="AB42" s="8">
        <f t="shared" si="11"/>
        <v>0</v>
      </c>
    </row>
    <row r="43" spans="2:30" x14ac:dyDescent="0.3">
      <c r="B43" s="3">
        <f t="shared" si="5"/>
        <v>40</v>
      </c>
      <c r="C43" s="10"/>
      <c r="D43" s="11"/>
      <c r="E43" s="9"/>
      <c r="F43" s="8"/>
      <c r="G43" s="8"/>
      <c r="H43" s="8"/>
      <c r="I43" s="8"/>
      <c r="J43" s="8"/>
      <c r="K43" s="8"/>
      <c r="L43" s="8"/>
      <c r="M43" s="8"/>
      <c r="N43" s="8"/>
      <c r="O43" s="8"/>
      <c r="P43" s="8">
        <f t="shared" si="10"/>
        <v>0</v>
      </c>
      <c r="Q43" s="8"/>
      <c r="R43" s="8"/>
      <c r="S43" s="8"/>
      <c r="T43" s="8">
        <f t="shared" si="2"/>
        <v>0</v>
      </c>
      <c r="U43" s="8">
        <f t="shared" ref="U43:U53" si="12">IF(E43="MWE",SUM(G43:M43),0)</f>
        <v>0</v>
      </c>
      <c r="V43" s="8">
        <f>IF(E43="NOT",SUM(Q43:S43),0)</f>
        <v>0</v>
      </c>
      <c r="W43" s="9">
        <f t="shared" ref="W43:W53" si="13">T43+U43+V43+N43+O43</f>
        <v>0</v>
      </c>
      <c r="X43" s="8">
        <f>P43-W43</f>
        <v>0</v>
      </c>
      <c r="Y43" s="8">
        <f t="shared" si="8"/>
        <v>0</v>
      </c>
      <c r="Z43" s="8">
        <f>IF(Y43=0,X43,0)</f>
        <v>0</v>
      </c>
      <c r="AA43" s="8">
        <f>IF(Z43=0,0,(((Z43-VLOOKUP(Z43,TAX!$B$4:$E$9,1))*(VLOOKUP(Z43,TAX!$B$4:$E$9,3)))+(VLOOKUP(Z43,TAX!$B$4:$E$9,4))))</f>
        <v>0</v>
      </c>
      <c r="AB43" s="8">
        <f t="shared" si="11"/>
        <v>0</v>
      </c>
      <c r="AD43" s="23"/>
    </row>
    <row r="44" spans="2:30" x14ac:dyDescent="0.3">
      <c r="B44" s="3">
        <f t="shared" si="5"/>
        <v>41</v>
      </c>
      <c r="C44" s="10"/>
      <c r="D44" s="11"/>
      <c r="E44" s="9"/>
      <c r="F44" s="8"/>
      <c r="G44" s="8"/>
      <c r="H44" s="8"/>
      <c r="I44" s="8"/>
      <c r="J44" s="8"/>
      <c r="K44" s="8"/>
      <c r="L44" s="8"/>
      <c r="M44" s="8"/>
      <c r="N44" s="8"/>
      <c r="O44" s="8"/>
      <c r="P44" s="8">
        <f t="shared" si="10"/>
        <v>0</v>
      </c>
      <c r="Q44" s="8"/>
      <c r="R44" s="8"/>
      <c r="S44" s="8"/>
      <c r="T44" s="8">
        <f t="shared" si="2"/>
        <v>0</v>
      </c>
      <c r="U44" s="8">
        <f t="shared" si="12"/>
        <v>0</v>
      </c>
      <c r="V44" s="8">
        <f t="shared" ref="V44:V53" si="14">IF(E44="NOT",SUM(Q44:S44),0)</f>
        <v>0</v>
      </c>
      <c r="W44" s="9">
        <f t="shared" si="13"/>
        <v>0</v>
      </c>
      <c r="X44" s="8">
        <f t="shared" ref="X44:X53" si="15">P44-W44</f>
        <v>0</v>
      </c>
      <c r="Y44" s="8">
        <f t="shared" si="8"/>
        <v>0</v>
      </c>
      <c r="Z44" s="8">
        <f t="shared" ref="Z44:Z53" si="16">IF(Y44=0,X44,0)</f>
        <v>0</v>
      </c>
      <c r="AA44" s="8">
        <f>IF(Z44=0,0,(((Z44-VLOOKUP(Z44,TAX!$B$4:$E$9,1))*(VLOOKUP(Z44,TAX!$B$4:$E$9,3)))+(VLOOKUP(Z44,TAX!$B$4:$E$9,4))))</f>
        <v>0</v>
      </c>
      <c r="AB44" s="8">
        <f t="shared" si="11"/>
        <v>0</v>
      </c>
    </row>
    <row r="45" spans="2:30" x14ac:dyDescent="0.3">
      <c r="B45" s="3">
        <f t="shared" si="5"/>
        <v>42</v>
      </c>
      <c r="C45" s="10"/>
      <c r="D45" s="11"/>
      <c r="E45" s="9"/>
      <c r="F45" s="8"/>
      <c r="G45" s="8"/>
      <c r="H45" s="8"/>
      <c r="I45" s="8"/>
      <c r="J45" s="8"/>
      <c r="K45" s="8"/>
      <c r="L45" s="8"/>
      <c r="M45" s="8"/>
      <c r="N45" s="8"/>
      <c r="O45" s="8"/>
      <c r="P45" s="8">
        <f t="shared" si="10"/>
        <v>0</v>
      </c>
      <c r="Q45" s="8"/>
      <c r="R45" s="8"/>
      <c r="S45" s="8"/>
      <c r="T45" s="8">
        <f t="shared" si="2"/>
        <v>0</v>
      </c>
      <c r="U45" s="8">
        <f t="shared" si="12"/>
        <v>0</v>
      </c>
      <c r="V45" s="8">
        <f t="shared" si="14"/>
        <v>0</v>
      </c>
      <c r="W45" s="9">
        <f t="shared" si="13"/>
        <v>0</v>
      </c>
      <c r="X45" s="8">
        <f t="shared" si="15"/>
        <v>0</v>
      </c>
      <c r="Y45" s="8">
        <f t="shared" si="8"/>
        <v>0</v>
      </c>
      <c r="Z45" s="8">
        <f t="shared" si="16"/>
        <v>0</v>
      </c>
      <c r="AA45" s="8">
        <f>IF(Z45=0,0,(((Z45-VLOOKUP(Z45,TAX!$B$4:$E$9,1))*(VLOOKUP(Z45,TAX!$B$4:$E$9,3)))+(VLOOKUP(Z45,TAX!$B$4:$E$9,4))))</f>
        <v>0</v>
      </c>
      <c r="AB45" s="8">
        <f t="shared" si="11"/>
        <v>0</v>
      </c>
    </row>
    <row r="46" spans="2:30" x14ac:dyDescent="0.3">
      <c r="B46" s="3">
        <f t="shared" si="5"/>
        <v>43</v>
      </c>
      <c r="C46" s="10"/>
      <c r="D46" s="11"/>
      <c r="E46" s="9"/>
      <c r="F46" s="8"/>
      <c r="G46" s="8"/>
      <c r="H46" s="8"/>
      <c r="I46" s="8"/>
      <c r="J46" s="8"/>
      <c r="K46" s="8"/>
      <c r="L46" s="8"/>
      <c r="M46" s="8"/>
      <c r="N46" s="8"/>
      <c r="O46" s="8"/>
      <c r="P46" s="8">
        <f t="shared" si="10"/>
        <v>0</v>
      </c>
      <c r="Q46" s="8"/>
      <c r="R46" s="8"/>
      <c r="S46" s="8"/>
      <c r="T46" s="8">
        <f t="shared" si="2"/>
        <v>0</v>
      </c>
      <c r="U46" s="8">
        <f t="shared" si="12"/>
        <v>0</v>
      </c>
      <c r="V46" s="8">
        <f t="shared" si="14"/>
        <v>0</v>
      </c>
      <c r="W46" s="9">
        <f t="shared" si="13"/>
        <v>0</v>
      </c>
      <c r="X46" s="8">
        <f t="shared" si="15"/>
        <v>0</v>
      </c>
      <c r="Y46" s="8">
        <f t="shared" si="8"/>
        <v>0</v>
      </c>
      <c r="Z46" s="8">
        <f t="shared" si="16"/>
        <v>0</v>
      </c>
      <c r="AA46" s="8">
        <f>IF(Z46=0,0,(((Z46-VLOOKUP(Z46,TAX!$B$4:$E$9,1))*(VLOOKUP(Z46,TAX!$B$4:$E$9,3)))+(VLOOKUP(Z46,TAX!$B$4:$E$9,4))))</f>
        <v>0</v>
      </c>
      <c r="AB46" s="8">
        <f t="shared" si="11"/>
        <v>0</v>
      </c>
    </row>
    <row r="47" spans="2:30" x14ac:dyDescent="0.3">
      <c r="B47" s="3">
        <f t="shared" si="5"/>
        <v>44</v>
      </c>
      <c r="C47" s="10"/>
      <c r="D47" s="11"/>
      <c r="E47" s="9"/>
      <c r="F47" s="8"/>
      <c r="G47" s="8"/>
      <c r="H47" s="8"/>
      <c r="I47" s="8"/>
      <c r="J47" s="8"/>
      <c r="K47" s="8"/>
      <c r="L47" s="8"/>
      <c r="M47" s="8"/>
      <c r="N47" s="8"/>
      <c r="O47" s="8"/>
      <c r="P47" s="8">
        <f t="shared" si="10"/>
        <v>0</v>
      </c>
      <c r="Q47" s="8"/>
      <c r="R47" s="8"/>
      <c r="S47" s="8"/>
      <c r="T47" s="8">
        <f t="shared" si="2"/>
        <v>0</v>
      </c>
      <c r="U47" s="8">
        <f t="shared" si="12"/>
        <v>0</v>
      </c>
      <c r="V47" s="8">
        <f t="shared" si="14"/>
        <v>0</v>
      </c>
      <c r="W47" s="9">
        <f t="shared" si="13"/>
        <v>0</v>
      </c>
      <c r="X47" s="8">
        <f t="shared" si="15"/>
        <v>0</v>
      </c>
      <c r="Y47" s="8">
        <f t="shared" si="8"/>
        <v>0</v>
      </c>
      <c r="Z47" s="8">
        <f t="shared" si="16"/>
        <v>0</v>
      </c>
      <c r="AA47" s="8">
        <f>IF(Z47=0,0,(((Z47-VLOOKUP(Z47,TAX!$B$4:$E$9,1))*(VLOOKUP(Z47,TAX!$B$4:$E$9,3)))+(VLOOKUP(Z47,TAX!$B$4:$E$9,4))))</f>
        <v>0</v>
      </c>
      <c r="AB47" s="8">
        <f t="shared" si="11"/>
        <v>0</v>
      </c>
    </row>
    <row r="48" spans="2:30" x14ac:dyDescent="0.3">
      <c r="B48" s="3">
        <f t="shared" si="5"/>
        <v>45</v>
      </c>
      <c r="C48" s="10"/>
      <c r="D48" s="11"/>
      <c r="E48" s="9"/>
      <c r="F48" s="8"/>
      <c r="G48" s="8"/>
      <c r="H48" s="8"/>
      <c r="I48" s="8"/>
      <c r="J48" s="8"/>
      <c r="K48" s="8"/>
      <c r="L48" s="8"/>
      <c r="M48" s="8"/>
      <c r="N48" s="8"/>
      <c r="O48" s="8"/>
      <c r="P48" s="8">
        <f t="shared" si="10"/>
        <v>0</v>
      </c>
      <c r="Q48" s="8"/>
      <c r="R48" s="8"/>
      <c r="S48" s="8"/>
      <c r="T48" s="8">
        <f t="shared" si="2"/>
        <v>0</v>
      </c>
      <c r="U48" s="8">
        <f t="shared" si="12"/>
        <v>0</v>
      </c>
      <c r="V48" s="8">
        <f t="shared" si="14"/>
        <v>0</v>
      </c>
      <c r="W48" s="9">
        <f t="shared" si="13"/>
        <v>0</v>
      </c>
      <c r="X48" s="8">
        <f t="shared" si="15"/>
        <v>0</v>
      </c>
      <c r="Y48" s="8">
        <f t="shared" si="8"/>
        <v>0</v>
      </c>
      <c r="Z48" s="8">
        <f t="shared" si="16"/>
        <v>0</v>
      </c>
      <c r="AA48" s="8">
        <f>IF(Z48=0,0,(((Z48-VLOOKUP(Z48,TAX!$B$4:$E$9,1))*(VLOOKUP(Z48,TAX!$B$4:$E$9,3)))+(VLOOKUP(Z48,TAX!$B$4:$E$9,4))))</f>
        <v>0</v>
      </c>
      <c r="AB48" s="8">
        <f t="shared" si="11"/>
        <v>0</v>
      </c>
    </row>
    <row r="49" spans="2:28" x14ac:dyDescent="0.3">
      <c r="B49" s="3">
        <f t="shared" si="5"/>
        <v>46</v>
      </c>
      <c r="C49" s="10"/>
      <c r="D49" s="11"/>
      <c r="E49" s="9"/>
      <c r="F49" s="8"/>
      <c r="G49" s="8"/>
      <c r="H49" s="8"/>
      <c r="I49" s="8"/>
      <c r="J49" s="8"/>
      <c r="K49" s="8"/>
      <c r="L49" s="8"/>
      <c r="M49" s="8"/>
      <c r="N49" s="8"/>
      <c r="O49" s="8"/>
      <c r="P49" s="8">
        <f t="shared" si="10"/>
        <v>0</v>
      </c>
      <c r="Q49" s="8"/>
      <c r="R49" s="8"/>
      <c r="S49" s="8"/>
      <c r="T49" s="8">
        <f t="shared" si="2"/>
        <v>0</v>
      </c>
      <c r="U49" s="8">
        <f t="shared" si="12"/>
        <v>0</v>
      </c>
      <c r="V49" s="8">
        <f t="shared" si="14"/>
        <v>0</v>
      </c>
      <c r="W49" s="9">
        <f t="shared" si="13"/>
        <v>0</v>
      </c>
      <c r="X49" s="8">
        <f t="shared" si="15"/>
        <v>0</v>
      </c>
      <c r="Y49" s="8">
        <f t="shared" si="8"/>
        <v>0</v>
      </c>
      <c r="Z49" s="8">
        <f t="shared" si="16"/>
        <v>0</v>
      </c>
      <c r="AA49" s="8">
        <f>IF(Z49=0,0,(((Z49-VLOOKUP(Z49,TAX!$B$4:$E$9,1))*(VLOOKUP(Z49,TAX!$B$4:$E$9,3)))+(VLOOKUP(Z49,TAX!$B$4:$E$9,4))))</f>
        <v>0</v>
      </c>
      <c r="AB49" s="8">
        <f t="shared" si="11"/>
        <v>0</v>
      </c>
    </row>
    <row r="50" spans="2:28" x14ac:dyDescent="0.3">
      <c r="B50" s="3">
        <f t="shared" si="5"/>
        <v>47</v>
      </c>
      <c r="C50" s="10"/>
      <c r="D50" s="11"/>
      <c r="E50" s="9"/>
      <c r="F50" s="8"/>
      <c r="G50" s="8"/>
      <c r="H50" s="8"/>
      <c r="I50" s="8"/>
      <c r="J50" s="8"/>
      <c r="K50" s="8"/>
      <c r="L50" s="8"/>
      <c r="M50" s="8"/>
      <c r="N50" s="8"/>
      <c r="O50" s="8"/>
      <c r="P50" s="8">
        <f t="shared" si="10"/>
        <v>0</v>
      </c>
      <c r="Q50" s="8"/>
      <c r="R50" s="8"/>
      <c r="S50" s="8"/>
      <c r="T50" s="8">
        <f t="shared" si="2"/>
        <v>0</v>
      </c>
      <c r="U50" s="8">
        <f t="shared" si="12"/>
        <v>0</v>
      </c>
      <c r="V50" s="8">
        <f t="shared" si="14"/>
        <v>0</v>
      </c>
      <c r="W50" s="9">
        <f t="shared" si="13"/>
        <v>0</v>
      </c>
      <c r="X50" s="8">
        <f t="shared" si="15"/>
        <v>0</v>
      </c>
      <c r="Y50" s="8">
        <f t="shared" si="8"/>
        <v>0</v>
      </c>
      <c r="Z50" s="8">
        <f t="shared" si="16"/>
        <v>0</v>
      </c>
      <c r="AA50" s="8">
        <f>IF(Z50=0,0,(((Z50-VLOOKUP(Z50,TAX!$B$4:$E$9,1))*(VLOOKUP(Z50,TAX!$B$4:$E$9,3)))+(VLOOKUP(Z50,TAX!$B$4:$E$9,4))))</f>
        <v>0</v>
      </c>
      <c r="AB50" s="8">
        <f t="shared" si="11"/>
        <v>0</v>
      </c>
    </row>
    <row r="51" spans="2:28" x14ac:dyDescent="0.3">
      <c r="B51" s="3">
        <f t="shared" si="5"/>
        <v>48</v>
      </c>
      <c r="C51" s="10"/>
      <c r="D51" s="11"/>
      <c r="E51" s="9"/>
      <c r="F51" s="8"/>
      <c r="G51" s="8"/>
      <c r="H51" s="8"/>
      <c r="I51" s="8"/>
      <c r="J51" s="8"/>
      <c r="K51" s="8"/>
      <c r="L51" s="8"/>
      <c r="M51" s="8"/>
      <c r="N51" s="8"/>
      <c r="O51" s="8"/>
      <c r="P51" s="8">
        <f t="shared" si="10"/>
        <v>0</v>
      </c>
      <c r="Q51" s="8"/>
      <c r="R51" s="8"/>
      <c r="S51" s="8"/>
      <c r="T51" s="8">
        <f t="shared" si="2"/>
        <v>0</v>
      </c>
      <c r="U51" s="8">
        <f t="shared" si="12"/>
        <v>0</v>
      </c>
      <c r="V51" s="8">
        <f t="shared" si="14"/>
        <v>0</v>
      </c>
      <c r="W51" s="9">
        <f t="shared" si="13"/>
        <v>0</v>
      </c>
      <c r="X51" s="8">
        <f t="shared" si="15"/>
        <v>0</v>
      </c>
      <c r="Y51" s="8">
        <f t="shared" si="8"/>
        <v>0</v>
      </c>
      <c r="Z51" s="8">
        <f t="shared" si="16"/>
        <v>0</v>
      </c>
      <c r="AA51" s="8">
        <f>IF(Z51=0,0,(((Z51-VLOOKUP(Z51,TAX!$B$4:$E$9,1))*(VLOOKUP(Z51,TAX!$B$4:$E$9,3)))+(VLOOKUP(Z51,TAX!$B$4:$E$9,4))))</f>
        <v>0</v>
      </c>
      <c r="AB51" s="8">
        <f t="shared" si="11"/>
        <v>0</v>
      </c>
    </row>
    <row r="52" spans="2:28" x14ac:dyDescent="0.3">
      <c r="B52" s="3">
        <f t="shared" si="5"/>
        <v>49</v>
      </c>
      <c r="C52" s="10"/>
      <c r="D52" s="11"/>
      <c r="E52" s="9"/>
      <c r="F52" s="8"/>
      <c r="G52" s="8"/>
      <c r="H52" s="8"/>
      <c r="I52" s="8"/>
      <c r="J52" s="8"/>
      <c r="K52" s="8"/>
      <c r="L52" s="8"/>
      <c r="M52" s="8"/>
      <c r="N52" s="8"/>
      <c r="O52" s="8"/>
      <c r="P52" s="8">
        <f t="shared" si="10"/>
        <v>0</v>
      </c>
      <c r="Q52" s="8"/>
      <c r="R52" s="8"/>
      <c r="S52" s="8"/>
      <c r="T52" s="8">
        <f t="shared" si="2"/>
        <v>0</v>
      </c>
      <c r="U52" s="8">
        <f t="shared" si="12"/>
        <v>0</v>
      </c>
      <c r="V52" s="8">
        <f t="shared" si="14"/>
        <v>0</v>
      </c>
      <c r="W52" s="9">
        <f t="shared" si="13"/>
        <v>0</v>
      </c>
      <c r="X52" s="8">
        <f t="shared" si="15"/>
        <v>0</v>
      </c>
      <c r="Y52" s="8">
        <f t="shared" si="8"/>
        <v>0</v>
      </c>
      <c r="Z52" s="8">
        <f t="shared" si="16"/>
        <v>0</v>
      </c>
      <c r="AA52" s="8">
        <f>IF(Z52=0,0,(((Z52-VLOOKUP(Z52,TAX!$B$4:$E$9,1))*(VLOOKUP(Z52,TAX!$B$4:$E$9,3)))+(VLOOKUP(Z52,TAX!$B$4:$E$9,4))))</f>
        <v>0</v>
      </c>
      <c r="AB52" s="8">
        <f t="shared" si="11"/>
        <v>0</v>
      </c>
    </row>
    <row r="53" spans="2:28" x14ac:dyDescent="0.3">
      <c r="B53" s="3">
        <f t="shared" si="5"/>
        <v>50</v>
      </c>
      <c r="C53" s="10"/>
      <c r="D53" s="11"/>
      <c r="E53" s="9"/>
      <c r="F53" s="8"/>
      <c r="G53" s="8"/>
      <c r="H53" s="8"/>
      <c r="I53" s="8"/>
      <c r="J53" s="8"/>
      <c r="K53" s="8"/>
      <c r="L53" s="8"/>
      <c r="M53" s="8"/>
      <c r="N53" s="8"/>
      <c r="O53" s="8"/>
      <c r="P53" s="8">
        <f t="shared" si="10"/>
        <v>0</v>
      </c>
      <c r="Q53" s="8"/>
      <c r="R53" s="8"/>
      <c r="S53" s="8"/>
      <c r="T53" s="8">
        <f t="shared" si="2"/>
        <v>0</v>
      </c>
      <c r="U53" s="8">
        <f t="shared" si="12"/>
        <v>0</v>
      </c>
      <c r="V53" s="8">
        <f t="shared" si="14"/>
        <v>0</v>
      </c>
      <c r="W53" s="9">
        <f t="shared" si="13"/>
        <v>0</v>
      </c>
      <c r="X53" s="8">
        <f t="shared" si="15"/>
        <v>0</v>
      </c>
      <c r="Y53" s="8">
        <f t="shared" si="8"/>
        <v>0</v>
      </c>
      <c r="Z53" s="8">
        <f t="shared" si="16"/>
        <v>0</v>
      </c>
      <c r="AA53" s="8">
        <f>IF(Z53=0,0,(((Z53-VLOOKUP(Z53,TAX!$B$4:$E$9,1))*(VLOOKUP(Z53,TAX!$B$4:$E$9,3)))+(VLOOKUP(Z53,TAX!$B$4:$E$9,4))))</f>
        <v>0</v>
      </c>
      <c r="AB53" s="8">
        <f t="shared" si="11"/>
        <v>0</v>
      </c>
    </row>
    <row r="54" spans="2:28" x14ac:dyDescent="0.3">
      <c r="B54" s="26" t="s">
        <v>21</v>
      </c>
      <c r="C54" s="27"/>
      <c r="D54" s="28"/>
      <c r="E54" s="29"/>
      <c r="F54" s="30">
        <f t="shared" ref="F54:AB54" si="17">SUM(F4:F53)</f>
        <v>0</v>
      </c>
      <c r="G54" s="30">
        <f t="shared" si="17"/>
        <v>0</v>
      </c>
      <c r="H54" s="30">
        <f t="shared" si="17"/>
        <v>0</v>
      </c>
      <c r="I54" s="30">
        <f t="shared" si="17"/>
        <v>0</v>
      </c>
      <c r="J54" s="30">
        <f t="shared" si="17"/>
        <v>0</v>
      </c>
      <c r="K54" s="30">
        <f t="shared" si="17"/>
        <v>0</v>
      </c>
      <c r="L54" s="30">
        <f t="shared" si="17"/>
        <v>0</v>
      </c>
      <c r="M54" s="30">
        <f t="shared" si="17"/>
        <v>0</v>
      </c>
      <c r="N54" s="30">
        <f t="shared" si="17"/>
        <v>0</v>
      </c>
      <c r="O54" s="30">
        <f t="shared" si="17"/>
        <v>0</v>
      </c>
      <c r="P54" s="30">
        <f t="shared" si="17"/>
        <v>0</v>
      </c>
      <c r="Q54" s="30">
        <f t="shared" si="17"/>
        <v>0</v>
      </c>
      <c r="R54" s="30">
        <f t="shared" si="17"/>
        <v>0</v>
      </c>
      <c r="S54" s="30">
        <f t="shared" si="17"/>
        <v>0</v>
      </c>
      <c r="T54" s="30">
        <f t="shared" si="17"/>
        <v>0</v>
      </c>
      <c r="U54" s="30">
        <f t="shared" si="17"/>
        <v>0</v>
      </c>
      <c r="V54" s="30">
        <f t="shared" si="17"/>
        <v>0</v>
      </c>
      <c r="W54" s="30">
        <f t="shared" si="17"/>
        <v>0</v>
      </c>
      <c r="X54" s="30">
        <f t="shared" si="17"/>
        <v>0</v>
      </c>
      <c r="Y54" s="30">
        <f t="shared" si="17"/>
        <v>0</v>
      </c>
      <c r="Z54" s="30">
        <f t="shared" si="17"/>
        <v>0</v>
      </c>
      <c r="AA54" s="30">
        <f t="shared" si="17"/>
        <v>0</v>
      </c>
      <c r="AB54" s="30">
        <f t="shared" si="17"/>
        <v>0</v>
      </c>
    </row>
  </sheetData>
  <mergeCells count="5">
    <mergeCell ref="B2:B3"/>
    <mergeCell ref="C2:C3"/>
    <mergeCell ref="D2:D3"/>
    <mergeCell ref="E2:E3"/>
    <mergeCell ref="F2:AB2"/>
  </mergeCells>
  <pageMargins left="0.7" right="0.7" top="0.75" bottom="0.75" header="0.3" footer="0.3"/>
  <headerFooter>
    <oddFooter>&amp;L_x000D_&amp;1#&amp;"Calibri"&amp;11&amp;K000000 Classification: GENERAL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AD54"/>
  <sheetViews>
    <sheetView workbookViewId="0">
      <pane xSplit="5" ySplit="3" topLeftCell="F4" activePane="bottomRight" state="frozen"/>
      <selection pane="topRight" activeCell="F1" sqref="F1"/>
      <selection pane="bottomLeft" activeCell="A4" sqref="A4"/>
      <selection pane="bottomRight" activeCell="F4" sqref="F4"/>
    </sheetView>
  </sheetViews>
  <sheetFormatPr defaultRowHeight="14.4" x14ac:dyDescent="0.3"/>
  <cols>
    <col min="1" max="1" width="2.5546875" customWidth="1"/>
    <col min="2" max="2" width="4.33203125" customWidth="1"/>
    <col min="3" max="3" width="23.109375" customWidth="1"/>
    <col min="4" max="5" width="14.88671875" customWidth="1"/>
    <col min="6" max="6" width="16.33203125" customWidth="1"/>
    <col min="7" max="7" width="12.5546875" customWidth="1"/>
    <col min="8" max="8" width="11.88671875" customWidth="1"/>
    <col min="9" max="9" width="14.109375" customWidth="1"/>
    <col min="10" max="10" width="12.5546875" customWidth="1"/>
    <col min="11" max="11" width="13.109375" customWidth="1"/>
    <col min="12" max="13" width="13.33203125" customWidth="1"/>
    <col min="14" max="14" width="13.88671875" customWidth="1"/>
    <col min="15" max="15" width="13.33203125" customWidth="1"/>
    <col min="16" max="16" width="14.5546875" customWidth="1"/>
    <col min="17" max="17" width="12.109375" customWidth="1"/>
    <col min="18" max="18" width="12" customWidth="1"/>
    <col min="19" max="19" width="10.88671875" customWidth="1"/>
    <col min="20" max="20" width="12.88671875" customWidth="1"/>
    <col min="21" max="21" width="15.44140625" customWidth="1"/>
    <col min="22" max="22" width="15" customWidth="1"/>
    <col min="23" max="23" width="13.33203125" customWidth="1"/>
    <col min="24" max="24" width="12.44140625" customWidth="1"/>
    <col min="25" max="25" width="15.44140625" customWidth="1"/>
    <col min="26" max="26" width="13.88671875" customWidth="1"/>
    <col min="27" max="27" width="13.109375" customWidth="1"/>
    <col min="28" max="28" width="11.5546875" customWidth="1"/>
    <col min="30" max="30" width="9.5546875" bestFit="1" customWidth="1"/>
  </cols>
  <sheetData>
    <row r="2" spans="2:28" x14ac:dyDescent="0.3">
      <c r="B2" s="93"/>
      <c r="C2" s="95" t="s">
        <v>0</v>
      </c>
      <c r="D2" s="97" t="s">
        <v>1</v>
      </c>
      <c r="E2" s="95" t="s">
        <v>2</v>
      </c>
      <c r="F2" s="99" t="s">
        <v>32</v>
      </c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1"/>
    </row>
    <row r="3" spans="2:28" ht="40.799999999999997" x14ac:dyDescent="0.3">
      <c r="B3" s="94"/>
      <c r="C3" s="96"/>
      <c r="D3" s="98"/>
      <c r="E3" s="96"/>
      <c r="F3" s="1" t="s">
        <v>22</v>
      </c>
      <c r="G3" s="1" t="s">
        <v>3</v>
      </c>
      <c r="H3" s="1" t="s">
        <v>4</v>
      </c>
      <c r="I3" s="1" t="s">
        <v>5</v>
      </c>
      <c r="J3" s="1" t="s">
        <v>6</v>
      </c>
      <c r="K3" s="1" t="s">
        <v>7</v>
      </c>
      <c r="L3" s="1" t="s">
        <v>8</v>
      </c>
      <c r="M3" s="1" t="s">
        <v>9</v>
      </c>
      <c r="N3" s="1" t="s">
        <v>10</v>
      </c>
      <c r="O3" s="2" t="s">
        <v>11</v>
      </c>
      <c r="P3" s="2" t="s">
        <v>12</v>
      </c>
      <c r="Q3" s="2" t="s">
        <v>25</v>
      </c>
      <c r="R3" s="2" t="s">
        <v>23</v>
      </c>
      <c r="S3" s="2" t="s">
        <v>24</v>
      </c>
      <c r="T3" s="2" t="s">
        <v>13</v>
      </c>
      <c r="U3" s="2" t="s">
        <v>14</v>
      </c>
      <c r="V3" s="2" t="s">
        <v>26</v>
      </c>
      <c r="W3" s="2" t="s">
        <v>15</v>
      </c>
      <c r="X3" s="2" t="s">
        <v>16</v>
      </c>
      <c r="Y3" s="2" t="s">
        <v>17</v>
      </c>
      <c r="Z3" s="2" t="s">
        <v>18</v>
      </c>
      <c r="AA3" s="2" t="s">
        <v>19</v>
      </c>
      <c r="AB3" s="1" t="s">
        <v>20</v>
      </c>
    </row>
    <row r="4" spans="2:28" x14ac:dyDescent="0.3">
      <c r="B4" s="3">
        <v>1</v>
      </c>
      <c r="C4" s="4"/>
      <c r="D4" s="5"/>
      <c r="E4" s="6"/>
      <c r="F4" s="7"/>
      <c r="G4" s="7"/>
      <c r="H4" s="7"/>
      <c r="I4" s="7"/>
      <c r="J4" s="7"/>
      <c r="K4" s="7"/>
      <c r="L4" s="7"/>
      <c r="M4" s="7"/>
      <c r="N4" s="7"/>
      <c r="O4" s="8"/>
      <c r="P4" s="8">
        <f t="shared" ref="P4:P35" si="0">SUM(F4:O4)</f>
        <v>0</v>
      </c>
      <c r="Q4" s="8"/>
      <c r="R4" s="8"/>
      <c r="S4" s="8"/>
      <c r="T4" s="8">
        <f>IF(E4="MWE",F4,0)</f>
        <v>0</v>
      </c>
      <c r="U4" s="8">
        <f>IF(E4="MWE",SUM(G4:M4),0)</f>
        <v>0</v>
      </c>
      <c r="V4" s="8">
        <f>IF(E4="NOT",SUM(Q4:S4),0)</f>
        <v>0</v>
      </c>
      <c r="W4" s="9">
        <f>T4+U4+V4+N4+O4</f>
        <v>0</v>
      </c>
      <c r="X4" s="8">
        <f>P4-W4</f>
        <v>0</v>
      </c>
      <c r="Y4" s="8">
        <f>IF(E4="NOT",IF(X4&lt;=20833.33,X4,0),0)</f>
        <v>0</v>
      </c>
      <c r="Z4" s="8">
        <f>IF(Y4=0,X4,0)</f>
        <v>0</v>
      </c>
      <c r="AA4" s="8">
        <f>IF(Z4=0,0,((Z4-VLOOKUP(Z4,TAX!$B$4:$E$9,1))*VLOOKUP(Z4,TAX!$B$4:$E$9,3))+VLOOKUP(Z4,TAX!$B$4:$E$9,4))</f>
        <v>0</v>
      </c>
      <c r="AB4" s="7">
        <f t="shared" ref="AB4:AB35" si="1">P4-Q4-R4-S4-AA4</f>
        <v>0</v>
      </c>
    </row>
    <row r="5" spans="2:28" x14ac:dyDescent="0.3">
      <c r="B5" s="3">
        <f>B4+1</f>
        <v>2</v>
      </c>
      <c r="C5" s="10"/>
      <c r="D5" s="11"/>
      <c r="E5" s="9"/>
      <c r="F5" s="8"/>
      <c r="G5" s="8"/>
      <c r="H5" s="8"/>
      <c r="I5" s="8"/>
      <c r="J5" s="8"/>
      <c r="K5" s="8"/>
      <c r="L5" s="8"/>
      <c r="M5" s="8"/>
      <c r="N5" s="8"/>
      <c r="O5" s="8"/>
      <c r="P5" s="8">
        <f t="shared" si="0"/>
        <v>0</v>
      </c>
      <c r="Q5" s="8"/>
      <c r="R5" s="8"/>
      <c r="S5" s="8"/>
      <c r="T5" s="8">
        <f t="shared" ref="T5:T53" si="2">IF(E5="MWE",F5,0)</f>
        <v>0</v>
      </c>
      <c r="U5" s="8">
        <f t="shared" ref="U5:U42" si="3">IF(E5="MWE",SUM(G5:M5),0)</f>
        <v>0</v>
      </c>
      <c r="V5" s="8">
        <f t="shared" ref="V5:V42" si="4">IF(E5="NOT",SUM(Q5:S5),0)</f>
        <v>0</v>
      </c>
      <c r="W5" s="9">
        <f>T5+U5+V5+N5+O5</f>
        <v>0</v>
      </c>
      <c r="X5" s="8">
        <f>P5-W5</f>
        <v>0</v>
      </c>
      <c r="Y5" s="8">
        <f>IF(E5="NOT",IF(X5&lt;=20833.33,X5,0),0)</f>
        <v>0</v>
      </c>
      <c r="Z5" s="8">
        <f>IF(Y5=0,X5,0)</f>
        <v>0</v>
      </c>
      <c r="AA5" s="8">
        <f>IF(Z5=0,0,((Z5-VLOOKUP(Z5,TAX!$B$4:$E$9,1))*VLOOKUP(Z5,TAX!$B$4:$E$9,3))+VLOOKUP(Z5,TAX!$B$4:$E$9,4))</f>
        <v>0</v>
      </c>
      <c r="AB5" s="8">
        <f t="shared" si="1"/>
        <v>0</v>
      </c>
    </row>
    <row r="6" spans="2:28" x14ac:dyDescent="0.3">
      <c r="B6" s="3">
        <f t="shared" ref="B6:B53" si="5">B5+1</f>
        <v>3</v>
      </c>
      <c r="C6" s="10"/>
      <c r="D6" s="11"/>
      <c r="E6" s="9"/>
      <c r="F6" s="8"/>
      <c r="G6" s="8"/>
      <c r="H6" s="8"/>
      <c r="I6" s="8"/>
      <c r="J6" s="8"/>
      <c r="K6" s="8"/>
      <c r="L6" s="8"/>
      <c r="M6" s="8"/>
      <c r="N6" s="8"/>
      <c r="O6" s="8"/>
      <c r="P6" s="8">
        <f t="shared" si="0"/>
        <v>0</v>
      </c>
      <c r="Q6" s="8"/>
      <c r="R6" s="8"/>
      <c r="S6" s="8"/>
      <c r="T6" s="8">
        <f t="shared" si="2"/>
        <v>0</v>
      </c>
      <c r="U6" s="8">
        <f t="shared" si="3"/>
        <v>0</v>
      </c>
      <c r="V6" s="8">
        <f t="shared" si="4"/>
        <v>0</v>
      </c>
      <c r="W6" s="9">
        <f t="shared" ref="W6:W42" si="6">T6+U6+V6+N6+O6</f>
        <v>0</v>
      </c>
      <c r="X6" s="8">
        <f t="shared" ref="X6:X42" si="7">P6-W6</f>
        <v>0</v>
      </c>
      <c r="Y6" s="8">
        <f t="shared" ref="Y6:Y53" si="8">IF(E6="NOT",IF(X6&lt;=20833.33,X6,0),0)</f>
        <v>0</v>
      </c>
      <c r="Z6" s="8">
        <f t="shared" ref="Z6:Z42" si="9">IF(Y6=0,X6,0)</f>
        <v>0</v>
      </c>
      <c r="AA6" s="8">
        <f>IF(Z6=0,0,((Z6-VLOOKUP(Z6,TAX!$B$4:$E$9,1))*VLOOKUP(Z6,TAX!$B$4:$E$9,3))+VLOOKUP(Z6,TAX!$B$4:$E$9,4))</f>
        <v>0</v>
      </c>
      <c r="AB6" s="8">
        <f t="shared" si="1"/>
        <v>0</v>
      </c>
    </row>
    <row r="7" spans="2:28" x14ac:dyDescent="0.3">
      <c r="B7" s="3">
        <f t="shared" si="5"/>
        <v>4</v>
      </c>
      <c r="C7" s="10"/>
      <c r="D7" s="11"/>
      <c r="E7" s="9"/>
      <c r="F7" s="8"/>
      <c r="G7" s="8"/>
      <c r="H7" s="8"/>
      <c r="I7" s="8"/>
      <c r="J7" s="8"/>
      <c r="K7" s="8"/>
      <c r="L7" s="8"/>
      <c r="M7" s="8"/>
      <c r="N7" s="8"/>
      <c r="O7" s="8"/>
      <c r="P7" s="8">
        <f t="shared" si="0"/>
        <v>0</v>
      </c>
      <c r="Q7" s="8"/>
      <c r="R7" s="8"/>
      <c r="S7" s="8"/>
      <c r="T7" s="8">
        <f t="shared" si="2"/>
        <v>0</v>
      </c>
      <c r="U7" s="8">
        <f t="shared" si="3"/>
        <v>0</v>
      </c>
      <c r="V7" s="8">
        <f t="shared" si="4"/>
        <v>0</v>
      </c>
      <c r="W7" s="9">
        <f t="shared" si="6"/>
        <v>0</v>
      </c>
      <c r="X7" s="8">
        <f t="shared" si="7"/>
        <v>0</v>
      </c>
      <c r="Y7" s="8">
        <f t="shared" si="8"/>
        <v>0</v>
      </c>
      <c r="Z7" s="8">
        <f t="shared" si="9"/>
        <v>0</v>
      </c>
      <c r="AA7" s="8">
        <f>IF(Z7=0,0,((Z7-VLOOKUP(Z7,TAX!$B$4:$E$9,1))*VLOOKUP(Z7,TAX!$B$4:$E$9,3))+VLOOKUP(Z7,TAX!$B$4:$E$9,4))</f>
        <v>0</v>
      </c>
      <c r="AB7" s="8">
        <f t="shared" si="1"/>
        <v>0</v>
      </c>
    </row>
    <row r="8" spans="2:28" x14ac:dyDescent="0.3">
      <c r="B8" s="3">
        <f t="shared" si="5"/>
        <v>5</v>
      </c>
      <c r="C8" s="10"/>
      <c r="D8" s="11"/>
      <c r="E8" s="9"/>
      <c r="F8" s="8"/>
      <c r="G8" s="8"/>
      <c r="H8" s="8"/>
      <c r="I8" s="8"/>
      <c r="J8" s="8"/>
      <c r="K8" s="8"/>
      <c r="L8" s="8"/>
      <c r="M8" s="8"/>
      <c r="N8" s="8"/>
      <c r="O8" s="8"/>
      <c r="P8" s="8">
        <f t="shared" si="0"/>
        <v>0</v>
      </c>
      <c r="Q8" s="8"/>
      <c r="R8" s="8"/>
      <c r="S8" s="8"/>
      <c r="T8" s="8">
        <f t="shared" si="2"/>
        <v>0</v>
      </c>
      <c r="U8" s="8">
        <f t="shared" si="3"/>
        <v>0</v>
      </c>
      <c r="V8" s="8">
        <f t="shared" si="4"/>
        <v>0</v>
      </c>
      <c r="W8" s="9">
        <f t="shared" si="6"/>
        <v>0</v>
      </c>
      <c r="X8" s="8">
        <f t="shared" si="7"/>
        <v>0</v>
      </c>
      <c r="Y8" s="8">
        <f t="shared" si="8"/>
        <v>0</v>
      </c>
      <c r="Z8" s="8">
        <f t="shared" si="9"/>
        <v>0</v>
      </c>
      <c r="AA8" s="8">
        <f>IF(Z8=0,0,((Z8-VLOOKUP(Z8,TAX!$B$4:$E$9,1))*VLOOKUP(Z8,TAX!$B$4:$E$9,3))+VLOOKUP(Z8,TAX!$B$4:$E$9,4))</f>
        <v>0</v>
      </c>
      <c r="AB8" s="8">
        <f t="shared" si="1"/>
        <v>0</v>
      </c>
    </row>
    <row r="9" spans="2:28" x14ac:dyDescent="0.3">
      <c r="B9" s="3">
        <f t="shared" si="5"/>
        <v>6</v>
      </c>
      <c r="C9" s="10"/>
      <c r="D9" s="11"/>
      <c r="E9" s="9"/>
      <c r="F9" s="8"/>
      <c r="G9" s="8"/>
      <c r="H9" s="8"/>
      <c r="I9" s="8"/>
      <c r="J9" s="8"/>
      <c r="K9" s="8"/>
      <c r="L9" s="8"/>
      <c r="M9" s="8"/>
      <c r="N9" s="8"/>
      <c r="O9" s="8"/>
      <c r="P9" s="8">
        <f t="shared" si="0"/>
        <v>0</v>
      </c>
      <c r="Q9" s="8"/>
      <c r="R9" s="8"/>
      <c r="S9" s="8"/>
      <c r="T9" s="8">
        <f t="shared" si="2"/>
        <v>0</v>
      </c>
      <c r="U9" s="8">
        <f t="shared" si="3"/>
        <v>0</v>
      </c>
      <c r="V9" s="8">
        <f t="shared" si="4"/>
        <v>0</v>
      </c>
      <c r="W9" s="9">
        <f>T9+U9+V9+N9+O9</f>
        <v>0</v>
      </c>
      <c r="X9" s="8">
        <f t="shared" si="7"/>
        <v>0</v>
      </c>
      <c r="Y9" s="8">
        <f t="shared" si="8"/>
        <v>0</v>
      </c>
      <c r="Z9" s="8">
        <f t="shared" si="9"/>
        <v>0</v>
      </c>
      <c r="AA9" s="8">
        <f>IF(Z9=0,0,((Z9-VLOOKUP(Z9,TAX!$B$4:$E$9,1))*VLOOKUP(Z9,TAX!$B$4:$E$9,3))+VLOOKUP(Z9,TAX!$B$4:$E$9,4))</f>
        <v>0</v>
      </c>
      <c r="AB9" s="8">
        <f t="shared" si="1"/>
        <v>0</v>
      </c>
    </row>
    <row r="10" spans="2:28" x14ac:dyDescent="0.3">
      <c r="B10" s="3">
        <f t="shared" si="5"/>
        <v>7</v>
      </c>
      <c r="C10" s="10"/>
      <c r="D10" s="11"/>
      <c r="E10" s="9"/>
      <c r="F10" s="8"/>
      <c r="G10" s="8"/>
      <c r="H10" s="8"/>
      <c r="I10" s="8"/>
      <c r="J10" s="8"/>
      <c r="K10" s="8"/>
      <c r="L10" s="8"/>
      <c r="M10" s="8"/>
      <c r="N10" s="8"/>
      <c r="O10" s="8"/>
      <c r="P10" s="8">
        <f t="shared" si="0"/>
        <v>0</v>
      </c>
      <c r="Q10" s="8"/>
      <c r="R10" s="8"/>
      <c r="S10" s="8"/>
      <c r="T10" s="8">
        <f t="shared" si="2"/>
        <v>0</v>
      </c>
      <c r="U10" s="8">
        <f t="shared" si="3"/>
        <v>0</v>
      </c>
      <c r="V10" s="8">
        <f t="shared" si="4"/>
        <v>0</v>
      </c>
      <c r="W10" s="9">
        <f t="shared" si="6"/>
        <v>0</v>
      </c>
      <c r="X10" s="8">
        <f t="shared" si="7"/>
        <v>0</v>
      </c>
      <c r="Y10" s="8">
        <f t="shared" si="8"/>
        <v>0</v>
      </c>
      <c r="Z10" s="8">
        <f t="shared" si="9"/>
        <v>0</v>
      </c>
      <c r="AA10" s="8">
        <f>IF(Z10=0,0,((Z10-VLOOKUP(Z10,TAX!$B$4:$E$9,1))*VLOOKUP(Z10,TAX!$B$4:$E$9,3))+VLOOKUP(Z10,TAX!$B$4:$E$9,4))</f>
        <v>0</v>
      </c>
      <c r="AB10" s="8">
        <f t="shared" si="1"/>
        <v>0</v>
      </c>
    </row>
    <row r="11" spans="2:28" x14ac:dyDescent="0.3">
      <c r="B11" s="3">
        <f t="shared" si="5"/>
        <v>8</v>
      </c>
      <c r="C11" s="10"/>
      <c r="D11" s="11"/>
      <c r="E11" s="9"/>
      <c r="F11" s="8"/>
      <c r="G11" s="8"/>
      <c r="H11" s="8"/>
      <c r="I11" s="8"/>
      <c r="J11" s="8"/>
      <c r="K11" s="8"/>
      <c r="L11" s="8"/>
      <c r="M11" s="8"/>
      <c r="N11" s="8"/>
      <c r="O11" s="8"/>
      <c r="P11" s="8">
        <f t="shared" si="0"/>
        <v>0</v>
      </c>
      <c r="Q11" s="8"/>
      <c r="R11" s="8"/>
      <c r="S11" s="8"/>
      <c r="T11" s="8">
        <f t="shared" si="2"/>
        <v>0</v>
      </c>
      <c r="U11" s="8">
        <f t="shared" si="3"/>
        <v>0</v>
      </c>
      <c r="V11" s="8">
        <f t="shared" si="4"/>
        <v>0</v>
      </c>
      <c r="W11" s="9">
        <f t="shared" si="6"/>
        <v>0</v>
      </c>
      <c r="X11" s="8">
        <f t="shared" si="7"/>
        <v>0</v>
      </c>
      <c r="Y11" s="8">
        <f t="shared" si="8"/>
        <v>0</v>
      </c>
      <c r="Z11" s="8">
        <f t="shared" si="9"/>
        <v>0</v>
      </c>
      <c r="AA11" s="8">
        <f>IF(Z11=0,0,((Z11-VLOOKUP(Z11,TAX!$B$4:$E$9,1))*VLOOKUP(Z11,TAX!$B$4:$E$9,3))+VLOOKUP(Z11,TAX!$B$4:$E$9,4))</f>
        <v>0</v>
      </c>
      <c r="AB11" s="8">
        <f t="shared" si="1"/>
        <v>0</v>
      </c>
    </row>
    <row r="12" spans="2:28" x14ac:dyDescent="0.3">
      <c r="B12" s="3">
        <f t="shared" si="5"/>
        <v>9</v>
      </c>
      <c r="C12" s="10"/>
      <c r="D12" s="11"/>
      <c r="E12" s="9"/>
      <c r="F12" s="8"/>
      <c r="G12" s="8"/>
      <c r="H12" s="8"/>
      <c r="I12" s="8"/>
      <c r="J12" s="8"/>
      <c r="K12" s="8"/>
      <c r="L12" s="8"/>
      <c r="M12" s="8"/>
      <c r="N12" s="8"/>
      <c r="O12" s="8"/>
      <c r="P12" s="8">
        <f t="shared" si="0"/>
        <v>0</v>
      </c>
      <c r="Q12" s="8"/>
      <c r="R12" s="8"/>
      <c r="S12" s="8"/>
      <c r="T12" s="8">
        <f t="shared" si="2"/>
        <v>0</v>
      </c>
      <c r="U12" s="8">
        <f t="shared" si="3"/>
        <v>0</v>
      </c>
      <c r="V12" s="8">
        <f t="shared" si="4"/>
        <v>0</v>
      </c>
      <c r="W12" s="9">
        <f t="shared" si="6"/>
        <v>0</v>
      </c>
      <c r="X12" s="8">
        <f t="shared" si="7"/>
        <v>0</v>
      </c>
      <c r="Y12" s="8">
        <f t="shared" si="8"/>
        <v>0</v>
      </c>
      <c r="Z12" s="8">
        <f t="shared" si="9"/>
        <v>0</v>
      </c>
      <c r="AA12" s="8">
        <f>IF(Z12=0,0,((Z12-VLOOKUP(Z12,TAX!$B$4:$E$9,1))*VLOOKUP(Z12,TAX!$B$4:$E$9,3))+VLOOKUP(Z12,TAX!$B$4:$E$9,4))</f>
        <v>0</v>
      </c>
      <c r="AB12" s="8">
        <f t="shared" si="1"/>
        <v>0</v>
      </c>
    </row>
    <row r="13" spans="2:28" x14ac:dyDescent="0.3">
      <c r="B13" s="3">
        <f t="shared" si="5"/>
        <v>10</v>
      </c>
      <c r="C13" s="10"/>
      <c r="D13" s="11"/>
      <c r="E13" s="9"/>
      <c r="F13" s="8"/>
      <c r="G13" s="8"/>
      <c r="H13" s="8"/>
      <c r="I13" s="8"/>
      <c r="J13" s="8"/>
      <c r="K13" s="8"/>
      <c r="L13" s="8"/>
      <c r="M13" s="8"/>
      <c r="N13" s="8"/>
      <c r="O13" s="8"/>
      <c r="P13" s="8">
        <f t="shared" si="0"/>
        <v>0</v>
      </c>
      <c r="Q13" s="8"/>
      <c r="R13" s="8"/>
      <c r="S13" s="8"/>
      <c r="T13" s="8">
        <f t="shared" si="2"/>
        <v>0</v>
      </c>
      <c r="U13" s="8">
        <f t="shared" si="3"/>
        <v>0</v>
      </c>
      <c r="V13" s="8">
        <f t="shared" si="4"/>
        <v>0</v>
      </c>
      <c r="W13" s="9">
        <f t="shared" si="6"/>
        <v>0</v>
      </c>
      <c r="X13" s="8">
        <f t="shared" si="7"/>
        <v>0</v>
      </c>
      <c r="Y13" s="8">
        <f t="shared" si="8"/>
        <v>0</v>
      </c>
      <c r="Z13" s="8">
        <f t="shared" si="9"/>
        <v>0</v>
      </c>
      <c r="AA13" s="8">
        <f>IF(Z13=0,0,((Z13-VLOOKUP(Z13,TAX!$B$4:$E$9,1))*VLOOKUP(Z13,TAX!$B$4:$E$9,3))+VLOOKUP(Z13,TAX!$B$4:$E$9,4))</f>
        <v>0</v>
      </c>
      <c r="AB13" s="8">
        <f t="shared" si="1"/>
        <v>0</v>
      </c>
    </row>
    <row r="14" spans="2:28" x14ac:dyDescent="0.3">
      <c r="B14" s="3">
        <f t="shared" si="5"/>
        <v>11</v>
      </c>
      <c r="C14" s="10"/>
      <c r="D14" s="11"/>
      <c r="E14" s="9"/>
      <c r="F14" s="8"/>
      <c r="G14" s="8"/>
      <c r="H14" s="8"/>
      <c r="I14" s="8"/>
      <c r="J14" s="8"/>
      <c r="K14" s="8"/>
      <c r="L14" s="8"/>
      <c r="M14" s="8"/>
      <c r="N14" s="8"/>
      <c r="O14" s="8"/>
      <c r="P14" s="8">
        <f t="shared" si="0"/>
        <v>0</v>
      </c>
      <c r="Q14" s="8"/>
      <c r="R14" s="8"/>
      <c r="S14" s="8"/>
      <c r="T14" s="8">
        <f t="shared" si="2"/>
        <v>0</v>
      </c>
      <c r="U14" s="8">
        <f t="shared" si="3"/>
        <v>0</v>
      </c>
      <c r="V14" s="8">
        <f t="shared" si="4"/>
        <v>0</v>
      </c>
      <c r="W14" s="9">
        <f t="shared" si="6"/>
        <v>0</v>
      </c>
      <c r="X14" s="8">
        <f t="shared" si="7"/>
        <v>0</v>
      </c>
      <c r="Y14" s="8">
        <f t="shared" si="8"/>
        <v>0</v>
      </c>
      <c r="Z14" s="8">
        <f t="shared" si="9"/>
        <v>0</v>
      </c>
      <c r="AA14" s="8">
        <f>IF(Z14=0,0,((Z14-VLOOKUP(Z14,TAX!$B$4:$E$9,1))*VLOOKUP(Z14,TAX!$B$4:$E$9,3))+VLOOKUP(Z14,TAX!$B$4:$E$9,4))</f>
        <v>0</v>
      </c>
      <c r="AB14" s="8">
        <f t="shared" si="1"/>
        <v>0</v>
      </c>
    </row>
    <row r="15" spans="2:28" x14ac:dyDescent="0.3">
      <c r="B15" s="3">
        <f t="shared" si="5"/>
        <v>12</v>
      </c>
      <c r="C15" s="10"/>
      <c r="D15" s="11"/>
      <c r="E15" s="9"/>
      <c r="F15" s="8"/>
      <c r="G15" s="8"/>
      <c r="H15" s="8"/>
      <c r="I15" s="8"/>
      <c r="J15" s="8"/>
      <c r="K15" s="8"/>
      <c r="L15" s="8"/>
      <c r="M15" s="8"/>
      <c r="N15" s="8"/>
      <c r="O15" s="8"/>
      <c r="P15" s="8">
        <f t="shared" si="0"/>
        <v>0</v>
      </c>
      <c r="Q15" s="8"/>
      <c r="R15" s="8"/>
      <c r="S15" s="8"/>
      <c r="T15" s="8">
        <f t="shared" si="2"/>
        <v>0</v>
      </c>
      <c r="U15" s="8">
        <f t="shared" si="3"/>
        <v>0</v>
      </c>
      <c r="V15" s="8">
        <f t="shared" si="4"/>
        <v>0</v>
      </c>
      <c r="W15" s="9">
        <f t="shared" si="6"/>
        <v>0</v>
      </c>
      <c r="X15" s="8">
        <f t="shared" si="7"/>
        <v>0</v>
      </c>
      <c r="Y15" s="8">
        <f t="shared" si="8"/>
        <v>0</v>
      </c>
      <c r="Z15" s="8">
        <f t="shared" si="9"/>
        <v>0</v>
      </c>
      <c r="AA15" s="8">
        <f>IF(Z15=0,0,((Z15-VLOOKUP(Z15,TAX!$B$4:$E$9,1))*VLOOKUP(Z15,TAX!$B$4:$E$9,3))+VLOOKUP(Z15,TAX!$B$4:$E$9,4))</f>
        <v>0</v>
      </c>
      <c r="AB15" s="8">
        <f t="shared" si="1"/>
        <v>0</v>
      </c>
    </row>
    <row r="16" spans="2:28" x14ac:dyDescent="0.3">
      <c r="B16" s="3">
        <f t="shared" si="5"/>
        <v>13</v>
      </c>
      <c r="C16" s="10"/>
      <c r="D16" s="11"/>
      <c r="E16" s="9"/>
      <c r="F16" s="8"/>
      <c r="G16" s="8"/>
      <c r="H16" s="8"/>
      <c r="I16" s="8"/>
      <c r="J16" s="8"/>
      <c r="K16" s="8"/>
      <c r="L16" s="8"/>
      <c r="M16" s="8"/>
      <c r="N16" s="8"/>
      <c r="O16" s="8"/>
      <c r="P16" s="8">
        <f t="shared" si="0"/>
        <v>0</v>
      </c>
      <c r="Q16" s="8"/>
      <c r="R16" s="8"/>
      <c r="S16" s="8"/>
      <c r="T16" s="8">
        <f t="shared" si="2"/>
        <v>0</v>
      </c>
      <c r="U16" s="8">
        <f t="shared" si="3"/>
        <v>0</v>
      </c>
      <c r="V16" s="8">
        <f t="shared" si="4"/>
        <v>0</v>
      </c>
      <c r="W16" s="9">
        <f t="shared" si="6"/>
        <v>0</v>
      </c>
      <c r="X16" s="8">
        <f t="shared" si="7"/>
        <v>0</v>
      </c>
      <c r="Y16" s="8">
        <f t="shared" si="8"/>
        <v>0</v>
      </c>
      <c r="Z16" s="8">
        <f t="shared" si="9"/>
        <v>0</v>
      </c>
      <c r="AA16" s="8">
        <f>IF(Z16=0,0,((Z16-VLOOKUP(Z16,TAX!$B$4:$E$9,1))*VLOOKUP(Z16,TAX!$B$4:$E$9,3))+VLOOKUP(Z16,TAX!$B$4:$E$9,4))</f>
        <v>0</v>
      </c>
      <c r="AB16" s="8">
        <f t="shared" si="1"/>
        <v>0</v>
      </c>
    </row>
    <row r="17" spans="2:28" x14ac:dyDescent="0.3">
      <c r="B17" s="3">
        <f t="shared" si="5"/>
        <v>14</v>
      </c>
      <c r="C17" s="10"/>
      <c r="D17" s="11"/>
      <c r="E17" s="9"/>
      <c r="F17" s="8"/>
      <c r="G17" s="8"/>
      <c r="H17" s="8"/>
      <c r="I17" s="8"/>
      <c r="J17" s="8"/>
      <c r="K17" s="8"/>
      <c r="L17" s="8"/>
      <c r="M17" s="8"/>
      <c r="N17" s="8"/>
      <c r="O17" s="8"/>
      <c r="P17" s="8">
        <f t="shared" si="0"/>
        <v>0</v>
      </c>
      <c r="Q17" s="8"/>
      <c r="R17" s="8"/>
      <c r="S17" s="8"/>
      <c r="T17" s="8">
        <f t="shared" si="2"/>
        <v>0</v>
      </c>
      <c r="U17" s="8">
        <f t="shared" si="3"/>
        <v>0</v>
      </c>
      <c r="V17" s="8">
        <f t="shared" si="4"/>
        <v>0</v>
      </c>
      <c r="W17" s="9">
        <f t="shared" si="6"/>
        <v>0</v>
      </c>
      <c r="X17" s="8">
        <f t="shared" si="7"/>
        <v>0</v>
      </c>
      <c r="Y17" s="8">
        <f t="shared" si="8"/>
        <v>0</v>
      </c>
      <c r="Z17" s="8">
        <f t="shared" si="9"/>
        <v>0</v>
      </c>
      <c r="AA17" s="8">
        <f>IF(Z17=0,0,((Z17-VLOOKUP(Z17,TAX!$B$4:$E$9,1))*VLOOKUP(Z17,TAX!$B$4:$E$9,3))+VLOOKUP(Z17,TAX!$B$4:$E$9,4))</f>
        <v>0</v>
      </c>
      <c r="AB17" s="8">
        <f t="shared" si="1"/>
        <v>0</v>
      </c>
    </row>
    <row r="18" spans="2:28" x14ac:dyDescent="0.3">
      <c r="B18" s="3">
        <f t="shared" si="5"/>
        <v>15</v>
      </c>
      <c r="C18" s="10"/>
      <c r="D18" s="11"/>
      <c r="E18" s="9"/>
      <c r="F18" s="8"/>
      <c r="G18" s="8"/>
      <c r="H18" s="8"/>
      <c r="I18" s="8"/>
      <c r="J18" s="8"/>
      <c r="K18" s="8"/>
      <c r="L18" s="8"/>
      <c r="M18" s="8"/>
      <c r="N18" s="8"/>
      <c r="O18" s="8"/>
      <c r="P18" s="8">
        <f t="shared" si="0"/>
        <v>0</v>
      </c>
      <c r="Q18" s="8"/>
      <c r="R18" s="8"/>
      <c r="S18" s="8"/>
      <c r="T18" s="8">
        <f t="shared" si="2"/>
        <v>0</v>
      </c>
      <c r="U18" s="8">
        <f t="shared" si="3"/>
        <v>0</v>
      </c>
      <c r="V18" s="8">
        <f t="shared" si="4"/>
        <v>0</v>
      </c>
      <c r="W18" s="9">
        <f t="shared" si="6"/>
        <v>0</v>
      </c>
      <c r="X18" s="8">
        <f t="shared" si="7"/>
        <v>0</v>
      </c>
      <c r="Y18" s="8">
        <f t="shared" si="8"/>
        <v>0</v>
      </c>
      <c r="Z18" s="8">
        <f t="shared" si="9"/>
        <v>0</v>
      </c>
      <c r="AA18" s="8">
        <f>IF(Z18=0,0,((Z18-VLOOKUP(Z18,TAX!$B$4:$E$9,1))*VLOOKUP(Z18,TAX!$B$4:$E$9,3))+VLOOKUP(Z18,TAX!$B$4:$E$9,4))</f>
        <v>0</v>
      </c>
      <c r="AB18" s="8">
        <f t="shared" si="1"/>
        <v>0</v>
      </c>
    </row>
    <row r="19" spans="2:28" x14ac:dyDescent="0.3">
      <c r="B19" s="3">
        <f t="shared" si="5"/>
        <v>16</v>
      </c>
      <c r="C19" s="10"/>
      <c r="D19" s="11"/>
      <c r="E19" s="9"/>
      <c r="F19" s="8"/>
      <c r="G19" s="8"/>
      <c r="H19" s="8"/>
      <c r="I19" s="8"/>
      <c r="J19" s="8"/>
      <c r="K19" s="8"/>
      <c r="L19" s="8"/>
      <c r="M19" s="8"/>
      <c r="N19" s="8"/>
      <c r="O19" s="8"/>
      <c r="P19" s="8">
        <f t="shared" si="0"/>
        <v>0</v>
      </c>
      <c r="Q19" s="8"/>
      <c r="R19" s="8"/>
      <c r="S19" s="8"/>
      <c r="T19" s="8">
        <f t="shared" si="2"/>
        <v>0</v>
      </c>
      <c r="U19" s="8">
        <f t="shared" si="3"/>
        <v>0</v>
      </c>
      <c r="V19" s="8">
        <f t="shared" si="4"/>
        <v>0</v>
      </c>
      <c r="W19" s="9">
        <f t="shared" si="6"/>
        <v>0</v>
      </c>
      <c r="X19" s="8">
        <f t="shared" si="7"/>
        <v>0</v>
      </c>
      <c r="Y19" s="8">
        <f t="shared" si="8"/>
        <v>0</v>
      </c>
      <c r="Z19" s="8">
        <f t="shared" si="9"/>
        <v>0</v>
      </c>
      <c r="AA19" s="8">
        <f>IF(Z19=0,0,((Z19-VLOOKUP(Z19,TAX!$B$4:$E$9,1))*VLOOKUP(Z19,TAX!$B$4:$E$9,3))+VLOOKUP(Z19,TAX!$B$4:$E$9,4))</f>
        <v>0</v>
      </c>
      <c r="AB19" s="8">
        <f t="shared" si="1"/>
        <v>0</v>
      </c>
    </row>
    <row r="20" spans="2:28" x14ac:dyDescent="0.3">
      <c r="B20" s="3">
        <f t="shared" si="5"/>
        <v>17</v>
      </c>
      <c r="C20" s="10"/>
      <c r="D20" s="11"/>
      <c r="E20" s="9"/>
      <c r="F20" s="8"/>
      <c r="G20" s="8"/>
      <c r="H20" s="8"/>
      <c r="I20" s="8"/>
      <c r="J20" s="8"/>
      <c r="K20" s="8"/>
      <c r="L20" s="8"/>
      <c r="M20" s="8"/>
      <c r="N20" s="8"/>
      <c r="O20" s="8"/>
      <c r="P20" s="8">
        <f t="shared" si="0"/>
        <v>0</v>
      </c>
      <c r="Q20" s="8"/>
      <c r="R20" s="8"/>
      <c r="S20" s="8"/>
      <c r="T20" s="8">
        <f t="shared" si="2"/>
        <v>0</v>
      </c>
      <c r="U20" s="8">
        <f t="shared" si="3"/>
        <v>0</v>
      </c>
      <c r="V20" s="8">
        <f t="shared" si="4"/>
        <v>0</v>
      </c>
      <c r="W20" s="9">
        <f t="shared" si="6"/>
        <v>0</v>
      </c>
      <c r="X20" s="8">
        <f t="shared" si="7"/>
        <v>0</v>
      </c>
      <c r="Y20" s="8">
        <f t="shared" si="8"/>
        <v>0</v>
      </c>
      <c r="Z20" s="8">
        <f t="shared" si="9"/>
        <v>0</v>
      </c>
      <c r="AA20" s="8">
        <f>IF(Z20=0,0,((Z20-VLOOKUP(Z20,TAX!$B$4:$E$9,1))*VLOOKUP(Z20,TAX!$B$4:$E$9,3))+VLOOKUP(Z20,TAX!$B$4:$E$9,4))</f>
        <v>0</v>
      </c>
      <c r="AB20" s="8">
        <f t="shared" si="1"/>
        <v>0</v>
      </c>
    </row>
    <row r="21" spans="2:28" x14ac:dyDescent="0.3">
      <c r="B21" s="3">
        <f t="shared" si="5"/>
        <v>18</v>
      </c>
      <c r="C21" s="10"/>
      <c r="D21" s="11"/>
      <c r="E21" s="9"/>
      <c r="F21" s="8"/>
      <c r="G21" s="8"/>
      <c r="H21" s="8"/>
      <c r="I21" s="8"/>
      <c r="J21" s="8"/>
      <c r="K21" s="8"/>
      <c r="L21" s="8"/>
      <c r="M21" s="8"/>
      <c r="N21" s="8"/>
      <c r="O21" s="8"/>
      <c r="P21" s="8">
        <f t="shared" si="0"/>
        <v>0</v>
      </c>
      <c r="Q21" s="8"/>
      <c r="R21" s="8"/>
      <c r="S21" s="8"/>
      <c r="T21" s="8">
        <f t="shared" si="2"/>
        <v>0</v>
      </c>
      <c r="U21" s="8">
        <f t="shared" si="3"/>
        <v>0</v>
      </c>
      <c r="V21" s="8">
        <f t="shared" si="4"/>
        <v>0</v>
      </c>
      <c r="W21" s="9">
        <f t="shared" si="6"/>
        <v>0</v>
      </c>
      <c r="X21" s="8">
        <f t="shared" si="7"/>
        <v>0</v>
      </c>
      <c r="Y21" s="8">
        <f t="shared" si="8"/>
        <v>0</v>
      </c>
      <c r="Z21" s="8">
        <f t="shared" si="9"/>
        <v>0</v>
      </c>
      <c r="AA21" s="8">
        <f>IF(Z21=0,0,((Z21-VLOOKUP(Z21,TAX!$B$4:$E$9,1))*VLOOKUP(Z21,TAX!$B$4:$E$9,3))+VLOOKUP(Z21,TAX!$B$4:$E$9,4))</f>
        <v>0</v>
      </c>
      <c r="AB21" s="8">
        <f t="shared" si="1"/>
        <v>0</v>
      </c>
    </row>
    <row r="22" spans="2:28" x14ac:dyDescent="0.3">
      <c r="B22" s="3">
        <f t="shared" si="5"/>
        <v>19</v>
      </c>
      <c r="C22" s="10"/>
      <c r="D22" s="11"/>
      <c r="E22" s="9"/>
      <c r="F22" s="8"/>
      <c r="G22" s="8"/>
      <c r="H22" s="8"/>
      <c r="I22" s="8"/>
      <c r="J22" s="8"/>
      <c r="K22" s="8"/>
      <c r="L22" s="8"/>
      <c r="M22" s="8"/>
      <c r="N22" s="8"/>
      <c r="O22" s="8"/>
      <c r="P22" s="8">
        <f t="shared" si="0"/>
        <v>0</v>
      </c>
      <c r="Q22" s="8"/>
      <c r="R22" s="8"/>
      <c r="S22" s="8"/>
      <c r="T22" s="8">
        <f t="shared" si="2"/>
        <v>0</v>
      </c>
      <c r="U22" s="8">
        <f t="shared" si="3"/>
        <v>0</v>
      </c>
      <c r="V22" s="8">
        <f t="shared" si="4"/>
        <v>0</v>
      </c>
      <c r="W22" s="9">
        <f t="shared" si="6"/>
        <v>0</v>
      </c>
      <c r="X22" s="8">
        <f t="shared" si="7"/>
        <v>0</v>
      </c>
      <c r="Y22" s="8">
        <f t="shared" si="8"/>
        <v>0</v>
      </c>
      <c r="Z22" s="8">
        <f t="shared" si="9"/>
        <v>0</v>
      </c>
      <c r="AA22" s="8">
        <f>IF(Z22=0,0,((Z22-VLOOKUP(Z22,TAX!$B$4:$E$9,1))*VLOOKUP(Z22,TAX!$B$4:$E$9,3))+VLOOKUP(Z22,TAX!$B$4:$E$9,4))</f>
        <v>0</v>
      </c>
      <c r="AB22" s="8">
        <f t="shared" si="1"/>
        <v>0</v>
      </c>
    </row>
    <row r="23" spans="2:28" x14ac:dyDescent="0.3">
      <c r="B23" s="3">
        <f t="shared" si="5"/>
        <v>20</v>
      </c>
      <c r="C23" s="10"/>
      <c r="D23" s="11"/>
      <c r="E23" s="9"/>
      <c r="F23" s="8"/>
      <c r="G23" s="8"/>
      <c r="H23" s="8"/>
      <c r="I23" s="8"/>
      <c r="J23" s="8"/>
      <c r="K23" s="8"/>
      <c r="L23" s="8"/>
      <c r="M23" s="8"/>
      <c r="N23" s="8"/>
      <c r="O23" s="8"/>
      <c r="P23" s="8">
        <f t="shared" si="0"/>
        <v>0</v>
      </c>
      <c r="Q23" s="8"/>
      <c r="R23" s="8"/>
      <c r="S23" s="8"/>
      <c r="T23" s="8">
        <f t="shared" si="2"/>
        <v>0</v>
      </c>
      <c r="U23" s="8">
        <f t="shared" si="3"/>
        <v>0</v>
      </c>
      <c r="V23" s="8">
        <f t="shared" si="4"/>
        <v>0</v>
      </c>
      <c r="W23" s="9">
        <f t="shared" si="6"/>
        <v>0</v>
      </c>
      <c r="X23" s="8">
        <f t="shared" si="7"/>
        <v>0</v>
      </c>
      <c r="Y23" s="8">
        <f t="shared" si="8"/>
        <v>0</v>
      </c>
      <c r="Z23" s="8">
        <f t="shared" si="9"/>
        <v>0</v>
      </c>
      <c r="AA23" s="8">
        <f>IF(Z23=0,0,((Z23-VLOOKUP(Z23,TAX!$B$4:$E$9,1))*VLOOKUP(Z23,TAX!$B$4:$E$9,3))+VLOOKUP(Z23,TAX!$B$4:$E$9,4))</f>
        <v>0</v>
      </c>
      <c r="AB23" s="8">
        <f t="shared" si="1"/>
        <v>0</v>
      </c>
    </row>
    <row r="24" spans="2:28" x14ac:dyDescent="0.3">
      <c r="B24" s="3">
        <f t="shared" si="5"/>
        <v>21</v>
      </c>
      <c r="C24" s="10"/>
      <c r="D24" s="11"/>
      <c r="E24" s="9"/>
      <c r="F24" s="8"/>
      <c r="G24" s="8"/>
      <c r="H24" s="8"/>
      <c r="I24" s="8"/>
      <c r="J24" s="8"/>
      <c r="K24" s="8"/>
      <c r="L24" s="8"/>
      <c r="M24" s="8"/>
      <c r="N24" s="8"/>
      <c r="O24" s="8"/>
      <c r="P24" s="8">
        <f t="shared" si="0"/>
        <v>0</v>
      </c>
      <c r="Q24" s="8"/>
      <c r="R24" s="8"/>
      <c r="S24" s="8"/>
      <c r="T24" s="8">
        <f t="shared" si="2"/>
        <v>0</v>
      </c>
      <c r="U24" s="8">
        <f t="shared" si="3"/>
        <v>0</v>
      </c>
      <c r="V24" s="8">
        <f t="shared" si="4"/>
        <v>0</v>
      </c>
      <c r="W24" s="9">
        <f t="shared" si="6"/>
        <v>0</v>
      </c>
      <c r="X24" s="8">
        <f t="shared" si="7"/>
        <v>0</v>
      </c>
      <c r="Y24" s="8">
        <f t="shared" si="8"/>
        <v>0</v>
      </c>
      <c r="Z24" s="8">
        <f t="shared" si="9"/>
        <v>0</v>
      </c>
      <c r="AA24" s="8">
        <f>IF(Z24=0,0,((Z24-VLOOKUP(Z24,TAX!$B$4:$E$9,1))*VLOOKUP(Z24,TAX!$B$4:$E$9,3))+VLOOKUP(Z24,TAX!$B$4:$E$9,4))</f>
        <v>0</v>
      </c>
      <c r="AB24" s="8">
        <f t="shared" si="1"/>
        <v>0</v>
      </c>
    </row>
    <row r="25" spans="2:28" x14ac:dyDescent="0.3">
      <c r="B25" s="3">
        <f t="shared" si="5"/>
        <v>22</v>
      </c>
      <c r="C25" s="10"/>
      <c r="D25" s="11"/>
      <c r="E25" s="9"/>
      <c r="F25" s="8"/>
      <c r="G25" s="8"/>
      <c r="H25" s="8"/>
      <c r="I25" s="8"/>
      <c r="J25" s="8"/>
      <c r="K25" s="8"/>
      <c r="L25" s="8"/>
      <c r="M25" s="8"/>
      <c r="N25" s="8"/>
      <c r="O25" s="8"/>
      <c r="P25" s="8">
        <f t="shared" si="0"/>
        <v>0</v>
      </c>
      <c r="Q25" s="8"/>
      <c r="R25" s="8"/>
      <c r="S25" s="8"/>
      <c r="T25" s="8">
        <f t="shared" si="2"/>
        <v>0</v>
      </c>
      <c r="U25" s="8">
        <f t="shared" si="3"/>
        <v>0</v>
      </c>
      <c r="V25" s="8">
        <f t="shared" si="4"/>
        <v>0</v>
      </c>
      <c r="W25" s="9">
        <f t="shared" si="6"/>
        <v>0</v>
      </c>
      <c r="X25" s="8">
        <f t="shared" si="7"/>
        <v>0</v>
      </c>
      <c r="Y25" s="8">
        <f t="shared" si="8"/>
        <v>0</v>
      </c>
      <c r="Z25" s="8">
        <f t="shared" si="9"/>
        <v>0</v>
      </c>
      <c r="AA25" s="8">
        <f>IF(Z25=0,0,((Z25-VLOOKUP(Z25,TAX!$B$4:$E$9,1))*VLOOKUP(Z25,TAX!$B$4:$E$9,3))+VLOOKUP(Z25,TAX!$B$4:$E$9,4))</f>
        <v>0</v>
      </c>
      <c r="AB25" s="8">
        <f t="shared" si="1"/>
        <v>0</v>
      </c>
    </row>
    <row r="26" spans="2:28" x14ac:dyDescent="0.3">
      <c r="B26" s="3">
        <f t="shared" si="5"/>
        <v>23</v>
      </c>
      <c r="C26" s="10"/>
      <c r="D26" s="11"/>
      <c r="E26" s="9"/>
      <c r="F26" s="8"/>
      <c r="G26" s="8"/>
      <c r="H26" s="8"/>
      <c r="I26" s="8"/>
      <c r="J26" s="8"/>
      <c r="K26" s="8"/>
      <c r="L26" s="8"/>
      <c r="M26" s="8"/>
      <c r="N26" s="8"/>
      <c r="O26" s="8"/>
      <c r="P26" s="8">
        <f t="shared" si="0"/>
        <v>0</v>
      </c>
      <c r="Q26" s="8"/>
      <c r="R26" s="8"/>
      <c r="S26" s="8"/>
      <c r="T26" s="8">
        <f t="shared" si="2"/>
        <v>0</v>
      </c>
      <c r="U26" s="8">
        <f t="shared" si="3"/>
        <v>0</v>
      </c>
      <c r="V26" s="8">
        <f t="shared" si="4"/>
        <v>0</v>
      </c>
      <c r="W26" s="9">
        <f t="shared" si="6"/>
        <v>0</v>
      </c>
      <c r="X26" s="8">
        <f t="shared" si="7"/>
        <v>0</v>
      </c>
      <c r="Y26" s="8">
        <f t="shared" si="8"/>
        <v>0</v>
      </c>
      <c r="Z26" s="8">
        <f t="shared" si="9"/>
        <v>0</v>
      </c>
      <c r="AA26" s="8">
        <f>IF(Z26=0,0,((Z26-VLOOKUP(Z26,TAX!$B$4:$E$9,1))*VLOOKUP(Z26,TAX!$B$4:$E$9,3))+VLOOKUP(Z26,TAX!$B$4:$E$9,4))</f>
        <v>0</v>
      </c>
      <c r="AB26" s="8">
        <f t="shared" si="1"/>
        <v>0</v>
      </c>
    </row>
    <row r="27" spans="2:28" x14ac:dyDescent="0.3">
      <c r="B27" s="3">
        <f t="shared" si="5"/>
        <v>24</v>
      </c>
      <c r="C27" s="10"/>
      <c r="D27" s="11"/>
      <c r="E27" s="9"/>
      <c r="F27" s="8"/>
      <c r="G27" s="8"/>
      <c r="H27" s="8"/>
      <c r="I27" s="8"/>
      <c r="J27" s="8"/>
      <c r="K27" s="8"/>
      <c r="L27" s="8"/>
      <c r="M27" s="8"/>
      <c r="N27" s="8"/>
      <c r="O27" s="8"/>
      <c r="P27" s="8">
        <f t="shared" si="0"/>
        <v>0</v>
      </c>
      <c r="Q27" s="8"/>
      <c r="R27" s="8"/>
      <c r="S27" s="8"/>
      <c r="T27" s="8">
        <f t="shared" si="2"/>
        <v>0</v>
      </c>
      <c r="U27" s="8">
        <f t="shared" si="3"/>
        <v>0</v>
      </c>
      <c r="V27" s="8">
        <f t="shared" si="4"/>
        <v>0</v>
      </c>
      <c r="W27" s="9">
        <f t="shared" si="6"/>
        <v>0</v>
      </c>
      <c r="X27" s="8">
        <f t="shared" si="7"/>
        <v>0</v>
      </c>
      <c r="Y27" s="8">
        <f t="shared" si="8"/>
        <v>0</v>
      </c>
      <c r="Z27" s="8">
        <f t="shared" si="9"/>
        <v>0</v>
      </c>
      <c r="AA27" s="8">
        <f>IF(Z27=0,0,((Z27-VLOOKUP(Z27,TAX!$B$4:$E$9,1))*VLOOKUP(Z27,TAX!$B$4:$E$9,3))+VLOOKUP(Z27,TAX!$B$4:$E$9,4))</f>
        <v>0</v>
      </c>
      <c r="AB27" s="8">
        <f t="shared" si="1"/>
        <v>0</v>
      </c>
    </row>
    <row r="28" spans="2:28" x14ac:dyDescent="0.3">
      <c r="B28" s="3">
        <f t="shared" si="5"/>
        <v>25</v>
      </c>
      <c r="C28" s="10"/>
      <c r="D28" s="11"/>
      <c r="E28" s="9"/>
      <c r="F28" s="8"/>
      <c r="G28" s="8"/>
      <c r="H28" s="8"/>
      <c r="I28" s="8"/>
      <c r="J28" s="8"/>
      <c r="K28" s="8"/>
      <c r="L28" s="8"/>
      <c r="M28" s="8"/>
      <c r="N28" s="8"/>
      <c r="O28" s="8"/>
      <c r="P28" s="8">
        <f t="shared" si="0"/>
        <v>0</v>
      </c>
      <c r="Q28" s="8"/>
      <c r="R28" s="8"/>
      <c r="S28" s="8"/>
      <c r="T28" s="8">
        <f t="shared" si="2"/>
        <v>0</v>
      </c>
      <c r="U28" s="8">
        <f t="shared" si="3"/>
        <v>0</v>
      </c>
      <c r="V28" s="8">
        <f t="shared" si="4"/>
        <v>0</v>
      </c>
      <c r="W28" s="9">
        <f t="shared" si="6"/>
        <v>0</v>
      </c>
      <c r="X28" s="8">
        <f t="shared" si="7"/>
        <v>0</v>
      </c>
      <c r="Y28" s="8">
        <f t="shared" si="8"/>
        <v>0</v>
      </c>
      <c r="Z28" s="8">
        <f t="shared" si="9"/>
        <v>0</v>
      </c>
      <c r="AA28" s="8">
        <f>IF(Z28=0,0,((Z28-VLOOKUP(Z28,TAX!$B$4:$E$9,1))*VLOOKUP(Z28,TAX!$B$4:$E$9,3))+VLOOKUP(Z28,TAX!$B$4:$E$9,4))</f>
        <v>0</v>
      </c>
      <c r="AB28" s="8">
        <f t="shared" si="1"/>
        <v>0</v>
      </c>
    </row>
    <row r="29" spans="2:28" x14ac:dyDescent="0.3">
      <c r="B29" s="3">
        <f t="shared" si="5"/>
        <v>26</v>
      </c>
      <c r="C29" s="10"/>
      <c r="D29" s="11"/>
      <c r="E29" s="9"/>
      <c r="F29" s="8"/>
      <c r="G29" s="8"/>
      <c r="H29" s="8"/>
      <c r="I29" s="8"/>
      <c r="J29" s="8"/>
      <c r="K29" s="8"/>
      <c r="L29" s="8"/>
      <c r="M29" s="8"/>
      <c r="N29" s="8"/>
      <c r="O29" s="8"/>
      <c r="P29" s="8">
        <f t="shared" si="0"/>
        <v>0</v>
      </c>
      <c r="Q29" s="8"/>
      <c r="R29" s="8"/>
      <c r="S29" s="8"/>
      <c r="T29" s="8">
        <f t="shared" si="2"/>
        <v>0</v>
      </c>
      <c r="U29" s="8">
        <f t="shared" si="3"/>
        <v>0</v>
      </c>
      <c r="V29" s="8">
        <f t="shared" si="4"/>
        <v>0</v>
      </c>
      <c r="W29" s="9">
        <f t="shared" si="6"/>
        <v>0</v>
      </c>
      <c r="X29" s="8">
        <f t="shared" si="7"/>
        <v>0</v>
      </c>
      <c r="Y29" s="8">
        <f t="shared" si="8"/>
        <v>0</v>
      </c>
      <c r="Z29" s="8">
        <f t="shared" si="9"/>
        <v>0</v>
      </c>
      <c r="AA29" s="8">
        <f>IF(Z29=0,0,((Z29-VLOOKUP(Z29,TAX!$B$4:$E$9,1))*VLOOKUP(Z29,TAX!$B$4:$E$9,3))+VLOOKUP(Z29,TAX!$B$4:$E$9,4))</f>
        <v>0</v>
      </c>
      <c r="AB29" s="8">
        <f t="shared" si="1"/>
        <v>0</v>
      </c>
    </row>
    <row r="30" spans="2:28" x14ac:dyDescent="0.3">
      <c r="B30" s="3">
        <f t="shared" si="5"/>
        <v>27</v>
      </c>
      <c r="C30" s="10"/>
      <c r="D30" s="11"/>
      <c r="E30" s="9"/>
      <c r="F30" s="8"/>
      <c r="G30" s="8"/>
      <c r="H30" s="8"/>
      <c r="I30" s="8"/>
      <c r="J30" s="8"/>
      <c r="K30" s="8"/>
      <c r="L30" s="8"/>
      <c r="M30" s="8"/>
      <c r="N30" s="8"/>
      <c r="O30" s="8"/>
      <c r="P30" s="8">
        <f t="shared" si="0"/>
        <v>0</v>
      </c>
      <c r="Q30" s="8"/>
      <c r="R30" s="8"/>
      <c r="S30" s="8"/>
      <c r="T30" s="8">
        <f t="shared" si="2"/>
        <v>0</v>
      </c>
      <c r="U30" s="8">
        <f t="shared" si="3"/>
        <v>0</v>
      </c>
      <c r="V30" s="8">
        <f t="shared" si="4"/>
        <v>0</v>
      </c>
      <c r="W30" s="9">
        <f t="shared" si="6"/>
        <v>0</v>
      </c>
      <c r="X30" s="8">
        <f t="shared" si="7"/>
        <v>0</v>
      </c>
      <c r="Y30" s="8">
        <f t="shared" si="8"/>
        <v>0</v>
      </c>
      <c r="Z30" s="8">
        <f t="shared" si="9"/>
        <v>0</v>
      </c>
      <c r="AA30" s="8">
        <f>IF(Z30=0,0,((Z30-VLOOKUP(Z30,TAX!$B$4:$E$9,1))*VLOOKUP(Z30,TAX!$B$4:$E$9,3))+VLOOKUP(Z30,TAX!$B$4:$E$9,4))</f>
        <v>0</v>
      </c>
      <c r="AB30" s="8">
        <f t="shared" si="1"/>
        <v>0</v>
      </c>
    </row>
    <row r="31" spans="2:28" x14ac:dyDescent="0.3">
      <c r="B31" s="3">
        <f t="shared" si="5"/>
        <v>28</v>
      </c>
      <c r="C31" s="10"/>
      <c r="D31" s="11"/>
      <c r="E31" s="9"/>
      <c r="F31" s="8"/>
      <c r="G31" s="8"/>
      <c r="H31" s="8"/>
      <c r="I31" s="8"/>
      <c r="J31" s="8"/>
      <c r="K31" s="8"/>
      <c r="L31" s="8"/>
      <c r="M31" s="8"/>
      <c r="N31" s="8"/>
      <c r="O31" s="8"/>
      <c r="P31" s="8">
        <f t="shared" si="0"/>
        <v>0</v>
      </c>
      <c r="Q31" s="8"/>
      <c r="R31" s="8"/>
      <c r="S31" s="8"/>
      <c r="T31" s="8">
        <f t="shared" si="2"/>
        <v>0</v>
      </c>
      <c r="U31" s="8">
        <f t="shared" si="3"/>
        <v>0</v>
      </c>
      <c r="V31" s="8">
        <f t="shared" si="4"/>
        <v>0</v>
      </c>
      <c r="W31" s="9">
        <f t="shared" si="6"/>
        <v>0</v>
      </c>
      <c r="X31" s="8">
        <f t="shared" si="7"/>
        <v>0</v>
      </c>
      <c r="Y31" s="8">
        <f t="shared" si="8"/>
        <v>0</v>
      </c>
      <c r="Z31" s="8">
        <f t="shared" si="9"/>
        <v>0</v>
      </c>
      <c r="AA31" s="8">
        <f>IF(Z31=0,0,((Z31-VLOOKUP(Z31,TAX!$B$4:$E$9,1))*VLOOKUP(Z31,TAX!$B$4:$E$9,3))+VLOOKUP(Z31,TAX!$B$4:$E$9,4))</f>
        <v>0</v>
      </c>
      <c r="AB31" s="8">
        <f t="shared" si="1"/>
        <v>0</v>
      </c>
    </row>
    <row r="32" spans="2:28" x14ac:dyDescent="0.3">
      <c r="B32" s="3">
        <f t="shared" si="5"/>
        <v>29</v>
      </c>
      <c r="C32" s="10"/>
      <c r="D32" s="11"/>
      <c r="E32" s="9"/>
      <c r="F32" s="8"/>
      <c r="G32" s="8"/>
      <c r="H32" s="8"/>
      <c r="I32" s="8"/>
      <c r="J32" s="8"/>
      <c r="K32" s="8"/>
      <c r="L32" s="8"/>
      <c r="M32" s="8"/>
      <c r="N32" s="8"/>
      <c r="O32" s="8"/>
      <c r="P32" s="8">
        <f t="shared" si="0"/>
        <v>0</v>
      </c>
      <c r="Q32" s="8"/>
      <c r="R32" s="8"/>
      <c r="S32" s="8"/>
      <c r="T32" s="8">
        <f t="shared" si="2"/>
        <v>0</v>
      </c>
      <c r="U32" s="8">
        <f t="shared" si="3"/>
        <v>0</v>
      </c>
      <c r="V32" s="8">
        <f t="shared" si="4"/>
        <v>0</v>
      </c>
      <c r="W32" s="9">
        <f t="shared" si="6"/>
        <v>0</v>
      </c>
      <c r="X32" s="8">
        <f t="shared" si="7"/>
        <v>0</v>
      </c>
      <c r="Y32" s="8">
        <f t="shared" si="8"/>
        <v>0</v>
      </c>
      <c r="Z32" s="8">
        <f t="shared" si="9"/>
        <v>0</v>
      </c>
      <c r="AA32" s="8">
        <f>IF(Z32=0,0,((Z32-VLOOKUP(Z32,TAX!$B$4:$E$9,1))*VLOOKUP(Z32,TAX!$B$4:$E$9,3))+VLOOKUP(Z32,TAX!$B$4:$E$9,4))</f>
        <v>0</v>
      </c>
      <c r="AB32" s="8">
        <f t="shared" si="1"/>
        <v>0</v>
      </c>
    </row>
    <row r="33" spans="2:30" x14ac:dyDescent="0.3">
      <c r="B33" s="3">
        <f t="shared" si="5"/>
        <v>30</v>
      </c>
      <c r="C33" s="10"/>
      <c r="D33" s="11"/>
      <c r="E33" s="9"/>
      <c r="F33" s="8"/>
      <c r="G33" s="8"/>
      <c r="H33" s="8"/>
      <c r="I33" s="8"/>
      <c r="J33" s="8"/>
      <c r="K33" s="8"/>
      <c r="L33" s="8"/>
      <c r="M33" s="8"/>
      <c r="N33" s="8"/>
      <c r="O33" s="8"/>
      <c r="P33" s="8">
        <f t="shared" si="0"/>
        <v>0</v>
      </c>
      <c r="Q33" s="8"/>
      <c r="R33" s="8"/>
      <c r="S33" s="8"/>
      <c r="T33" s="8">
        <f t="shared" si="2"/>
        <v>0</v>
      </c>
      <c r="U33" s="8">
        <f t="shared" si="3"/>
        <v>0</v>
      </c>
      <c r="V33" s="8">
        <f t="shared" si="4"/>
        <v>0</v>
      </c>
      <c r="W33" s="9">
        <f t="shared" si="6"/>
        <v>0</v>
      </c>
      <c r="X33" s="8">
        <f t="shared" si="7"/>
        <v>0</v>
      </c>
      <c r="Y33" s="8">
        <f t="shared" si="8"/>
        <v>0</v>
      </c>
      <c r="Z33" s="8">
        <f t="shared" si="9"/>
        <v>0</v>
      </c>
      <c r="AA33" s="8">
        <f>IF(Z33=0,0,((Z33-VLOOKUP(Z33,TAX!$B$4:$E$9,1))*VLOOKUP(Z33,TAX!$B$4:$E$9,3))+VLOOKUP(Z33,TAX!$B$4:$E$9,4))</f>
        <v>0</v>
      </c>
      <c r="AB33" s="8">
        <f t="shared" si="1"/>
        <v>0</v>
      </c>
    </row>
    <row r="34" spans="2:30" x14ac:dyDescent="0.3">
      <c r="B34" s="3">
        <f t="shared" si="5"/>
        <v>31</v>
      </c>
      <c r="C34" s="10"/>
      <c r="D34" s="11"/>
      <c r="E34" s="9"/>
      <c r="F34" s="8"/>
      <c r="G34" s="8"/>
      <c r="H34" s="8"/>
      <c r="I34" s="8"/>
      <c r="J34" s="8"/>
      <c r="K34" s="8"/>
      <c r="L34" s="8"/>
      <c r="M34" s="8"/>
      <c r="N34" s="8"/>
      <c r="O34" s="8"/>
      <c r="P34" s="8">
        <f t="shared" si="0"/>
        <v>0</v>
      </c>
      <c r="Q34" s="8"/>
      <c r="R34" s="8"/>
      <c r="S34" s="8"/>
      <c r="T34" s="8">
        <f t="shared" si="2"/>
        <v>0</v>
      </c>
      <c r="U34" s="8">
        <f t="shared" si="3"/>
        <v>0</v>
      </c>
      <c r="V34" s="8">
        <f t="shared" si="4"/>
        <v>0</v>
      </c>
      <c r="W34" s="9">
        <f t="shared" si="6"/>
        <v>0</v>
      </c>
      <c r="X34" s="8">
        <f t="shared" si="7"/>
        <v>0</v>
      </c>
      <c r="Y34" s="8">
        <f t="shared" si="8"/>
        <v>0</v>
      </c>
      <c r="Z34" s="8">
        <f t="shared" si="9"/>
        <v>0</v>
      </c>
      <c r="AA34" s="8">
        <f>IF(Z34=0,0,((Z34-VLOOKUP(Z34,TAX!$B$4:$E$9,1))*VLOOKUP(Z34,TAX!$B$4:$E$9,3))+VLOOKUP(Z34,TAX!$B$4:$E$9,4))</f>
        <v>0</v>
      </c>
      <c r="AB34" s="8">
        <f t="shared" si="1"/>
        <v>0</v>
      </c>
    </row>
    <row r="35" spans="2:30" x14ac:dyDescent="0.3">
      <c r="B35" s="3">
        <f t="shared" si="5"/>
        <v>32</v>
      </c>
      <c r="C35" s="10"/>
      <c r="D35" s="11"/>
      <c r="E35" s="9"/>
      <c r="F35" s="8"/>
      <c r="G35" s="8"/>
      <c r="H35" s="8"/>
      <c r="I35" s="8"/>
      <c r="J35" s="8"/>
      <c r="K35" s="8"/>
      <c r="L35" s="8"/>
      <c r="M35" s="8"/>
      <c r="N35" s="8"/>
      <c r="O35" s="8"/>
      <c r="P35" s="8">
        <f t="shared" si="0"/>
        <v>0</v>
      </c>
      <c r="Q35" s="8"/>
      <c r="R35" s="8"/>
      <c r="S35" s="8"/>
      <c r="T35" s="8">
        <f t="shared" si="2"/>
        <v>0</v>
      </c>
      <c r="U35" s="8">
        <f t="shared" si="3"/>
        <v>0</v>
      </c>
      <c r="V35" s="8">
        <f t="shared" si="4"/>
        <v>0</v>
      </c>
      <c r="W35" s="9">
        <f t="shared" si="6"/>
        <v>0</v>
      </c>
      <c r="X35" s="8">
        <f t="shared" si="7"/>
        <v>0</v>
      </c>
      <c r="Y35" s="8">
        <f t="shared" si="8"/>
        <v>0</v>
      </c>
      <c r="Z35" s="8">
        <f t="shared" si="9"/>
        <v>0</v>
      </c>
      <c r="AA35" s="8">
        <f>IF(Z35=0,0,((Z35-VLOOKUP(Z35,TAX!$B$4:$E$9,1))*VLOOKUP(Z35,TAX!$B$4:$E$9,3))+VLOOKUP(Z35,TAX!$B$4:$E$9,4))</f>
        <v>0</v>
      </c>
      <c r="AB35" s="8">
        <f t="shared" si="1"/>
        <v>0</v>
      </c>
    </row>
    <row r="36" spans="2:30" x14ac:dyDescent="0.3">
      <c r="B36" s="3">
        <f t="shared" si="5"/>
        <v>33</v>
      </c>
      <c r="C36" s="10"/>
      <c r="D36" s="11"/>
      <c r="E36" s="9"/>
      <c r="F36" s="8"/>
      <c r="G36" s="8"/>
      <c r="H36" s="8"/>
      <c r="I36" s="8"/>
      <c r="J36" s="8"/>
      <c r="K36" s="8"/>
      <c r="L36" s="8"/>
      <c r="M36" s="8"/>
      <c r="N36" s="8"/>
      <c r="O36" s="8"/>
      <c r="P36" s="8">
        <f t="shared" ref="P36:P53" si="10">SUM(F36:O36)</f>
        <v>0</v>
      </c>
      <c r="Q36" s="8"/>
      <c r="R36" s="8"/>
      <c r="S36" s="8"/>
      <c r="T36" s="8">
        <f t="shared" si="2"/>
        <v>0</v>
      </c>
      <c r="U36" s="8">
        <f t="shared" si="3"/>
        <v>0</v>
      </c>
      <c r="V36" s="8">
        <f t="shared" si="4"/>
        <v>0</v>
      </c>
      <c r="W36" s="9">
        <f t="shared" si="6"/>
        <v>0</v>
      </c>
      <c r="X36" s="8">
        <f t="shared" si="7"/>
        <v>0</v>
      </c>
      <c r="Y36" s="8">
        <f t="shared" si="8"/>
        <v>0</v>
      </c>
      <c r="Z36" s="8">
        <f t="shared" si="9"/>
        <v>0</v>
      </c>
      <c r="AA36" s="8">
        <f>IF(Z36=0,0,(((Z36-VLOOKUP(Z36,TAX!$B$4:$E$9,1))*(VLOOKUP(Z36,TAX!$B$4:$E$9,3)))+(VLOOKUP(Z36,TAX!$B$4:$E$9,4))))</f>
        <v>0</v>
      </c>
      <c r="AB36" s="8">
        <f t="shared" ref="AB36:AB53" si="11">P36-Q36-R36-S36-AA36</f>
        <v>0</v>
      </c>
    </row>
    <row r="37" spans="2:30" x14ac:dyDescent="0.3">
      <c r="B37" s="3">
        <f t="shared" si="5"/>
        <v>34</v>
      </c>
      <c r="C37" s="10"/>
      <c r="D37" s="11"/>
      <c r="E37" s="9"/>
      <c r="F37" s="8"/>
      <c r="G37" s="8"/>
      <c r="H37" s="8"/>
      <c r="I37" s="8"/>
      <c r="J37" s="8"/>
      <c r="K37" s="8"/>
      <c r="L37" s="8"/>
      <c r="M37" s="8"/>
      <c r="N37" s="8"/>
      <c r="O37" s="8"/>
      <c r="P37" s="8">
        <f t="shared" si="10"/>
        <v>0</v>
      </c>
      <c r="Q37" s="8"/>
      <c r="R37" s="8"/>
      <c r="S37" s="8"/>
      <c r="T37" s="8">
        <f t="shared" si="2"/>
        <v>0</v>
      </c>
      <c r="U37" s="8">
        <f t="shared" si="3"/>
        <v>0</v>
      </c>
      <c r="V37" s="8">
        <f t="shared" si="4"/>
        <v>0</v>
      </c>
      <c r="W37" s="9">
        <f t="shared" si="6"/>
        <v>0</v>
      </c>
      <c r="X37" s="8">
        <f t="shared" si="7"/>
        <v>0</v>
      </c>
      <c r="Y37" s="8">
        <f t="shared" si="8"/>
        <v>0</v>
      </c>
      <c r="Z37" s="8">
        <f t="shared" si="9"/>
        <v>0</v>
      </c>
      <c r="AA37" s="8">
        <f>IF(Z37=0,0,(((Z37-VLOOKUP(Z37,TAX!$B$4:$E$9,1))*(VLOOKUP(Z37,TAX!$B$4:$E$9,3)))+(VLOOKUP(Z37,TAX!$B$4:$E$9,4))))</f>
        <v>0</v>
      </c>
      <c r="AB37" s="8">
        <f t="shared" si="11"/>
        <v>0</v>
      </c>
    </row>
    <row r="38" spans="2:30" x14ac:dyDescent="0.3">
      <c r="B38" s="3">
        <f t="shared" si="5"/>
        <v>35</v>
      </c>
      <c r="C38" s="10"/>
      <c r="D38" s="11"/>
      <c r="E38" s="9"/>
      <c r="F38" s="8"/>
      <c r="G38" s="8"/>
      <c r="H38" s="8"/>
      <c r="I38" s="8"/>
      <c r="J38" s="8"/>
      <c r="K38" s="8"/>
      <c r="L38" s="8"/>
      <c r="M38" s="8"/>
      <c r="N38" s="8"/>
      <c r="O38" s="8"/>
      <c r="P38" s="8">
        <f t="shared" si="10"/>
        <v>0</v>
      </c>
      <c r="Q38" s="8"/>
      <c r="R38" s="8"/>
      <c r="S38" s="8"/>
      <c r="T38" s="8">
        <f t="shared" si="2"/>
        <v>0</v>
      </c>
      <c r="U38" s="8">
        <f t="shared" si="3"/>
        <v>0</v>
      </c>
      <c r="V38" s="8">
        <f t="shared" si="4"/>
        <v>0</v>
      </c>
      <c r="W38" s="9">
        <f t="shared" si="6"/>
        <v>0</v>
      </c>
      <c r="X38" s="8">
        <f t="shared" si="7"/>
        <v>0</v>
      </c>
      <c r="Y38" s="8">
        <f t="shared" si="8"/>
        <v>0</v>
      </c>
      <c r="Z38" s="8">
        <f t="shared" si="9"/>
        <v>0</v>
      </c>
      <c r="AA38" s="8">
        <f>IF(Z38=0,0,(((Z38-VLOOKUP(Z38,TAX!$B$4:$E$9,1))*(VLOOKUP(Z38,TAX!$B$4:$E$9,3)))+(VLOOKUP(Z38,TAX!$B$4:$E$9,4))))</f>
        <v>0</v>
      </c>
      <c r="AB38" s="8">
        <f t="shared" si="11"/>
        <v>0</v>
      </c>
    </row>
    <row r="39" spans="2:30" x14ac:dyDescent="0.3">
      <c r="B39" s="3">
        <f t="shared" si="5"/>
        <v>36</v>
      </c>
      <c r="C39" s="10"/>
      <c r="D39" s="11"/>
      <c r="E39" s="9"/>
      <c r="F39" s="8"/>
      <c r="G39" s="8"/>
      <c r="H39" s="8"/>
      <c r="I39" s="8"/>
      <c r="J39" s="8"/>
      <c r="K39" s="8"/>
      <c r="L39" s="8"/>
      <c r="M39" s="8"/>
      <c r="N39" s="8"/>
      <c r="O39" s="8"/>
      <c r="P39" s="8">
        <f t="shared" si="10"/>
        <v>0</v>
      </c>
      <c r="Q39" s="8"/>
      <c r="R39" s="8"/>
      <c r="S39" s="8"/>
      <c r="T39" s="8">
        <f t="shared" si="2"/>
        <v>0</v>
      </c>
      <c r="U39" s="8">
        <f t="shared" si="3"/>
        <v>0</v>
      </c>
      <c r="V39" s="8">
        <f t="shared" si="4"/>
        <v>0</v>
      </c>
      <c r="W39" s="9">
        <f t="shared" si="6"/>
        <v>0</v>
      </c>
      <c r="X39" s="8">
        <f t="shared" si="7"/>
        <v>0</v>
      </c>
      <c r="Y39" s="8">
        <f t="shared" si="8"/>
        <v>0</v>
      </c>
      <c r="Z39" s="8">
        <f t="shared" si="9"/>
        <v>0</v>
      </c>
      <c r="AA39" s="8">
        <f>IF(Z39=0,0,(((Z39-VLOOKUP(Z39,TAX!$B$4:$E$9,1))*(VLOOKUP(Z39,TAX!$B$4:$E$9,3)))+(VLOOKUP(Z39,TAX!$B$4:$E$9,4))))</f>
        <v>0</v>
      </c>
      <c r="AB39" s="8">
        <f t="shared" si="11"/>
        <v>0</v>
      </c>
    </row>
    <row r="40" spans="2:30" x14ac:dyDescent="0.3">
      <c r="B40" s="3">
        <f t="shared" si="5"/>
        <v>37</v>
      </c>
      <c r="C40" s="10"/>
      <c r="D40" s="11"/>
      <c r="E40" s="9"/>
      <c r="F40" s="8"/>
      <c r="G40" s="8"/>
      <c r="H40" s="8"/>
      <c r="I40" s="8"/>
      <c r="J40" s="8"/>
      <c r="K40" s="8"/>
      <c r="L40" s="8"/>
      <c r="M40" s="8"/>
      <c r="N40" s="8"/>
      <c r="O40" s="8"/>
      <c r="P40" s="8">
        <f t="shared" si="10"/>
        <v>0</v>
      </c>
      <c r="Q40" s="8"/>
      <c r="R40" s="8"/>
      <c r="S40" s="8"/>
      <c r="T40" s="8">
        <f t="shared" si="2"/>
        <v>0</v>
      </c>
      <c r="U40" s="8">
        <f t="shared" si="3"/>
        <v>0</v>
      </c>
      <c r="V40" s="8">
        <f t="shared" si="4"/>
        <v>0</v>
      </c>
      <c r="W40" s="9">
        <f t="shared" si="6"/>
        <v>0</v>
      </c>
      <c r="X40" s="8">
        <f t="shared" si="7"/>
        <v>0</v>
      </c>
      <c r="Y40" s="8">
        <f t="shared" si="8"/>
        <v>0</v>
      </c>
      <c r="Z40" s="8">
        <f t="shared" si="9"/>
        <v>0</v>
      </c>
      <c r="AA40" s="8">
        <f>IF(Z40=0,0,(((Z40-VLOOKUP(Z40,TAX!$B$4:$E$9,1))*(VLOOKUP(Z40,TAX!$B$4:$E$9,3)))+(VLOOKUP(Z40,TAX!$B$4:$E$9,4))))</f>
        <v>0</v>
      </c>
      <c r="AB40" s="8">
        <f t="shared" si="11"/>
        <v>0</v>
      </c>
    </row>
    <row r="41" spans="2:30" x14ac:dyDescent="0.3">
      <c r="B41" s="3">
        <f t="shared" si="5"/>
        <v>38</v>
      </c>
      <c r="C41" s="10"/>
      <c r="D41" s="11"/>
      <c r="E41" s="9"/>
      <c r="F41" s="8"/>
      <c r="G41" s="8"/>
      <c r="H41" s="8"/>
      <c r="I41" s="8"/>
      <c r="J41" s="8"/>
      <c r="K41" s="8"/>
      <c r="L41" s="8"/>
      <c r="M41" s="8"/>
      <c r="N41" s="8"/>
      <c r="O41" s="8"/>
      <c r="P41" s="8">
        <f t="shared" si="10"/>
        <v>0</v>
      </c>
      <c r="Q41" s="8"/>
      <c r="R41" s="8"/>
      <c r="S41" s="8"/>
      <c r="T41" s="8">
        <f t="shared" si="2"/>
        <v>0</v>
      </c>
      <c r="U41" s="8">
        <f t="shared" si="3"/>
        <v>0</v>
      </c>
      <c r="V41" s="8">
        <f t="shared" si="4"/>
        <v>0</v>
      </c>
      <c r="W41" s="9">
        <f t="shared" si="6"/>
        <v>0</v>
      </c>
      <c r="X41" s="8">
        <f t="shared" si="7"/>
        <v>0</v>
      </c>
      <c r="Y41" s="8">
        <f t="shared" si="8"/>
        <v>0</v>
      </c>
      <c r="Z41" s="8">
        <f t="shared" si="9"/>
        <v>0</v>
      </c>
      <c r="AA41" s="8">
        <f>IF(Z41=0,0,(((Z41-VLOOKUP(Z41,TAX!$B$4:$E$9,1))*(VLOOKUP(Z41,TAX!$B$4:$E$9,3)))+(VLOOKUP(Z41,TAX!$B$4:$E$9,4))))</f>
        <v>0</v>
      </c>
      <c r="AB41" s="8">
        <f t="shared" si="11"/>
        <v>0</v>
      </c>
    </row>
    <row r="42" spans="2:30" x14ac:dyDescent="0.3">
      <c r="B42" s="3">
        <f t="shared" si="5"/>
        <v>39</v>
      </c>
      <c r="C42" s="10"/>
      <c r="D42" s="11"/>
      <c r="E42" s="9"/>
      <c r="F42" s="8"/>
      <c r="G42" s="8"/>
      <c r="H42" s="8"/>
      <c r="I42" s="8"/>
      <c r="J42" s="8"/>
      <c r="K42" s="8"/>
      <c r="L42" s="8"/>
      <c r="M42" s="8"/>
      <c r="N42" s="8"/>
      <c r="O42" s="8"/>
      <c r="P42" s="8">
        <f t="shared" si="10"/>
        <v>0</v>
      </c>
      <c r="Q42" s="8"/>
      <c r="R42" s="8"/>
      <c r="S42" s="8"/>
      <c r="T42" s="8">
        <f t="shared" si="2"/>
        <v>0</v>
      </c>
      <c r="U42" s="8">
        <f t="shared" si="3"/>
        <v>0</v>
      </c>
      <c r="V42" s="8">
        <f t="shared" si="4"/>
        <v>0</v>
      </c>
      <c r="W42" s="9">
        <f t="shared" si="6"/>
        <v>0</v>
      </c>
      <c r="X42" s="8">
        <f t="shared" si="7"/>
        <v>0</v>
      </c>
      <c r="Y42" s="8">
        <f t="shared" si="8"/>
        <v>0</v>
      </c>
      <c r="Z42" s="8">
        <f t="shared" si="9"/>
        <v>0</v>
      </c>
      <c r="AA42" s="8">
        <f>IF(Z42=0,0,(((Z42-VLOOKUP(Z42,TAX!$B$4:$E$9,1))*(VLOOKUP(Z42,TAX!$B$4:$E$9,3)))+(VLOOKUP(Z42,TAX!$B$4:$E$9,4))))</f>
        <v>0</v>
      </c>
      <c r="AB42" s="8">
        <f t="shared" si="11"/>
        <v>0</v>
      </c>
    </row>
    <row r="43" spans="2:30" x14ac:dyDescent="0.3">
      <c r="B43" s="3">
        <f t="shared" si="5"/>
        <v>40</v>
      </c>
      <c r="C43" s="10"/>
      <c r="D43" s="11"/>
      <c r="E43" s="9"/>
      <c r="F43" s="8"/>
      <c r="G43" s="8"/>
      <c r="H43" s="8"/>
      <c r="I43" s="8"/>
      <c r="J43" s="8"/>
      <c r="K43" s="8"/>
      <c r="L43" s="8"/>
      <c r="M43" s="8"/>
      <c r="N43" s="8"/>
      <c r="O43" s="8"/>
      <c r="P43" s="8">
        <f t="shared" si="10"/>
        <v>0</v>
      </c>
      <c r="Q43" s="8"/>
      <c r="R43" s="8"/>
      <c r="S43" s="8"/>
      <c r="T43" s="8">
        <f t="shared" si="2"/>
        <v>0</v>
      </c>
      <c r="U43" s="8">
        <f t="shared" ref="U43:U53" si="12">IF(E43="MWE",SUM(G43:M43),0)</f>
        <v>0</v>
      </c>
      <c r="V43" s="8">
        <f>IF(E43="NOT",SUM(Q43:S43),0)</f>
        <v>0</v>
      </c>
      <c r="W43" s="9">
        <f t="shared" ref="W43:W53" si="13">T43+U43+V43+N43+O43</f>
        <v>0</v>
      </c>
      <c r="X43" s="8">
        <f>P43-W43</f>
        <v>0</v>
      </c>
      <c r="Y43" s="8">
        <f t="shared" si="8"/>
        <v>0</v>
      </c>
      <c r="Z43" s="8">
        <f>IF(Y43=0,X43,0)</f>
        <v>0</v>
      </c>
      <c r="AA43" s="8">
        <f>IF(Z43=0,0,(((Z43-VLOOKUP(Z43,TAX!$B$4:$E$9,1))*(VLOOKUP(Z43,TAX!$B$4:$E$9,3)))+(VLOOKUP(Z43,TAX!$B$4:$E$9,4))))</f>
        <v>0</v>
      </c>
      <c r="AB43" s="8">
        <f t="shared" si="11"/>
        <v>0</v>
      </c>
      <c r="AD43" s="23"/>
    </row>
    <row r="44" spans="2:30" x14ac:dyDescent="0.3">
      <c r="B44" s="3">
        <f t="shared" si="5"/>
        <v>41</v>
      </c>
      <c r="C44" s="10"/>
      <c r="D44" s="11"/>
      <c r="E44" s="9"/>
      <c r="F44" s="8"/>
      <c r="G44" s="8"/>
      <c r="H44" s="8"/>
      <c r="I44" s="8"/>
      <c r="J44" s="8"/>
      <c r="K44" s="8"/>
      <c r="L44" s="8"/>
      <c r="M44" s="8"/>
      <c r="N44" s="8"/>
      <c r="O44" s="8"/>
      <c r="P44" s="8">
        <f t="shared" si="10"/>
        <v>0</v>
      </c>
      <c r="Q44" s="8"/>
      <c r="R44" s="8"/>
      <c r="S44" s="8"/>
      <c r="T44" s="8">
        <f t="shared" si="2"/>
        <v>0</v>
      </c>
      <c r="U44" s="8">
        <f t="shared" si="12"/>
        <v>0</v>
      </c>
      <c r="V44" s="8">
        <f t="shared" ref="V44:V53" si="14">IF(E44="NOT",SUM(Q44:S44),0)</f>
        <v>0</v>
      </c>
      <c r="W44" s="9">
        <f t="shared" si="13"/>
        <v>0</v>
      </c>
      <c r="X44" s="8">
        <f t="shared" ref="X44:X53" si="15">P44-W44</f>
        <v>0</v>
      </c>
      <c r="Y44" s="8">
        <f t="shared" si="8"/>
        <v>0</v>
      </c>
      <c r="Z44" s="8">
        <f t="shared" ref="Z44:Z53" si="16">IF(Y44=0,X44,0)</f>
        <v>0</v>
      </c>
      <c r="AA44" s="8">
        <f>IF(Z44=0,0,(((Z44-VLOOKUP(Z44,TAX!$B$4:$E$9,1))*(VLOOKUP(Z44,TAX!$B$4:$E$9,3)))+(VLOOKUP(Z44,TAX!$B$4:$E$9,4))))</f>
        <v>0</v>
      </c>
      <c r="AB44" s="8">
        <f t="shared" si="11"/>
        <v>0</v>
      </c>
    </row>
    <row r="45" spans="2:30" x14ac:dyDescent="0.3">
      <c r="B45" s="3">
        <f t="shared" si="5"/>
        <v>42</v>
      </c>
      <c r="C45" s="10"/>
      <c r="D45" s="11"/>
      <c r="E45" s="9"/>
      <c r="F45" s="8"/>
      <c r="G45" s="8"/>
      <c r="H45" s="8"/>
      <c r="I45" s="8"/>
      <c r="J45" s="8"/>
      <c r="K45" s="8"/>
      <c r="L45" s="8"/>
      <c r="M45" s="8"/>
      <c r="N45" s="8"/>
      <c r="O45" s="8"/>
      <c r="P45" s="8">
        <f t="shared" si="10"/>
        <v>0</v>
      </c>
      <c r="Q45" s="8"/>
      <c r="R45" s="8"/>
      <c r="S45" s="8"/>
      <c r="T45" s="8">
        <f t="shared" si="2"/>
        <v>0</v>
      </c>
      <c r="U45" s="8">
        <f t="shared" si="12"/>
        <v>0</v>
      </c>
      <c r="V45" s="8">
        <f t="shared" si="14"/>
        <v>0</v>
      </c>
      <c r="W45" s="9">
        <f t="shared" si="13"/>
        <v>0</v>
      </c>
      <c r="X45" s="8">
        <f t="shared" si="15"/>
        <v>0</v>
      </c>
      <c r="Y45" s="8">
        <f t="shared" si="8"/>
        <v>0</v>
      </c>
      <c r="Z45" s="8">
        <f t="shared" si="16"/>
        <v>0</v>
      </c>
      <c r="AA45" s="8">
        <f>IF(Z45=0,0,(((Z45-VLOOKUP(Z45,TAX!$B$4:$E$9,1))*(VLOOKUP(Z45,TAX!$B$4:$E$9,3)))+(VLOOKUP(Z45,TAX!$B$4:$E$9,4))))</f>
        <v>0</v>
      </c>
      <c r="AB45" s="8">
        <f t="shared" si="11"/>
        <v>0</v>
      </c>
    </row>
    <row r="46" spans="2:30" x14ac:dyDescent="0.3">
      <c r="B46" s="3">
        <f t="shared" si="5"/>
        <v>43</v>
      </c>
      <c r="C46" s="10"/>
      <c r="D46" s="11"/>
      <c r="E46" s="9"/>
      <c r="F46" s="8"/>
      <c r="G46" s="8"/>
      <c r="H46" s="8"/>
      <c r="I46" s="8"/>
      <c r="J46" s="8"/>
      <c r="K46" s="8"/>
      <c r="L46" s="8"/>
      <c r="M46" s="8"/>
      <c r="N46" s="8"/>
      <c r="O46" s="8"/>
      <c r="P46" s="8">
        <f t="shared" si="10"/>
        <v>0</v>
      </c>
      <c r="Q46" s="8"/>
      <c r="R46" s="8"/>
      <c r="S46" s="8"/>
      <c r="T46" s="8">
        <f t="shared" si="2"/>
        <v>0</v>
      </c>
      <c r="U46" s="8">
        <f t="shared" si="12"/>
        <v>0</v>
      </c>
      <c r="V46" s="8">
        <f t="shared" si="14"/>
        <v>0</v>
      </c>
      <c r="W46" s="9">
        <f t="shared" si="13"/>
        <v>0</v>
      </c>
      <c r="X46" s="8">
        <f t="shared" si="15"/>
        <v>0</v>
      </c>
      <c r="Y46" s="8">
        <f t="shared" si="8"/>
        <v>0</v>
      </c>
      <c r="Z46" s="8">
        <f t="shared" si="16"/>
        <v>0</v>
      </c>
      <c r="AA46" s="8">
        <f>IF(Z46=0,0,(((Z46-VLOOKUP(Z46,TAX!$B$4:$E$9,1))*(VLOOKUP(Z46,TAX!$B$4:$E$9,3)))+(VLOOKUP(Z46,TAX!$B$4:$E$9,4))))</f>
        <v>0</v>
      </c>
      <c r="AB46" s="8">
        <f t="shared" si="11"/>
        <v>0</v>
      </c>
    </row>
    <row r="47" spans="2:30" x14ac:dyDescent="0.3">
      <c r="B47" s="3">
        <f t="shared" si="5"/>
        <v>44</v>
      </c>
      <c r="C47" s="10"/>
      <c r="D47" s="11"/>
      <c r="E47" s="9"/>
      <c r="F47" s="8"/>
      <c r="G47" s="8"/>
      <c r="H47" s="8"/>
      <c r="I47" s="8"/>
      <c r="J47" s="8"/>
      <c r="K47" s="8"/>
      <c r="L47" s="8"/>
      <c r="M47" s="8"/>
      <c r="N47" s="8"/>
      <c r="O47" s="8"/>
      <c r="P47" s="8">
        <f t="shared" si="10"/>
        <v>0</v>
      </c>
      <c r="Q47" s="8"/>
      <c r="R47" s="8"/>
      <c r="S47" s="8"/>
      <c r="T47" s="8">
        <f t="shared" si="2"/>
        <v>0</v>
      </c>
      <c r="U47" s="8">
        <f t="shared" si="12"/>
        <v>0</v>
      </c>
      <c r="V47" s="8">
        <f t="shared" si="14"/>
        <v>0</v>
      </c>
      <c r="W47" s="9">
        <f t="shared" si="13"/>
        <v>0</v>
      </c>
      <c r="X47" s="8">
        <f t="shared" si="15"/>
        <v>0</v>
      </c>
      <c r="Y47" s="8">
        <f t="shared" si="8"/>
        <v>0</v>
      </c>
      <c r="Z47" s="8">
        <f t="shared" si="16"/>
        <v>0</v>
      </c>
      <c r="AA47" s="8">
        <f>IF(Z47=0,0,(((Z47-VLOOKUP(Z47,TAX!$B$4:$E$9,1))*(VLOOKUP(Z47,TAX!$B$4:$E$9,3)))+(VLOOKUP(Z47,TAX!$B$4:$E$9,4))))</f>
        <v>0</v>
      </c>
      <c r="AB47" s="8">
        <f t="shared" si="11"/>
        <v>0</v>
      </c>
    </row>
    <row r="48" spans="2:30" x14ac:dyDescent="0.3">
      <c r="B48" s="3">
        <f t="shared" si="5"/>
        <v>45</v>
      </c>
      <c r="C48" s="10"/>
      <c r="D48" s="11"/>
      <c r="E48" s="9"/>
      <c r="F48" s="8"/>
      <c r="G48" s="8"/>
      <c r="H48" s="8"/>
      <c r="I48" s="8"/>
      <c r="J48" s="8"/>
      <c r="K48" s="8"/>
      <c r="L48" s="8"/>
      <c r="M48" s="8"/>
      <c r="N48" s="8"/>
      <c r="O48" s="8"/>
      <c r="P48" s="8">
        <f t="shared" si="10"/>
        <v>0</v>
      </c>
      <c r="Q48" s="8"/>
      <c r="R48" s="8"/>
      <c r="S48" s="8"/>
      <c r="T48" s="8">
        <f t="shared" si="2"/>
        <v>0</v>
      </c>
      <c r="U48" s="8">
        <f t="shared" si="12"/>
        <v>0</v>
      </c>
      <c r="V48" s="8">
        <f t="shared" si="14"/>
        <v>0</v>
      </c>
      <c r="W48" s="9">
        <f t="shared" si="13"/>
        <v>0</v>
      </c>
      <c r="X48" s="8">
        <f t="shared" si="15"/>
        <v>0</v>
      </c>
      <c r="Y48" s="8">
        <f t="shared" si="8"/>
        <v>0</v>
      </c>
      <c r="Z48" s="8">
        <f t="shared" si="16"/>
        <v>0</v>
      </c>
      <c r="AA48" s="8">
        <f>IF(Z48=0,0,(((Z48-VLOOKUP(Z48,TAX!$B$4:$E$9,1))*(VLOOKUP(Z48,TAX!$B$4:$E$9,3)))+(VLOOKUP(Z48,TAX!$B$4:$E$9,4))))</f>
        <v>0</v>
      </c>
      <c r="AB48" s="8">
        <f t="shared" si="11"/>
        <v>0</v>
      </c>
    </row>
    <row r="49" spans="2:28" x14ac:dyDescent="0.3">
      <c r="B49" s="3">
        <f t="shared" si="5"/>
        <v>46</v>
      </c>
      <c r="C49" s="10"/>
      <c r="D49" s="11"/>
      <c r="E49" s="9"/>
      <c r="F49" s="8"/>
      <c r="G49" s="8"/>
      <c r="H49" s="8"/>
      <c r="I49" s="8"/>
      <c r="J49" s="8"/>
      <c r="K49" s="8"/>
      <c r="L49" s="8"/>
      <c r="M49" s="8"/>
      <c r="N49" s="8"/>
      <c r="O49" s="8"/>
      <c r="P49" s="8">
        <f t="shared" si="10"/>
        <v>0</v>
      </c>
      <c r="Q49" s="8"/>
      <c r="R49" s="8"/>
      <c r="S49" s="8"/>
      <c r="T49" s="8">
        <f t="shared" si="2"/>
        <v>0</v>
      </c>
      <c r="U49" s="8">
        <f t="shared" si="12"/>
        <v>0</v>
      </c>
      <c r="V49" s="8">
        <f t="shared" si="14"/>
        <v>0</v>
      </c>
      <c r="W49" s="9">
        <f t="shared" si="13"/>
        <v>0</v>
      </c>
      <c r="X49" s="8">
        <f t="shared" si="15"/>
        <v>0</v>
      </c>
      <c r="Y49" s="8">
        <f t="shared" si="8"/>
        <v>0</v>
      </c>
      <c r="Z49" s="8">
        <f t="shared" si="16"/>
        <v>0</v>
      </c>
      <c r="AA49" s="8">
        <f>IF(Z49=0,0,(((Z49-VLOOKUP(Z49,TAX!$B$4:$E$9,1))*(VLOOKUP(Z49,TAX!$B$4:$E$9,3)))+(VLOOKUP(Z49,TAX!$B$4:$E$9,4))))</f>
        <v>0</v>
      </c>
      <c r="AB49" s="8">
        <f t="shared" si="11"/>
        <v>0</v>
      </c>
    </row>
    <row r="50" spans="2:28" x14ac:dyDescent="0.3">
      <c r="B50" s="3">
        <f t="shared" si="5"/>
        <v>47</v>
      </c>
      <c r="C50" s="10"/>
      <c r="D50" s="11"/>
      <c r="E50" s="9"/>
      <c r="F50" s="8"/>
      <c r="G50" s="8"/>
      <c r="H50" s="8"/>
      <c r="I50" s="8"/>
      <c r="J50" s="8"/>
      <c r="K50" s="8"/>
      <c r="L50" s="8"/>
      <c r="M50" s="8"/>
      <c r="N50" s="8"/>
      <c r="O50" s="8"/>
      <c r="P50" s="8">
        <f t="shared" si="10"/>
        <v>0</v>
      </c>
      <c r="Q50" s="8"/>
      <c r="R50" s="8"/>
      <c r="S50" s="8"/>
      <c r="T50" s="8">
        <f t="shared" si="2"/>
        <v>0</v>
      </c>
      <c r="U50" s="8">
        <f t="shared" si="12"/>
        <v>0</v>
      </c>
      <c r="V50" s="8">
        <f t="shared" si="14"/>
        <v>0</v>
      </c>
      <c r="W50" s="9">
        <f t="shared" si="13"/>
        <v>0</v>
      </c>
      <c r="X50" s="8">
        <f t="shared" si="15"/>
        <v>0</v>
      </c>
      <c r="Y50" s="8">
        <f t="shared" si="8"/>
        <v>0</v>
      </c>
      <c r="Z50" s="8">
        <f t="shared" si="16"/>
        <v>0</v>
      </c>
      <c r="AA50" s="8">
        <f>IF(Z50=0,0,(((Z50-VLOOKUP(Z50,TAX!$B$4:$E$9,1))*(VLOOKUP(Z50,TAX!$B$4:$E$9,3)))+(VLOOKUP(Z50,TAX!$B$4:$E$9,4))))</f>
        <v>0</v>
      </c>
      <c r="AB50" s="8">
        <f t="shared" si="11"/>
        <v>0</v>
      </c>
    </row>
    <row r="51" spans="2:28" x14ac:dyDescent="0.3">
      <c r="B51" s="3">
        <f t="shared" si="5"/>
        <v>48</v>
      </c>
      <c r="C51" s="10"/>
      <c r="D51" s="11"/>
      <c r="E51" s="9"/>
      <c r="F51" s="8"/>
      <c r="G51" s="8"/>
      <c r="H51" s="8"/>
      <c r="I51" s="8"/>
      <c r="J51" s="8"/>
      <c r="K51" s="8"/>
      <c r="L51" s="8"/>
      <c r="M51" s="8"/>
      <c r="N51" s="8"/>
      <c r="O51" s="8"/>
      <c r="P51" s="8">
        <f t="shared" si="10"/>
        <v>0</v>
      </c>
      <c r="Q51" s="8"/>
      <c r="R51" s="8"/>
      <c r="S51" s="8"/>
      <c r="T51" s="8">
        <f t="shared" si="2"/>
        <v>0</v>
      </c>
      <c r="U51" s="8">
        <f t="shared" si="12"/>
        <v>0</v>
      </c>
      <c r="V51" s="8">
        <f t="shared" si="14"/>
        <v>0</v>
      </c>
      <c r="W51" s="9">
        <f t="shared" si="13"/>
        <v>0</v>
      </c>
      <c r="X51" s="8">
        <f t="shared" si="15"/>
        <v>0</v>
      </c>
      <c r="Y51" s="8">
        <f t="shared" si="8"/>
        <v>0</v>
      </c>
      <c r="Z51" s="8">
        <f t="shared" si="16"/>
        <v>0</v>
      </c>
      <c r="AA51" s="8">
        <f>IF(Z51=0,0,(((Z51-VLOOKUP(Z51,TAX!$B$4:$E$9,1))*(VLOOKUP(Z51,TAX!$B$4:$E$9,3)))+(VLOOKUP(Z51,TAX!$B$4:$E$9,4))))</f>
        <v>0</v>
      </c>
      <c r="AB51" s="8">
        <f t="shared" si="11"/>
        <v>0</v>
      </c>
    </row>
    <row r="52" spans="2:28" x14ac:dyDescent="0.3">
      <c r="B52" s="3">
        <f t="shared" si="5"/>
        <v>49</v>
      </c>
      <c r="C52" s="10"/>
      <c r="D52" s="11"/>
      <c r="E52" s="9"/>
      <c r="F52" s="8"/>
      <c r="G52" s="8"/>
      <c r="H52" s="8"/>
      <c r="I52" s="8"/>
      <c r="J52" s="8"/>
      <c r="K52" s="8"/>
      <c r="L52" s="8"/>
      <c r="M52" s="8"/>
      <c r="N52" s="8"/>
      <c r="O52" s="8"/>
      <c r="P52" s="8">
        <f t="shared" si="10"/>
        <v>0</v>
      </c>
      <c r="Q52" s="8"/>
      <c r="R52" s="8"/>
      <c r="S52" s="8"/>
      <c r="T52" s="8">
        <f t="shared" si="2"/>
        <v>0</v>
      </c>
      <c r="U52" s="8">
        <f t="shared" si="12"/>
        <v>0</v>
      </c>
      <c r="V52" s="8">
        <f t="shared" si="14"/>
        <v>0</v>
      </c>
      <c r="W52" s="9">
        <f t="shared" si="13"/>
        <v>0</v>
      </c>
      <c r="X52" s="8">
        <f t="shared" si="15"/>
        <v>0</v>
      </c>
      <c r="Y52" s="8">
        <f t="shared" si="8"/>
        <v>0</v>
      </c>
      <c r="Z52" s="8">
        <f t="shared" si="16"/>
        <v>0</v>
      </c>
      <c r="AA52" s="8">
        <f>IF(Z52=0,0,(((Z52-VLOOKUP(Z52,TAX!$B$4:$E$9,1))*(VLOOKUP(Z52,TAX!$B$4:$E$9,3)))+(VLOOKUP(Z52,TAX!$B$4:$E$9,4))))</f>
        <v>0</v>
      </c>
      <c r="AB52" s="8">
        <f t="shared" si="11"/>
        <v>0</v>
      </c>
    </row>
    <row r="53" spans="2:28" x14ac:dyDescent="0.3">
      <c r="B53" s="3">
        <f t="shared" si="5"/>
        <v>50</v>
      </c>
      <c r="C53" s="10"/>
      <c r="D53" s="11"/>
      <c r="E53" s="9"/>
      <c r="F53" s="8"/>
      <c r="G53" s="8"/>
      <c r="H53" s="8"/>
      <c r="I53" s="8"/>
      <c r="J53" s="8"/>
      <c r="K53" s="8"/>
      <c r="L53" s="8"/>
      <c r="M53" s="8"/>
      <c r="N53" s="8"/>
      <c r="O53" s="8"/>
      <c r="P53" s="8">
        <f t="shared" si="10"/>
        <v>0</v>
      </c>
      <c r="Q53" s="8"/>
      <c r="R53" s="8"/>
      <c r="S53" s="8"/>
      <c r="T53" s="8">
        <f t="shared" si="2"/>
        <v>0</v>
      </c>
      <c r="U53" s="8">
        <f t="shared" si="12"/>
        <v>0</v>
      </c>
      <c r="V53" s="8">
        <f t="shared" si="14"/>
        <v>0</v>
      </c>
      <c r="W53" s="9">
        <f t="shared" si="13"/>
        <v>0</v>
      </c>
      <c r="X53" s="8">
        <f t="shared" si="15"/>
        <v>0</v>
      </c>
      <c r="Y53" s="8">
        <f t="shared" si="8"/>
        <v>0</v>
      </c>
      <c r="Z53" s="8">
        <f t="shared" si="16"/>
        <v>0</v>
      </c>
      <c r="AA53" s="8">
        <f>IF(Z53=0,0,(((Z53-VLOOKUP(Z53,TAX!$B$4:$E$9,1))*(VLOOKUP(Z53,TAX!$B$4:$E$9,3)))+(VLOOKUP(Z53,TAX!$B$4:$E$9,4))))</f>
        <v>0</v>
      </c>
      <c r="AB53" s="8">
        <f t="shared" si="11"/>
        <v>0</v>
      </c>
    </row>
    <row r="54" spans="2:28" x14ac:dyDescent="0.3">
      <c r="B54" s="26" t="s">
        <v>21</v>
      </c>
      <c r="C54" s="27"/>
      <c r="D54" s="28"/>
      <c r="E54" s="29"/>
      <c r="F54" s="30">
        <f t="shared" ref="F54:AB54" si="17">SUM(F4:F53)</f>
        <v>0</v>
      </c>
      <c r="G54" s="30">
        <f t="shared" si="17"/>
        <v>0</v>
      </c>
      <c r="H54" s="30">
        <f t="shared" si="17"/>
        <v>0</v>
      </c>
      <c r="I54" s="30">
        <f t="shared" si="17"/>
        <v>0</v>
      </c>
      <c r="J54" s="30">
        <f t="shared" si="17"/>
        <v>0</v>
      </c>
      <c r="K54" s="30">
        <f t="shared" si="17"/>
        <v>0</v>
      </c>
      <c r="L54" s="30">
        <f t="shared" si="17"/>
        <v>0</v>
      </c>
      <c r="M54" s="30">
        <f t="shared" si="17"/>
        <v>0</v>
      </c>
      <c r="N54" s="30">
        <f t="shared" si="17"/>
        <v>0</v>
      </c>
      <c r="O54" s="30">
        <f t="shared" si="17"/>
        <v>0</v>
      </c>
      <c r="P54" s="30">
        <f t="shared" si="17"/>
        <v>0</v>
      </c>
      <c r="Q54" s="30">
        <f t="shared" si="17"/>
        <v>0</v>
      </c>
      <c r="R54" s="30">
        <f t="shared" si="17"/>
        <v>0</v>
      </c>
      <c r="S54" s="30">
        <f t="shared" si="17"/>
        <v>0</v>
      </c>
      <c r="T54" s="30">
        <f t="shared" si="17"/>
        <v>0</v>
      </c>
      <c r="U54" s="30">
        <f t="shared" si="17"/>
        <v>0</v>
      </c>
      <c r="V54" s="30">
        <f t="shared" si="17"/>
        <v>0</v>
      </c>
      <c r="W54" s="30">
        <f t="shared" si="17"/>
        <v>0</v>
      </c>
      <c r="X54" s="30">
        <f t="shared" si="17"/>
        <v>0</v>
      </c>
      <c r="Y54" s="30">
        <f t="shared" si="17"/>
        <v>0</v>
      </c>
      <c r="Z54" s="30">
        <f t="shared" si="17"/>
        <v>0</v>
      </c>
      <c r="AA54" s="30">
        <f t="shared" si="17"/>
        <v>0</v>
      </c>
      <c r="AB54" s="30">
        <f t="shared" si="17"/>
        <v>0</v>
      </c>
    </row>
  </sheetData>
  <mergeCells count="5">
    <mergeCell ref="B2:B3"/>
    <mergeCell ref="C2:C3"/>
    <mergeCell ref="D2:D3"/>
    <mergeCell ref="E2:E3"/>
    <mergeCell ref="F2:AB2"/>
  </mergeCells>
  <pageMargins left="0.7" right="0.7" top="0.75" bottom="0.75" header="0.3" footer="0.3"/>
  <headerFooter>
    <oddFooter>&amp;L_x000D_&amp;1#&amp;"Calibri"&amp;11&amp;K000000 Classification: GENERAL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2:AD54"/>
  <sheetViews>
    <sheetView workbookViewId="0">
      <pane xSplit="5" ySplit="3" topLeftCell="F4" activePane="bottomRight" state="frozen"/>
      <selection pane="topRight" activeCell="F1" sqref="F1"/>
      <selection pane="bottomLeft" activeCell="A4" sqref="A4"/>
      <selection pane="bottomRight" activeCell="F4" sqref="F4"/>
    </sheetView>
  </sheetViews>
  <sheetFormatPr defaultRowHeight="14.4" x14ac:dyDescent="0.3"/>
  <cols>
    <col min="1" max="1" width="2.5546875" customWidth="1"/>
    <col min="2" max="2" width="4.33203125" customWidth="1"/>
    <col min="3" max="3" width="23.109375" customWidth="1"/>
    <col min="4" max="5" width="14.88671875" customWidth="1"/>
    <col min="6" max="6" width="16.33203125" customWidth="1"/>
    <col min="7" max="7" width="12.5546875" customWidth="1"/>
    <col min="8" max="8" width="11.88671875" customWidth="1"/>
    <col min="9" max="9" width="14.109375" customWidth="1"/>
    <col min="10" max="10" width="12.5546875" customWidth="1"/>
    <col min="11" max="11" width="13.109375" customWidth="1"/>
    <col min="12" max="13" width="13.33203125" customWidth="1"/>
    <col min="14" max="14" width="13.88671875" customWidth="1"/>
    <col min="15" max="15" width="13.33203125" customWidth="1"/>
    <col min="16" max="16" width="14.5546875" customWidth="1"/>
    <col min="17" max="17" width="12.109375" customWidth="1"/>
    <col min="18" max="18" width="12" customWidth="1"/>
    <col min="19" max="19" width="10.88671875" customWidth="1"/>
    <col min="20" max="20" width="12.88671875" customWidth="1"/>
    <col min="21" max="21" width="15.44140625" customWidth="1"/>
    <col min="22" max="22" width="15" customWidth="1"/>
    <col min="23" max="23" width="13.33203125" customWidth="1"/>
    <col min="24" max="24" width="12.44140625" customWidth="1"/>
    <col min="25" max="25" width="15.44140625" customWidth="1"/>
    <col min="26" max="26" width="13.88671875" customWidth="1"/>
    <col min="27" max="27" width="13.109375" customWidth="1"/>
    <col min="28" max="28" width="11.5546875" customWidth="1"/>
    <col min="30" max="30" width="9.5546875" bestFit="1" customWidth="1"/>
  </cols>
  <sheetData>
    <row r="2" spans="2:28" x14ac:dyDescent="0.3">
      <c r="B2" s="93"/>
      <c r="C2" s="95" t="s">
        <v>0</v>
      </c>
      <c r="D2" s="97" t="s">
        <v>1</v>
      </c>
      <c r="E2" s="95" t="s">
        <v>2</v>
      </c>
      <c r="F2" s="99" t="s">
        <v>33</v>
      </c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1"/>
    </row>
    <row r="3" spans="2:28" ht="40.799999999999997" x14ac:dyDescent="0.3">
      <c r="B3" s="94"/>
      <c r="C3" s="96"/>
      <c r="D3" s="98"/>
      <c r="E3" s="96"/>
      <c r="F3" s="1" t="s">
        <v>22</v>
      </c>
      <c r="G3" s="1" t="s">
        <v>3</v>
      </c>
      <c r="H3" s="1" t="s">
        <v>4</v>
      </c>
      <c r="I3" s="1" t="s">
        <v>5</v>
      </c>
      <c r="J3" s="1" t="s">
        <v>6</v>
      </c>
      <c r="K3" s="1" t="s">
        <v>7</v>
      </c>
      <c r="L3" s="1" t="s">
        <v>8</v>
      </c>
      <c r="M3" s="1" t="s">
        <v>9</v>
      </c>
      <c r="N3" s="1" t="s">
        <v>10</v>
      </c>
      <c r="O3" s="2" t="s">
        <v>11</v>
      </c>
      <c r="P3" s="2" t="s">
        <v>12</v>
      </c>
      <c r="Q3" s="2" t="s">
        <v>25</v>
      </c>
      <c r="R3" s="2" t="s">
        <v>23</v>
      </c>
      <c r="S3" s="2" t="s">
        <v>24</v>
      </c>
      <c r="T3" s="2" t="s">
        <v>13</v>
      </c>
      <c r="U3" s="2" t="s">
        <v>14</v>
      </c>
      <c r="V3" s="2" t="s">
        <v>26</v>
      </c>
      <c r="W3" s="2" t="s">
        <v>15</v>
      </c>
      <c r="X3" s="2" t="s">
        <v>16</v>
      </c>
      <c r="Y3" s="2" t="s">
        <v>17</v>
      </c>
      <c r="Z3" s="2" t="s">
        <v>18</v>
      </c>
      <c r="AA3" s="2" t="s">
        <v>19</v>
      </c>
      <c r="AB3" s="1" t="s">
        <v>20</v>
      </c>
    </row>
    <row r="4" spans="2:28" x14ac:dyDescent="0.3">
      <c r="B4" s="3">
        <v>1</v>
      </c>
      <c r="C4" s="4"/>
      <c r="D4" s="5"/>
      <c r="E4" s="6"/>
      <c r="F4" s="7"/>
      <c r="G4" s="7"/>
      <c r="H4" s="7"/>
      <c r="I4" s="7"/>
      <c r="J4" s="7"/>
      <c r="K4" s="7"/>
      <c r="L4" s="7"/>
      <c r="M4" s="7"/>
      <c r="N4" s="7"/>
      <c r="O4" s="8"/>
      <c r="P4" s="8">
        <f t="shared" ref="P4:P35" si="0">SUM(F4:O4)</f>
        <v>0</v>
      </c>
      <c r="Q4" s="8"/>
      <c r="R4" s="8"/>
      <c r="S4" s="8"/>
      <c r="T4" s="8">
        <f>IF(E4="MWE",F4,0)</f>
        <v>0</v>
      </c>
      <c r="U4" s="8">
        <f>IF(E4="MWE",SUM(G4:M4),0)</f>
        <v>0</v>
      </c>
      <c r="V4" s="8">
        <f>IF(E4="NOT",SUM(Q4:S4),0)</f>
        <v>0</v>
      </c>
      <c r="W4" s="9">
        <f>T4+U4+V4+N4+O4</f>
        <v>0</v>
      </c>
      <c r="X4" s="8">
        <f>P4-W4</f>
        <v>0</v>
      </c>
      <c r="Y4" s="8">
        <f>IF(E4="NOT",IF(X4&lt;=20833.33,X4,0),0)</f>
        <v>0</v>
      </c>
      <c r="Z4" s="8">
        <f>IF(Y4=0,X4,0)</f>
        <v>0</v>
      </c>
      <c r="AA4" s="8">
        <f>IF(Z4=0,0,((Z4-VLOOKUP(Z4,TAX!$B$4:$E$9,1))*VLOOKUP(Z4,TAX!$B$4:$E$9,3))+VLOOKUP(Z4,TAX!$B$4:$E$9,4))</f>
        <v>0</v>
      </c>
      <c r="AB4" s="7">
        <f t="shared" ref="AB4:AB35" si="1">P4-Q4-R4-S4-AA4</f>
        <v>0</v>
      </c>
    </row>
    <row r="5" spans="2:28" x14ac:dyDescent="0.3">
      <c r="B5" s="3">
        <f>B4+1</f>
        <v>2</v>
      </c>
      <c r="C5" s="10"/>
      <c r="D5" s="11"/>
      <c r="E5" s="9"/>
      <c r="F5" s="8"/>
      <c r="G5" s="8"/>
      <c r="H5" s="8"/>
      <c r="I5" s="8"/>
      <c r="J5" s="8"/>
      <c r="K5" s="8"/>
      <c r="L5" s="8"/>
      <c r="M5" s="8"/>
      <c r="N5" s="8"/>
      <c r="O5" s="8"/>
      <c r="P5" s="8">
        <f t="shared" si="0"/>
        <v>0</v>
      </c>
      <c r="Q5" s="8"/>
      <c r="R5" s="8"/>
      <c r="S5" s="8"/>
      <c r="T5" s="8">
        <f t="shared" ref="T5:T53" si="2">IF(E5="MWE",F5,0)</f>
        <v>0</v>
      </c>
      <c r="U5" s="8">
        <f t="shared" ref="U5:U42" si="3">IF(E5="MWE",SUM(G5:M5),0)</f>
        <v>0</v>
      </c>
      <c r="V5" s="8">
        <f t="shared" ref="V5:V42" si="4">IF(E5="NOT",SUM(Q5:S5),0)</f>
        <v>0</v>
      </c>
      <c r="W5" s="9">
        <f>T5+U5+V5+N5+O5</f>
        <v>0</v>
      </c>
      <c r="X5" s="8">
        <f>P5-W5</f>
        <v>0</v>
      </c>
      <c r="Y5" s="8">
        <f>IF(E5="NOT",IF(X5&lt;=20833.33,X5,0),0)</f>
        <v>0</v>
      </c>
      <c r="Z5" s="8">
        <f>IF(Y5=0,X5,0)</f>
        <v>0</v>
      </c>
      <c r="AA5" s="8">
        <f>IF(Z5=0,0,((Z5-VLOOKUP(Z5,TAX!$B$4:$E$9,1))*VLOOKUP(Z5,TAX!$B$4:$E$9,3))+VLOOKUP(Z5,TAX!$B$4:$E$9,4))</f>
        <v>0</v>
      </c>
      <c r="AB5" s="8">
        <f t="shared" si="1"/>
        <v>0</v>
      </c>
    </row>
    <row r="6" spans="2:28" x14ac:dyDescent="0.3">
      <c r="B6" s="3">
        <f t="shared" ref="B6:B53" si="5">B5+1</f>
        <v>3</v>
      </c>
      <c r="C6" s="10"/>
      <c r="D6" s="11"/>
      <c r="E6" s="9"/>
      <c r="F6" s="8"/>
      <c r="G6" s="8"/>
      <c r="H6" s="8"/>
      <c r="I6" s="8"/>
      <c r="J6" s="8"/>
      <c r="K6" s="8"/>
      <c r="L6" s="8"/>
      <c r="M6" s="8"/>
      <c r="N6" s="8"/>
      <c r="O6" s="8"/>
      <c r="P6" s="8">
        <f t="shared" si="0"/>
        <v>0</v>
      </c>
      <c r="Q6" s="8"/>
      <c r="R6" s="8"/>
      <c r="S6" s="8"/>
      <c r="T6" s="8">
        <f t="shared" si="2"/>
        <v>0</v>
      </c>
      <c r="U6" s="8">
        <f t="shared" si="3"/>
        <v>0</v>
      </c>
      <c r="V6" s="8">
        <f t="shared" si="4"/>
        <v>0</v>
      </c>
      <c r="W6" s="9">
        <f t="shared" ref="W6:W42" si="6">T6+U6+V6+N6+O6</f>
        <v>0</v>
      </c>
      <c r="X6" s="8">
        <f t="shared" ref="X6:X42" si="7">P6-W6</f>
        <v>0</v>
      </c>
      <c r="Y6" s="8">
        <f t="shared" ref="Y6:Y53" si="8">IF(E6="NOT",IF(X6&lt;=20833.33,X6,0),0)</f>
        <v>0</v>
      </c>
      <c r="Z6" s="8">
        <f t="shared" ref="Z6:Z42" si="9">IF(Y6=0,X6,0)</f>
        <v>0</v>
      </c>
      <c r="AA6" s="8">
        <f>IF(Z6=0,0,((Z6-VLOOKUP(Z6,TAX!$B$4:$E$9,1))*VLOOKUP(Z6,TAX!$B$4:$E$9,3))+VLOOKUP(Z6,TAX!$B$4:$E$9,4))</f>
        <v>0</v>
      </c>
      <c r="AB6" s="8">
        <f t="shared" si="1"/>
        <v>0</v>
      </c>
    </row>
    <row r="7" spans="2:28" x14ac:dyDescent="0.3">
      <c r="B7" s="3">
        <f t="shared" si="5"/>
        <v>4</v>
      </c>
      <c r="C7" s="10"/>
      <c r="D7" s="11"/>
      <c r="E7" s="9"/>
      <c r="F7" s="8"/>
      <c r="G7" s="8"/>
      <c r="H7" s="8"/>
      <c r="I7" s="8"/>
      <c r="J7" s="8"/>
      <c r="K7" s="8"/>
      <c r="L7" s="8"/>
      <c r="M7" s="8"/>
      <c r="N7" s="8"/>
      <c r="O7" s="8"/>
      <c r="P7" s="8">
        <f t="shared" si="0"/>
        <v>0</v>
      </c>
      <c r="Q7" s="8"/>
      <c r="R7" s="8"/>
      <c r="S7" s="8"/>
      <c r="T7" s="8">
        <f t="shared" si="2"/>
        <v>0</v>
      </c>
      <c r="U7" s="8">
        <f t="shared" si="3"/>
        <v>0</v>
      </c>
      <c r="V7" s="8">
        <f t="shared" si="4"/>
        <v>0</v>
      </c>
      <c r="W7" s="9">
        <f t="shared" si="6"/>
        <v>0</v>
      </c>
      <c r="X7" s="8">
        <f t="shared" si="7"/>
        <v>0</v>
      </c>
      <c r="Y7" s="8">
        <f t="shared" si="8"/>
        <v>0</v>
      </c>
      <c r="Z7" s="8">
        <f t="shared" si="9"/>
        <v>0</v>
      </c>
      <c r="AA7" s="8">
        <f>IF(Z7=0,0,((Z7-VLOOKUP(Z7,TAX!$B$4:$E$9,1))*VLOOKUP(Z7,TAX!$B$4:$E$9,3))+VLOOKUP(Z7,TAX!$B$4:$E$9,4))</f>
        <v>0</v>
      </c>
      <c r="AB7" s="8">
        <f t="shared" si="1"/>
        <v>0</v>
      </c>
    </row>
    <row r="8" spans="2:28" x14ac:dyDescent="0.3">
      <c r="B8" s="3">
        <f t="shared" si="5"/>
        <v>5</v>
      </c>
      <c r="C8" s="10"/>
      <c r="D8" s="11"/>
      <c r="E8" s="9"/>
      <c r="F8" s="8"/>
      <c r="G8" s="8"/>
      <c r="H8" s="8"/>
      <c r="I8" s="8"/>
      <c r="J8" s="8"/>
      <c r="K8" s="8"/>
      <c r="L8" s="8"/>
      <c r="M8" s="8"/>
      <c r="N8" s="8"/>
      <c r="O8" s="8"/>
      <c r="P8" s="8">
        <f t="shared" si="0"/>
        <v>0</v>
      </c>
      <c r="Q8" s="8"/>
      <c r="R8" s="8"/>
      <c r="S8" s="8"/>
      <c r="T8" s="8">
        <f t="shared" si="2"/>
        <v>0</v>
      </c>
      <c r="U8" s="8">
        <f t="shared" si="3"/>
        <v>0</v>
      </c>
      <c r="V8" s="8">
        <f t="shared" si="4"/>
        <v>0</v>
      </c>
      <c r="W8" s="9">
        <f t="shared" si="6"/>
        <v>0</v>
      </c>
      <c r="X8" s="8">
        <f t="shared" si="7"/>
        <v>0</v>
      </c>
      <c r="Y8" s="8">
        <f t="shared" si="8"/>
        <v>0</v>
      </c>
      <c r="Z8" s="8">
        <f t="shared" si="9"/>
        <v>0</v>
      </c>
      <c r="AA8" s="8">
        <f>IF(Z8=0,0,((Z8-VLOOKUP(Z8,TAX!$B$4:$E$9,1))*VLOOKUP(Z8,TAX!$B$4:$E$9,3))+VLOOKUP(Z8,TAX!$B$4:$E$9,4))</f>
        <v>0</v>
      </c>
      <c r="AB8" s="8">
        <f t="shared" si="1"/>
        <v>0</v>
      </c>
    </row>
    <row r="9" spans="2:28" x14ac:dyDescent="0.3">
      <c r="B9" s="3">
        <f t="shared" si="5"/>
        <v>6</v>
      </c>
      <c r="C9" s="10"/>
      <c r="D9" s="11"/>
      <c r="E9" s="9"/>
      <c r="F9" s="8"/>
      <c r="G9" s="8"/>
      <c r="H9" s="8"/>
      <c r="I9" s="8"/>
      <c r="J9" s="8"/>
      <c r="K9" s="8"/>
      <c r="L9" s="8"/>
      <c r="M9" s="8"/>
      <c r="N9" s="8"/>
      <c r="O9" s="8"/>
      <c r="P9" s="8">
        <f t="shared" si="0"/>
        <v>0</v>
      </c>
      <c r="Q9" s="8"/>
      <c r="R9" s="8"/>
      <c r="S9" s="8"/>
      <c r="T9" s="8">
        <f t="shared" si="2"/>
        <v>0</v>
      </c>
      <c r="U9" s="8">
        <f t="shared" si="3"/>
        <v>0</v>
      </c>
      <c r="V9" s="8">
        <f t="shared" si="4"/>
        <v>0</v>
      </c>
      <c r="W9" s="9">
        <f>T9+U9+V9+N9+O9</f>
        <v>0</v>
      </c>
      <c r="X9" s="8">
        <f t="shared" si="7"/>
        <v>0</v>
      </c>
      <c r="Y9" s="8">
        <f t="shared" si="8"/>
        <v>0</v>
      </c>
      <c r="Z9" s="8">
        <f t="shared" si="9"/>
        <v>0</v>
      </c>
      <c r="AA9" s="8">
        <f>IF(Z9=0,0,((Z9-VLOOKUP(Z9,TAX!$B$4:$E$9,1))*VLOOKUP(Z9,TAX!$B$4:$E$9,3))+VLOOKUP(Z9,TAX!$B$4:$E$9,4))</f>
        <v>0</v>
      </c>
      <c r="AB9" s="8">
        <f t="shared" si="1"/>
        <v>0</v>
      </c>
    </row>
    <row r="10" spans="2:28" x14ac:dyDescent="0.3">
      <c r="B10" s="3">
        <f t="shared" si="5"/>
        <v>7</v>
      </c>
      <c r="C10" s="10"/>
      <c r="D10" s="11"/>
      <c r="E10" s="9"/>
      <c r="F10" s="8"/>
      <c r="G10" s="8"/>
      <c r="H10" s="8"/>
      <c r="I10" s="8"/>
      <c r="J10" s="8"/>
      <c r="K10" s="8"/>
      <c r="L10" s="8"/>
      <c r="M10" s="8"/>
      <c r="N10" s="8"/>
      <c r="O10" s="8"/>
      <c r="P10" s="8">
        <f t="shared" si="0"/>
        <v>0</v>
      </c>
      <c r="Q10" s="8"/>
      <c r="R10" s="8"/>
      <c r="S10" s="8"/>
      <c r="T10" s="8">
        <f t="shared" si="2"/>
        <v>0</v>
      </c>
      <c r="U10" s="8">
        <f t="shared" si="3"/>
        <v>0</v>
      </c>
      <c r="V10" s="8">
        <f t="shared" si="4"/>
        <v>0</v>
      </c>
      <c r="W10" s="9">
        <f t="shared" si="6"/>
        <v>0</v>
      </c>
      <c r="X10" s="8">
        <f t="shared" si="7"/>
        <v>0</v>
      </c>
      <c r="Y10" s="8">
        <f t="shared" si="8"/>
        <v>0</v>
      </c>
      <c r="Z10" s="8">
        <f t="shared" si="9"/>
        <v>0</v>
      </c>
      <c r="AA10" s="8">
        <f>IF(Z10=0,0,((Z10-VLOOKUP(Z10,TAX!$B$4:$E$9,1))*VLOOKUP(Z10,TAX!$B$4:$E$9,3))+VLOOKUP(Z10,TAX!$B$4:$E$9,4))</f>
        <v>0</v>
      </c>
      <c r="AB10" s="8">
        <f t="shared" si="1"/>
        <v>0</v>
      </c>
    </row>
    <row r="11" spans="2:28" x14ac:dyDescent="0.3">
      <c r="B11" s="3">
        <f t="shared" si="5"/>
        <v>8</v>
      </c>
      <c r="C11" s="10"/>
      <c r="D11" s="11"/>
      <c r="E11" s="9"/>
      <c r="F11" s="8"/>
      <c r="G11" s="8"/>
      <c r="H11" s="8"/>
      <c r="I11" s="8"/>
      <c r="J11" s="8"/>
      <c r="K11" s="8"/>
      <c r="L11" s="8"/>
      <c r="M11" s="8"/>
      <c r="N11" s="8"/>
      <c r="O11" s="8"/>
      <c r="P11" s="8">
        <f t="shared" si="0"/>
        <v>0</v>
      </c>
      <c r="Q11" s="8"/>
      <c r="R11" s="8"/>
      <c r="S11" s="8"/>
      <c r="T11" s="8">
        <f t="shared" si="2"/>
        <v>0</v>
      </c>
      <c r="U11" s="8">
        <f t="shared" si="3"/>
        <v>0</v>
      </c>
      <c r="V11" s="8">
        <f t="shared" si="4"/>
        <v>0</v>
      </c>
      <c r="W11" s="9">
        <f t="shared" si="6"/>
        <v>0</v>
      </c>
      <c r="X11" s="8">
        <f t="shared" si="7"/>
        <v>0</v>
      </c>
      <c r="Y11" s="8">
        <f t="shared" si="8"/>
        <v>0</v>
      </c>
      <c r="Z11" s="8">
        <f t="shared" si="9"/>
        <v>0</v>
      </c>
      <c r="AA11" s="8">
        <f>IF(Z11=0,0,((Z11-VLOOKUP(Z11,TAX!$B$4:$E$9,1))*VLOOKUP(Z11,TAX!$B$4:$E$9,3))+VLOOKUP(Z11,TAX!$B$4:$E$9,4))</f>
        <v>0</v>
      </c>
      <c r="AB11" s="8">
        <f t="shared" si="1"/>
        <v>0</v>
      </c>
    </row>
    <row r="12" spans="2:28" x14ac:dyDescent="0.3">
      <c r="B12" s="3">
        <f t="shared" si="5"/>
        <v>9</v>
      </c>
      <c r="C12" s="10"/>
      <c r="D12" s="11"/>
      <c r="E12" s="9"/>
      <c r="F12" s="8"/>
      <c r="G12" s="8"/>
      <c r="H12" s="8"/>
      <c r="I12" s="8"/>
      <c r="J12" s="8"/>
      <c r="K12" s="8"/>
      <c r="L12" s="8"/>
      <c r="M12" s="8"/>
      <c r="N12" s="8"/>
      <c r="O12" s="8"/>
      <c r="P12" s="8">
        <f t="shared" si="0"/>
        <v>0</v>
      </c>
      <c r="Q12" s="8"/>
      <c r="R12" s="8"/>
      <c r="S12" s="8"/>
      <c r="T12" s="8">
        <f t="shared" si="2"/>
        <v>0</v>
      </c>
      <c r="U12" s="8">
        <f t="shared" si="3"/>
        <v>0</v>
      </c>
      <c r="V12" s="8">
        <f t="shared" si="4"/>
        <v>0</v>
      </c>
      <c r="W12" s="9">
        <f t="shared" si="6"/>
        <v>0</v>
      </c>
      <c r="X12" s="8">
        <f t="shared" si="7"/>
        <v>0</v>
      </c>
      <c r="Y12" s="8">
        <f t="shared" si="8"/>
        <v>0</v>
      </c>
      <c r="Z12" s="8">
        <f t="shared" si="9"/>
        <v>0</v>
      </c>
      <c r="AA12" s="8">
        <f>IF(Z12=0,0,((Z12-VLOOKUP(Z12,TAX!$B$4:$E$9,1))*VLOOKUP(Z12,TAX!$B$4:$E$9,3))+VLOOKUP(Z12,TAX!$B$4:$E$9,4))</f>
        <v>0</v>
      </c>
      <c r="AB12" s="8">
        <f t="shared" si="1"/>
        <v>0</v>
      </c>
    </row>
    <row r="13" spans="2:28" x14ac:dyDescent="0.3">
      <c r="B13" s="3">
        <f t="shared" si="5"/>
        <v>10</v>
      </c>
      <c r="C13" s="10"/>
      <c r="D13" s="11"/>
      <c r="E13" s="9"/>
      <c r="F13" s="8"/>
      <c r="G13" s="8"/>
      <c r="H13" s="8"/>
      <c r="I13" s="8"/>
      <c r="J13" s="8"/>
      <c r="K13" s="8"/>
      <c r="L13" s="8"/>
      <c r="M13" s="8"/>
      <c r="N13" s="8"/>
      <c r="O13" s="8"/>
      <c r="P13" s="8">
        <f t="shared" si="0"/>
        <v>0</v>
      </c>
      <c r="Q13" s="8"/>
      <c r="R13" s="8"/>
      <c r="S13" s="8"/>
      <c r="T13" s="8">
        <f t="shared" si="2"/>
        <v>0</v>
      </c>
      <c r="U13" s="8">
        <f t="shared" si="3"/>
        <v>0</v>
      </c>
      <c r="V13" s="8">
        <f t="shared" si="4"/>
        <v>0</v>
      </c>
      <c r="W13" s="9">
        <f t="shared" si="6"/>
        <v>0</v>
      </c>
      <c r="X13" s="8">
        <f t="shared" si="7"/>
        <v>0</v>
      </c>
      <c r="Y13" s="8">
        <f t="shared" si="8"/>
        <v>0</v>
      </c>
      <c r="Z13" s="8">
        <f t="shared" si="9"/>
        <v>0</v>
      </c>
      <c r="AA13" s="8">
        <f>IF(Z13=0,0,((Z13-VLOOKUP(Z13,TAX!$B$4:$E$9,1))*VLOOKUP(Z13,TAX!$B$4:$E$9,3))+VLOOKUP(Z13,TAX!$B$4:$E$9,4))</f>
        <v>0</v>
      </c>
      <c r="AB13" s="8">
        <f t="shared" si="1"/>
        <v>0</v>
      </c>
    </row>
    <row r="14" spans="2:28" x14ac:dyDescent="0.3">
      <c r="B14" s="3">
        <f t="shared" si="5"/>
        <v>11</v>
      </c>
      <c r="C14" s="10"/>
      <c r="D14" s="11"/>
      <c r="E14" s="9"/>
      <c r="F14" s="8"/>
      <c r="G14" s="8"/>
      <c r="H14" s="8"/>
      <c r="I14" s="8"/>
      <c r="J14" s="8"/>
      <c r="K14" s="8"/>
      <c r="L14" s="8"/>
      <c r="M14" s="8"/>
      <c r="N14" s="8"/>
      <c r="O14" s="8"/>
      <c r="P14" s="8">
        <f t="shared" si="0"/>
        <v>0</v>
      </c>
      <c r="Q14" s="8"/>
      <c r="R14" s="8"/>
      <c r="S14" s="8"/>
      <c r="T14" s="8">
        <f t="shared" si="2"/>
        <v>0</v>
      </c>
      <c r="U14" s="8">
        <f t="shared" si="3"/>
        <v>0</v>
      </c>
      <c r="V14" s="8">
        <f t="shared" si="4"/>
        <v>0</v>
      </c>
      <c r="W14" s="9">
        <f t="shared" si="6"/>
        <v>0</v>
      </c>
      <c r="X14" s="8">
        <f t="shared" si="7"/>
        <v>0</v>
      </c>
      <c r="Y14" s="8">
        <f t="shared" si="8"/>
        <v>0</v>
      </c>
      <c r="Z14" s="8">
        <f t="shared" si="9"/>
        <v>0</v>
      </c>
      <c r="AA14" s="8">
        <f>IF(Z14=0,0,((Z14-VLOOKUP(Z14,TAX!$B$4:$E$9,1))*VLOOKUP(Z14,TAX!$B$4:$E$9,3))+VLOOKUP(Z14,TAX!$B$4:$E$9,4))</f>
        <v>0</v>
      </c>
      <c r="AB14" s="8">
        <f t="shared" si="1"/>
        <v>0</v>
      </c>
    </row>
    <row r="15" spans="2:28" x14ac:dyDescent="0.3">
      <c r="B15" s="3">
        <f t="shared" si="5"/>
        <v>12</v>
      </c>
      <c r="C15" s="10"/>
      <c r="D15" s="11"/>
      <c r="E15" s="9"/>
      <c r="F15" s="8"/>
      <c r="G15" s="8"/>
      <c r="H15" s="8"/>
      <c r="I15" s="8"/>
      <c r="J15" s="8"/>
      <c r="K15" s="8"/>
      <c r="L15" s="8"/>
      <c r="M15" s="8"/>
      <c r="N15" s="8"/>
      <c r="O15" s="8"/>
      <c r="P15" s="8">
        <f t="shared" si="0"/>
        <v>0</v>
      </c>
      <c r="Q15" s="8"/>
      <c r="R15" s="8"/>
      <c r="S15" s="8"/>
      <c r="T15" s="8">
        <f t="shared" si="2"/>
        <v>0</v>
      </c>
      <c r="U15" s="8">
        <f t="shared" si="3"/>
        <v>0</v>
      </c>
      <c r="V15" s="8">
        <f t="shared" si="4"/>
        <v>0</v>
      </c>
      <c r="W15" s="9">
        <f t="shared" si="6"/>
        <v>0</v>
      </c>
      <c r="X15" s="8">
        <f t="shared" si="7"/>
        <v>0</v>
      </c>
      <c r="Y15" s="8">
        <f t="shared" si="8"/>
        <v>0</v>
      </c>
      <c r="Z15" s="8">
        <f t="shared" si="9"/>
        <v>0</v>
      </c>
      <c r="AA15" s="8">
        <f>IF(Z15=0,0,((Z15-VLOOKUP(Z15,TAX!$B$4:$E$9,1))*VLOOKUP(Z15,TAX!$B$4:$E$9,3))+VLOOKUP(Z15,TAX!$B$4:$E$9,4))</f>
        <v>0</v>
      </c>
      <c r="AB15" s="8">
        <f t="shared" si="1"/>
        <v>0</v>
      </c>
    </row>
    <row r="16" spans="2:28" x14ac:dyDescent="0.3">
      <c r="B16" s="3">
        <f t="shared" si="5"/>
        <v>13</v>
      </c>
      <c r="C16" s="10"/>
      <c r="D16" s="11"/>
      <c r="E16" s="9"/>
      <c r="F16" s="8"/>
      <c r="G16" s="8"/>
      <c r="H16" s="8"/>
      <c r="I16" s="8"/>
      <c r="J16" s="8"/>
      <c r="K16" s="8"/>
      <c r="L16" s="8"/>
      <c r="M16" s="8"/>
      <c r="N16" s="8"/>
      <c r="O16" s="8"/>
      <c r="P16" s="8">
        <f t="shared" si="0"/>
        <v>0</v>
      </c>
      <c r="Q16" s="8"/>
      <c r="R16" s="8"/>
      <c r="S16" s="8"/>
      <c r="T16" s="8">
        <f t="shared" si="2"/>
        <v>0</v>
      </c>
      <c r="U16" s="8">
        <f t="shared" si="3"/>
        <v>0</v>
      </c>
      <c r="V16" s="8">
        <f t="shared" si="4"/>
        <v>0</v>
      </c>
      <c r="W16" s="9">
        <f t="shared" si="6"/>
        <v>0</v>
      </c>
      <c r="X16" s="8">
        <f t="shared" si="7"/>
        <v>0</v>
      </c>
      <c r="Y16" s="8">
        <f t="shared" si="8"/>
        <v>0</v>
      </c>
      <c r="Z16" s="8">
        <f t="shared" si="9"/>
        <v>0</v>
      </c>
      <c r="AA16" s="8">
        <f>IF(Z16=0,0,((Z16-VLOOKUP(Z16,TAX!$B$4:$E$9,1))*VLOOKUP(Z16,TAX!$B$4:$E$9,3))+VLOOKUP(Z16,TAX!$B$4:$E$9,4))</f>
        <v>0</v>
      </c>
      <c r="AB16" s="8">
        <f t="shared" si="1"/>
        <v>0</v>
      </c>
    </row>
    <row r="17" spans="2:28" x14ac:dyDescent="0.3">
      <c r="B17" s="3">
        <f t="shared" si="5"/>
        <v>14</v>
      </c>
      <c r="C17" s="10"/>
      <c r="D17" s="11"/>
      <c r="E17" s="9"/>
      <c r="F17" s="8"/>
      <c r="G17" s="8"/>
      <c r="H17" s="8"/>
      <c r="I17" s="8"/>
      <c r="J17" s="8"/>
      <c r="K17" s="8"/>
      <c r="L17" s="8"/>
      <c r="M17" s="8"/>
      <c r="N17" s="8"/>
      <c r="O17" s="8"/>
      <c r="P17" s="8">
        <f t="shared" si="0"/>
        <v>0</v>
      </c>
      <c r="Q17" s="8"/>
      <c r="R17" s="8"/>
      <c r="S17" s="8"/>
      <c r="T17" s="8">
        <f t="shared" si="2"/>
        <v>0</v>
      </c>
      <c r="U17" s="8">
        <f t="shared" si="3"/>
        <v>0</v>
      </c>
      <c r="V17" s="8">
        <f t="shared" si="4"/>
        <v>0</v>
      </c>
      <c r="W17" s="9">
        <f t="shared" si="6"/>
        <v>0</v>
      </c>
      <c r="X17" s="8">
        <f t="shared" si="7"/>
        <v>0</v>
      </c>
      <c r="Y17" s="8">
        <f t="shared" si="8"/>
        <v>0</v>
      </c>
      <c r="Z17" s="8">
        <f t="shared" si="9"/>
        <v>0</v>
      </c>
      <c r="AA17" s="8">
        <f>IF(Z17=0,0,((Z17-VLOOKUP(Z17,TAX!$B$4:$E$9,1))*VLOOKUP(Z17,TAX!$B$4:$E$9,3))+VLOOKUP(Z17,TAX!$B$4:$E$9,4))</f>
        <v>0</v>
      </c>
      <c r="AB17" s="8">
        <f t="shared" si="1"/>
        <v>0</v>
      </c>
    </row>
    <row r="18" spans="2:28" x14ac:dyDescent="0.3">
      <c r="B18" s="3">
        <f t="shared" si="5"/>
        <v>15</v>
      </c>
      <c r="C18" s="10"/>
      <c r="D18" s="11"/>
      <c r="E18" s="9"/>
      <c r="F18" s="8"/>
      <c r="G18" s="8"/>
      <c r="H18" s="8"/>
      <c r="I18" s="8"/>
      <c r="J18" s="8"/>
      <c r="K18" s="8"/>
      <c r="L18" s="8"/>
      <c r="M18" s="8"/>
      <c r="N18" s="8"/>
      <c r="O18" s="8"/>
      <c r="P18" s="8">
        <f t="shared" si="0"/>
        <v>0</v>
      </c>
      <c r="Q18" s="8"/>
      <c r="R18" s="8"/>
      <c r="S18" s="8"/>
      <c r="T18" s="8">
        <f t="shared" si="2"/>
        <v>0</v>
      </c>
      <c r="U18" s="8">
        <f t="shared" si="3"/>
        <v>0</v>
      </c>
      <c r="V18" s="8">
        <f t="shared" si="4"/>
        <v>0</v>
      </c>
      <c r="W18" s="9">
        <f t="shared" si="6"/>
        <v>0</v>
      </c>
      <c r="X18" s="8">
        <f t="shared" si="7"/>
        <v>0</v>
      </c>
      <c r="Y18" s="8">
        <f t="shared" si="8"/>
        <v>0</v>
      </c>
      <c r="Z18" s="8">
        <f t="shared" si="9"/>
        <v>0</v>
      </c>
      <c r="AA18" s="8">
        <f>IF(Z18=0,0,((Z18-VLOOKUP(Z18,TAX!$B$4:$E$9,1))*VLOOKUP(Z18,TAX!$B$4:$E$9,3))+VLOOKUP(Z18,TAX!$B$4:$E$9,4))</f>
        <v>0</v>
      </c>
      <c r="AB18" s="8">
        <f t="shared" si="1"/>
        <v>0</v>
      </c>
    </row>
    <row r="19" spans="2:28" x14ac:dyDescent="0.3">
      <c r="B19" s="3">
        <f t="shared" si="5"/>
        <v>16</v>
      </c>
      <c r="C19" s="10"/>
      <c r="D19" s="11"/>
      <c r="E19" s="9"/>
      <c r="F19" s="8"/>
      <c r="G19" s="8"/>
      <c r="H19" s="8"/>
      <c r="I19" s="8"/>
      <c r="J19" s="8"/>
      <c r="K19" s="8"/>
      <c r="L19" s="8"/>
      <c r="M19" s="8"/>
      <c r="N19" s="8"/>
      <c r="O19" s="8"/>
      <c r="P19" s="8">
        <f t="shared" si="0"/>
        <v>0</v>
      </c>
      <c r="Q19" s="8"/>
      <c r="R19" s="8"/>
      <c r="S19" s="8"/>
      <c r="T19" s="8">
        <f t="shared" si="2"/>
        <v>0</v>
      </c>
      <c r="U19" s="8">
        <f t="shared" si="3"/>
        <v>0</v>
      </c>
      <c r="V19" s="8">
        <f t="shared" si="4"/>
        <v>0</v>
      </c>
      <c r="W19" s="9">
        <f t="shared" si="6"/>
        <v>0</v>
      </c>
      <c r="X19" s="8">
        <f t="shared" si="7"/>
        <v>0</v>
      </c>
      <c r="Y19" s="8">
        <f t="shared" si="8"/>
        <v>0</v>
      </c>
      <c r="Z19" s="8">
        <f t="shared" si="9"/>
        <v>0</v>
      </c>
      <c r="AA19" s="8">
        <f>IF(Z19=0,0,((Z19-VLOOKUP(Z19,TAX!$B$4:$E$9,1))*VLOOKUP(Z19,TAX!$B$4:$E$9,3))+VLOOKUP(Z19,TAX!$B$4:$E$9,4))</f>
        <v>0</v>
      </c>
      <c r="AB19" s="8">
        <f t="shared" si="1"/>
        <v>0</v>
      </c>
    </row>
    <row r="20" spans="2:28" x14ac:dyDescent="0.3">
      <c r="B20" s="3">
        <f t="shared" si="5"/>
        <v>17</v>
      </c>
      <c r="C20" s="10"/>
      <c r="D20" s="11"/>
      <c r="E20" s="9"/>
      <c r="F20" s="8"/>
      <c r="G20" s="8"/>
      <c r="H20" s="8"/>
      <c r="I20" s="8"/>
      <c r="J20" s="8"/>
      <c r="K20" s="8"/>
      <c r="L20" s="8"/>
      <c r="M20" s="8"/>
      <c r="N20" s="8"/>
      <c r="O20" s="8"/>
      <c r="P20" s="8">
        <f t="shared" si="0"/>
        <v>0</v>
      </c>
      <c r="Q20" s="8"/>
      <c r="R20" s="8"/>
      <c r="S20" s="8"/>
      <c r="T20" s="8">
        <f t="shared" si="2"/>
        <v>0</v>
      </c>
      <c r="U20" s="8">
        <f t="shared" si="3"/>
        <v>0</v>
      </c>
      <c r="V20" s="8">
        <f t="shared" si="4"/>
        <v>0</v>
      </c>
      <c r="W20" s="9">
        <f t="shared" si="6"/>
        <v>0</v>
      </c>
      <c r="X20" s="8">
        <f t="shared" si="7"/>
        <v>0</v>
      </c>
      <c r="Y20" s="8">
        <f t="shared" si="8"/>
        <v>0</v>
      </c>
      <c r="Z20" s="8">
        <f t="shared" si="9"/>
        <v>0</v>
      </c>
      <c r="AA20" s="8">
        <f>IF(Z20=0,0,((Z20-VLOOKUP(Z20,TAX!$B$4:$E$9,1))*VLOOKUP(Z20,TAX!$B$4:$E$9,3))+VLOOKUP(Z20,TAX!$B$4:$E$9,4))</f>
        <v>0</v>
      </c>
      <c r="AB20" s="8">
        <f t="shared" si="1"/>
        <v>0</v>
      </c>
    </row>
    <row r="21" spans="2:28" x14ac:dyDescent="0.3">
      <c r="B21" s="3">
        <f t="shared" si="5"/>
        <v>18</v>
      </c>
      <c r="C21" s="10"/>
      <c r="D21" s="11"/>
      <c r="E21" s="9"/>
      <c r="F21" s="8"/>
      <c r="G21" s="8"/>
      <c r="H21" s="8"/>
      <c r="I21" s="8"/>
      <c r="J21" s="8"/>
      <c r="K21" s="8"/>
      <c r="L21" s="8"/>
      <c r="M21" s="8"/>
      <c r="N21" s="8"/>
      <c r="O21" s="8"/>
      <c r="P21" s="8">
        <f t="shared" si="0"/>
        <v>0</v>
      </c>
      <c r="Q21" s="8"/>
      <c r="R21" s="8"/>
      <c r="S21" s="8"/>
      <c r="T21" s="8">
        <f t="shared" si="2"/>
        <v>0</v>
      </c>
      <c r="U21" s="8">
        <f t="shared" si="3"/>
        <v>0</v>
      </c>
      <c r="V21" s="8">
        <f t="shared" si="4"/>
        <v>0</v>
      </c>
      <c r="W21" s="9">
        <f t="shared" si="6"/>
        <v>0</v>
      </c>
      <c r="X21" s="8">
        <f t="shared" si="7"/>
        <v>0</v>
      </c>
      <c r="Y21" s="8">
        <f t="shared" si="8"/>
        <v>0</v>
      </c>
      <c r="Z21" s="8">
        <f t="shared" si="9"/>
        <v>0</v>
      </c>
      <c r="AA21" s="8">
        <f>IF(Z21=0,0,((Z21-VLOOKUP(Z21,TAX!$B$4:$E$9,1))*VLOOKUP(Z21,TAX!$B$4:$E$9,3))+VLOOKUP(Z21,TAX!$B$4:$E$9,4))</f>
        <v>0</v>
      </c>
      <c r="AB21" s="8">
        <f t="shared" si="1"/>
        <v>0</v>
      </c>
    </row>
    <row r="22" spans="2:28" x14ac:dyDescent="0.3">
      <c r="B22" s="3">
        <f t="shared" si="5"/>
        <v>19</v>
      </c>
      <c r="C22" s="10"/>
      <c r="D22" s="11"/>
      <c r="E22" s="9"/>
      <c r="F22" s="8"/>
      <c r="G22" s="8"/>
      <c r="H22" s="8"/>
      <c r="I22" s="8"/>
      <c r="J22" s="8"/>
      <c r="K22" s="8"/>
      <c r="L22" s="8"/>
      <c r="M22" s="8"/>
      <c r="N22" s="8"/>
      <c r="O22" s="8"/>
      <c r="P22" s="8">
        <f t="shared" si="0"/>
        <v>0</v>
      </c>
      <c r="Q22" s="8"/>
      <c r="R22" s="8"/>
      <c r="S22" s="8"/>
      <c r="T22" s="8">
        <f t="shared" si="2"/>
        <v>0</v>
      </c>
      <c r="U22" s="8">
        <f t="shared" si="3"/>
        <v>0</v>
      </c>
      <c r="V22" s="8">
        <f t="shared" si="4"/>
        <v>0</v>
      </c>
      <c r="W22" s="9">
        <f t="shared" si="6"/>
        <v>0</v>
      </c>
      <c r="X22" s="8">
        <f t="shared" si="7"/>
        <v>0</v>
      </c>
      <c r="Y22" s="8">
        <f t="shared" si="8"/>
        <v>0</v>
      </c>
      <c r="Z22" s="8">
        <f t="shared" si="9"/>
        <v>0</v>
      </c>
      <c r="AA22" s="8">
        <f>IF(Z22=0,0,((Z22-VLOOKUP(Z22,TAX!$B$4:$E$9,1))*VLOOKUP(Z22,TAX!$B$4:$E$9,3))+VLOOKUP(Z22,TAX!$B$4:$E$9,4))</f>
        <v>0</v>
      </c>
      <c r="AB22" s="8">
        <f t="shared" si="1"/>
        <v>0</v>
      </c>
    </row>
    <row r="23" spans="2:28" x14ac:dyDescent="0.3">
      <c r="B23" s="3">
        <f t="shared" si="5"/>
        <v>20</v>
      </c>
      <c r="C23" s="10"/>
      <c r="D23" s="11"/>
      <c r="E23" s="9"/>
      <c r="F23" s="8"/>
      <c r="G23" s="8"/>
      <c r="H23" s="8"/>
      <c r="I23" s="8"/>
      <c r="J23" s="8"/>
      <c r="K23" s="8"/>
      <c r="L23" s="8"/>
      <c r="M23" s="8"/>
      <c r="N23" s="8"/>
      <c r="O23" s="8"/>
      <c r="P23" s="8">
        <f t="shared" si="0"/>
        <v>0</v>
      </c>
      <c r="Q23" s="8"/>
      <c r="R23" s="8"/>
      <c r="S23" s="8"/>
      <c r="T23" s="8">
        <f t="shared" si="2"/>
        <v>0</v>
      </c>
      <c r="U23" s="8">
        <f t="shared" si="3"/>
        <v>0</v>
      </c>
      <c r="V23" s="8">
        <f t="shared" si="4"/>
        <v>0</v>
      </c>
      <c r="W23" s="9">
        <f t="shared" si="6"/>
        <v>0</v>
      </c>
      <c r="X23" s="8">
        <f t="shared" si="7"/>
        <v>0</v>
      </c>
      <c r="Y23" s="8">
        <f t="shared" si="8"/>
        <v>0</v>
      </c>
      <c r="Z23" s="8">
        <f t="shared" si="9"/>
        <v>0</v>
      </c>
      <c r="AA23" s="8">
        <f>IF(Z23=0,0,((Z23-VLOOKUP(Z23,TAX!$B$4:$E$9,1))*VLOOKUP(Z23,TAX!$B$4:$E$9,3))+VLOOKUP(Z23,TAX!$B$4:$E$9,4))</f>
        <v>0</v>
      </c>
      <c r="AB23" s="8">
        <f t="shared" si="1"/>
        <v>0</v>
      </c>
    </row>
    <row r="24" spans="2:28" x14ac:dyDescent="0.3">
      <c r="B24" s="3">
        <f t="shared" si="5"/>
        <v>21</v>
      </c>
      <c r="C24" s="10"/>
      <c r="D24" s="11"/>
      <c r="E24" s="9"/>
      <c r="F24" s="8"/>
      <c r="G24" s="8"/>
      <c r="H24" s="8"/>
      <c r="I24" s="8"/>
      <c r="J24" s="8"/>
      <c r="K24" s="8"/>
      <c r="L24" s="8"/>
      <c r="M24" s="8"/>
      <c r="N24" s="8"/>
      <c r="O24" s="8"/>
      <c r="P24" s="8">
        <f t="shared" si="0"/>
        <v>0</v>
      </c>
      <c r="Q24" s="8"/>
      <c r="R24" s="8"/>
      <c r="S24" s="8"/>
      <c r="T24" s="8">
        <f t="shared" si="2"/>
        <v>0</v>
      </c>
      <c r="U24" s="8">
        <f t="shared" si="3"/>
        <v>0</v>
      </c>
      <c r="V24" s="8">
        <f t="shared" si="4"/>
        <v>0</v>
      </c>
      <c r="W24" s="9">
        <f t="shared" si="6"/>
        <v>0</v>
      </c>
      <c r="X24" s="8">
        <f t="shared" si="7"/>
        <v>0</v>
      </c>
      <c r="Y24" s="8">
        <f t="shared" si="8"/>
        <v>0</v>
      </c>
      <c r="Z24" s="8">
        <f t="shared" si="9"/>
        <v>0</v>
      </c>
      <c r="AA24" s="8">
        <f>IF(Z24=0,0,((Z24-VLOOKUP(Z24,TAX!$B$4:$E$9,1))*VLOOKUP(Z24,TAX!$B$4:$E$9,3))+VLOOKUP(Z24,TAX!$B$4:$E$9,4))</f>
        <v>0</v>
      </c>
      <c r="AB24" s="8">
        <f t="shared" si="1"/>
        <v>0</v>
      </c>
    </row>
    <row r="25" spans="2:28" x14ac:dyDescent="0.3">
      <c r="B25" s="3">
        <f t="shared" si="5"/>
        <v>22</v>
      </c>
      <c r="C25" s="10"/>
      <c r="D25" s="11"/>
      <c r="E25" s="9"/>
      <c r="F25" s="8"/>
      <c r="G25" s="8"/>
      <c r="H25" s="8"/>
      <c r="I25" s="8"/>
      <c r="J25" s="8"/>
      <c r="K25" s="8"/>
      <c r="L25" s="8"/>
      <c r="M25" s="8"/>
      <c r="N25" s="8"/>
      <c r="O25" s="8"/>
      <c r="P25" s="8">
        <f t="shared" si="0"/>
        <v>0</v>
      </c>
      <c r="Q25" s="8"/>
      <c r="R25" s="8"/>
      <c r="S25" s="8"/>
      <c r="T25" s="8">
        <f t="shared" si="2"/>
        <v>0</v>
      </c>
      <c r="U25" s="8">
        <f t="shared" si="3"/>
        <v>0</v>
      </c>
      <c r="V25" s="8">
        <f t="shared" si="4"/>
        <v>0</v>
      </c>
      <c r="W25" s="9">
        <f t="shared" si="6"/>
        <v>0</v>
      </c>
      <c r="X25" s="8">
        <f t="shared" si="7"/>
        <v>0</v>
      </c>
      <c r="Y25" s="8">
        <f t="shared" si="8"/>
        <v>0</v>
      </c>
      <c r="Z25" s="8">
        <f t="shared" si="9"/>
        <v>0</v>
      </c>
      <c r="AA25" s="8">
        <f>IF(Z25=0,0,((Z25-VLOOKUP(Z25,TAX!$B$4:$E$9,1))*VLOOKUP(Z25,TAX!$B$4:$E$9,3))+VLOOKUP(Z25,TAX!$B$4:$E$9,4))</f>
        <v>0</v>
      </c>
      <c r="AB25" s="8">
        <f t="shared" si="1"/>
        <v>0</v>
      </c>
    </row>
    <row r="26" spans="2:28" x14ac:dyDescent="0.3">
      <c r="B26" s="3">
        <f t="shared" si="5"/>
        <v>23</v>
      </c>
      <c r="C26" s="10"/>
      <c r="D26" s="11"/>
      <c r="E26" s="9"/>
      <c r="F26" s="8"/>
      <c r="G26" s="8"/>
      <c r="H26" s="8"/>
      <c r="I26" s="8"/>
      <c r="J26" s="8"/>
      <c r="K26" s="8"/>
      <c r="L26" s="8"/>
      <c r="M26" s="8"/>
      <c r="N26" s="8"/>
      <c r="O26" s="8"/>
      <c r="P26" s="8">
        <f t="shared" si="0"/>
        <v>0</v>
      </c>
      <c r="Q26" s="8"/>
      <c r="R26" s="8"/>
      <c r="S26" s="8"/>
      <c r="T26" s="8">
        <f t="shared" si="2"/>
        <v>0</v>
      </c>
      <c r="U26" s="8">
        <f t="shared" si="3"/>
        <v>0</v>
      </c>
      <c r="V26" s="8">
        <f t="shared" si="4"/>
        <v>0</v>
      </c>
      <c r="W26" s="9">
        <f t="shared" si="6"/>
        <v>0</v>
      </c>
      <c r="X26" s="8">
        <f t="shared" si="7"/>
        <v>0</v>
      </c>
      <c r="Y26" s="8">
        <f t="shared" si="8"/>
        <v>0</v>
      </c>
      <c r="Z26" s="8">
        <f t="shared" si="9"/>
        <v>0</v>
      </c>
      <c r="AA26" s="8">
        <f>IF(Z26=0,0,((Z26-VLOOKUP(Z26,TAX!$B$4:$E$9,1))*VLOOKUP(Z26,TAX!$B$4:$E$9,3))+VLOOKUP(Z26,TAX!$B$4:$E$9,4))</f>
        <v>0</v>
      </c>
      <c r="AB26" s="8">
        <f t="shared" si="1"/>
        <v>0</v>
      </c>
    </row>
    <row r="27" spans="2:28" x14ac:dyDescent="0.3">
      <c r="B27" s="3">
        <f t="shared" si="5"/>
        <v>24</v>
      </c>
      <c r="C27" s="10"/>
      <c r="D27" s="11"/>
      <c r="E27" s="9"/>
      <c r="F27" s="8"/>
      <c r="G27" s="8"/>
      <c r="H27" s="8"/>
      <c r="I27" s="8"/>
      <c r="J27" s="8"/>
      <c r="K27" s="8"/>
      <c r="L27" s="8"/>
      <c r="M27" s="8"/>
      <c r="N27" s="8"/>
      <c r="O27" s="8"/>
      <c r="P27" s="8">
        <f t="shared" si="0"/>
        <v>0</v>
      </c>
      <c r="Q27" s="8"/>
      <c r="R27" s="8"/>
      <c r="S27" s="8"/>
      <c r="T27" s="8">
        <f t="shared" si="2"/>
        <v>0</v>
      </c>
      <c r="U27" s="8">
        <f t="shared" si="3"/>
        <v>0</v>
      </c>
      <c r="V27" s="8">
        <f t="shared" si="4"/>
        <v>0</v>
      </c>
      <c r="W27" s="9">
        <f t="shared" si="6"/>
        <v>0</v>
      </c>
      <c r="X27" s="8">
        <f t="shared" si="7"/>
        <v>0</v>
      </c>
      <c r="Y27" s="8">
        <f t="shared" si="8"/>
        <v>0</v>
      </c>
      <c r="Z27" s="8">
        <f t="shared" si="9"/>
        <v>0</v>
      </c>
      <c r="AA27" s="8">
        <f>IF(Z27=0,0,((Z27-VLOOKUP(Z27,TAX!$B$4:$E$9,1))*VLOOKUP(Z27,TAX!$B$4:$E$9,3))+VLOOKUP(Z27,TAX!$B$4:$E$9,4))</f>
        <v>0</v>
      </c>
      <c r="AB27" s="8">
        <f t="shared" si="1"/>
        <v>0</v>
      </c>
    </row>
    <row r="28" spans="2:28" x14ac:dyDescent="0.3">
      <c r="B28" s="3">
        <f t="shared" si="5"/>
        <v>25</v>
      </c>
      <c r="C28" s="10"/>
      <c r="D28" s="11"/>
      <c r="E28" s="9"/>
      <c r="F28" s="8"/>
      <c r="G28" s="8"/>
      <c r="H28" s="8"/>
      <c r="I28" s="8"/>
      <c r="J28" s="8"/>
      <c r="K28" s="8"/>
      <c r="L28" s="8"/>
      <c r="M28" s="8"/>
      <c r="N28" s="8"/>
      <c r="O28" s="8"/>
      <c r="P28" s="8">
        <f t="shared" si="0"/>
        <v>0</v>
      </c>
      <c r="Q28" s="8"/>
      <c r="R28" s="8"/>
      <c r="S28" s="8"/>
      <c r="T28" s="8">
        <f t="shared" si="2"/>
        <v>0</v>
      </c>
      <c r="U28" s="8">
        <f t="shared" si="3"/>
        <v>0</v>
      </c>
      <c r="V28" s="8">
        <f t="shared" si="4"/>
        <v>0</v>
      </c>
      <c r="W28" s="9">
        <f t="shared" si="6"/>
        <v>0</v>
      </c>
      <c r="X28" s="8">
        <f t="shared" si="7"/>
        <v>0</v>
      </c>
      <c r="Y28" s="8">
        <f t="shared" si="8"/>
        <v>0</v>
      </c>
      <c r="Z28" s="8">
        <f t="shared" si="9"/>
        <v>0</v>
      </c>
      <c r="AA28" s="8">
        <f>IF(Z28=0,0,((Z28-VLOOKUP(Z28,TAX!$B$4:$E$9,1))*VLOOKUP(Z28,TAX!$B$4:$E$9,3))+VLOOKUP(Z28,TAX!$B$4:$E$9,4))</f>
        <v>0</v>
      </c>
      <c r="AB28" s="8">
        <f t="shared" si="1"/>
        <v>0</v>
      </c>
    </row>
    <row r="29" spans="2:28" x14ac:dyDescent="0.3">
      <c r="B29" s="3">
        <f t="shared" si="5"/>
        <v>26</v>
      </c>
      <c r="C29" s="10"/>
      <c r="D29" s="11"/>
      <c r="E29" s="9"/>
      <c r="F29" s="8"/>
      <c r="G29" s="8"/>
      <c r="H29" s="8"/>
      <c r="I29" s="8"/>
      <c r="J29" s="8"/>
      <c r="K29" s="8"/>
      <c r="L29" s="8"/>
      <c r="M29" s="8"/>
      <c r="N29" s="8"/>
      <c r="O29" s="8"/>
      <c r="P29" s="8">
        <f t="shared" si="0"/>
        <v>0</v>
      </c>
      <c r="Q29" s="8"/>
      <c r="R29" s="8"/>
      <c r="S29" s="8"/>
      <c r="T29" s="8">
        <f t="shared" si="2"/>
        <v>0</v>
      </c>
      <c r="U29" s="8">
        <f t="shared" si="3"/>
        <v>0</v>
      </c>
      <c r="V29" s="8">
        <f t="shared" si="4"/>
        <v>0</v>
      </c>
      <c r="W29" s="9">
        <f t="shared" si="6"/>
        <v>0</v>
      </c>
      <c r="X29" s="8">
        <f t="shared" si="7"/>
        <v>0</v>
      </c>
      <c r="Y29" s="8">
        <f t="shared" si="8"/>
        <v>0</v>
      </c>
      <c r="Z29" s="8">
        <f t="shared" si="9"/>
        <v>0</v>
      </c>
      <c r="AA29" s="8">
        <f>IF(Z29=0,0,((Z29-VLOOKUP(Z29,TAX!$B$4:$E$9,1))*VLOOKUP(Z29,TAX!$B$4:$E$9,3))+VLOOKUP(Z29,TAX!$B$4:$E$9,4))</f>
        <v>0</v>
      </c>
      <c r="AB29" s="8">
        <f t="shared" si="1"/>
        <v>0</v>
      </c>
    </row>
    <row r="30" spans="2:28" x14ac:dyDescent="0.3">
      <c r="B30" s="3">
        <f t="shared" si="5"/>
        <v>27</v>
      </c>
      <c r="C30" s="10"/>
      <c r="D30" s="11"/>
      <c r="E30" s="9"/>
      <c r="F30" s="8"/>
      <c r="G30" s="8"/>
      <c r="H30" s="8"/>
      <c r="I30" s="8"/>
      <c r="J30" s="8"/>
      <c r="K30" s="8"/>
      <c r="L30" s="8"/>
      <c r="M30" s="8"/>
      <c r="N30" s="8"/>
      <c r="O30" s="8"/>
      <c r="P30" s="8">
        <f t="shared" si="0"/>
        <v>0</v>
      </c>
      <c r="Q30" s="8"/>
      <c r="R30" s="8"/>
      <c r="S30" s="8"/>
      <c r="T30" s="8">
        <f t="shared" si="2"/>
        <v>0</v>
      </c>
      <c r="U30" s="8">
        <f t="shared" si="3"/>
        <v>0</v>
      </c>
      <c r="V30" s="8">
        <f t="shared" si="4"/>
        <v>0</v>
      </c>
      <c r="W30" s="9">
        <f t="shared" si="6"/>
        <v>0</v>
      </c>
      <c r="X30" s="8">
        <f t="shared" si="7"/>
        <v>0</v>
      </c>
      <c r="Y30" s="8">
        <f t="shared" si="8"/>
        <v>0</v>
      </c>
      <c r="Z30" s="8">
        <f t="shared" si="9"/>
        <v>0</v>
      </c>
      <c r="AA30" s="8">
        <f>IF(Z30=0,0,((Z30-VLOOKUP(Z30,TAX!$B$4:$E$9,1))*VLOOKUP(Z30,TAX!$B$4:$E$9,3))+VLOOKUP(Z30,TAX!$B$4:$E$9,4))</f>
        <v>0</v>
      </c>
      <c r="AB30" s="8">
        <f t="shared" si="1"/>
        <v>0</v>
      </c>
    </row>
    <row r="31" spans="2:28" x14ac:dyDescent="0.3">
      <c r="B31" s="3">
        <f t="shared" si="5"/>
        <v>28</v>
      </c>
      <c r="C31" s="10"/>
      <c r="D31" s="11"/>
      <c r="E31" s="9"/>
      <c r="F31" s="8"/>
      <c r="G31" s="8"/>
      <c r="H31" s="8"/>
      <c r="I31" s="8"/>
      <c r="J31" s="8"/>
      <c r="K31" s="8"/>
      <c r="L31" s="8"/>
      <c r="M31" s="8"/>
      <c r="N31" s="8"/>
      <c r="O31" s="8"/>
      <c r="P31" s="8">
        <f t="shared" si="0"/>
        <v>0</v>
      </c>
      <c r="Q31" s="8"/>
      <c r="R31" s="8"/>
      <c r="S31" s="8"/>
      <c r="T31" s="8">
        <f t="shared" si="2"/>
        <v>0</v>
      </c>
      <c r="U31" s="8">
        <f t="shared" si="3"/>
        <v>0</v>
      </c>
      <c r="V31" s="8">
        <f t="shared" si="4"/>
        <v>0</v>
      </c>
      <c r="W31" s="9">
        <f t="shared" si="6"/>
        <v>0</v>
      </c>
      <c r="X31" s="8">
        <f t="shared" si="7"/>
        <v>0</v>
      </c>
      <c r="Y31" s="8">
        <f t="shared" si="8"/>
        <v>0</v>
      </c>
      <c r="Z31" s="8">
        <f t="shared" si="9"/>
        <v>0</v>
      </c>
      <c r="AA31" s="8">
        <f>IF(Z31=0,0,((Z31-VLOOKUP(Z31,TAX!$B$4:$E$9,1))*VLOOKUP(Z31,TAX!$B$4:$E$9,3))+VLOOKUP(Z31,TAX!$B$4:$E$9,4))</f>
        <v>0</v>
      </c>
      <c r="AB31" s="8">
        <f t="shared" si="1"/>
        <v>0</v>
      </c>
    </row>
    <row r="32" spans="2:28" x14ac:dyDescent="0.3">
      <c r="B32" s="3">
        <f t="shared" si="5"/>
        <v>29</v>
      </c>
      <c r="C32" s="10"/>
      <c r="D32" s="11"/>
      <c r="E32" s="9"/>
      <c r="F32" s="8"/>
      <c r="G32" s="8"/>
      <c r="H32" s="8"/>
      <c r="I32" s="8"/>
      <c r="J32" s="8"/>
      <c r="K32" s="8"/>
      <c r="L32" s="8"/>
      <c r="M32" s="8"/>
      <c r="N32" s="8"/>
      <c r="O32" s="8"/>
      <c r="P32" s="8">
        <f t="shared" si="0"/>
        <v>0</v>
      </c>
      <c r="Q32" s="8"/>
      <c r="R32" s="8"/>
      <c r="S32" s="8"/>
      <c r="T32" s="8">
        <f t="shared" si="2"/>
        <v>0</v>
      </c>
      <c r="U32" s="8">
        <f t="shared" si="3"/>
        <v>0</v>
      </c>
      <c r="V32" s="8">
        <f t="shared" si="4"/>
        <v>0</v>
      </c>
      <c r="W32" s="9">
        <f t="shared" si="6"/>
        <v>0</v>
      </c>
      <c r="X32" s="8">
        <f t="shared" si="7"/>
        <v>0</v>
      </c>
      <c r="Y32" s="8">
        <f t="shared" si="8"/>
        <v>0</v>
      </c>
      <c r="Z32" s="8">
        <f t="shared" si="9"/>
        <v>0</v>
      </c>
      <c r="AA32" s="8">
        <f>IF(Z32=0,0,((Z32-VLOOKUP(Z32,TAX!$B$4:$E$9,1))*VLOOKUP(Z32,TAX!$B$4:$E$9,3))+VLOOKUP(Z32,TAX!$B$4:$E$9,4))</f>
        <v>0</v>
      </c>
      <c r="AB32" s="8">
        <f t="shared" si="1"/>
        <v>0</v>
      </c>
    </row>
    <row r="33" spans="2:30" x14ac:dyDescent="0.3">
      <c r="B33" s="3">
        <f t="shared" si="5"/>
        <v>30</v>
      </c>
      <c r="C33" s="10"/>
      <c r="D33" s="11"/>
      <c r="E33" s="9"/>
      <c r="F33" s="8"/>
      <c r="G33" s="8"/>
      <c r="H33" s="8"/>
      <c r="I33" s="8"/>
      <c r="J33" s="8"/>
      <c r="K33" s="8"/>
      <c r="L33" s="8"/>
      <c r="M33" s="8"/>
      <c r="N33" s="8"/>
      <c r="O33" s="8"/>
      <c r="P33" s="8">
        <f t="shared" si="0"/>
        <v>0</v>
      </c>
      <c r="Q33" s="8"/>
      <c r="R33" s="8"/>
      <c r="S33" s="8"/>
      <c r="T33" s="8">
        <f t="shared" si="2"/>
        <v>0</v>
      </c>
      <c r="U33" s="8">
        <f t="shared" si="3"/>
        <v>0</v>
      </c>
      <c r="V33" s="8">
        <f t="shared" si="4"/>
        <v>0</v>
      </c>
      <c r="W33" s="9">
        <f t="shared" si="6"/>
        <v>0</v>
      </c>
      <c r="X33" s="8">
        <f t="shared" si="7"/>
        <v>0</v>
      </c>
      <c r="Y33" s="8">
        <f t="shared" si="8"/>
        <v>0</v>
      </c>
      <c r="Z33" s="8">
        <f t="shared" si="9"/>
        <v>0</v>
      </c>
      <c r="AA33" s="8">
        <f>IF(Z33=0,0,((Z33-VLOOKUP(Z33,TAX!$B$4:$E$9,1))*VLOOKUP(Z33,TAX!$B$4:$E$9,3))+VLOOKUP(Z33,TAX!$B$4:$E$9,4))</f>
        <v>0</v>
      </c>
      <c r="AB33" s="8">
        <f t="shared" si="1"/>
        <v>0</v>
      </c>
    </row>
    <row r="34" spans="2:30" x14ac:dyDescent="0.3">
      <c r="B34" s="3">
        <f t="shared" si="5"/>
        <v>31</v>
      </c>
      <c r="C34" s="10"/>
      <c r="D34" s="11"/>
      <c r="E34" s="9"/>
      <c r="F34" s="8"/>
      <c r="G34" s="8"/>
      <c r="H34" s="8"/>
      <c r="I34" s="8"/>
      <c r="J34" s="8"/>
      <c r="K34" s="8"/>
      <c r="L34" s="8"/>
      <c r="M34" s="8"/>
      <c r="N34" s="8"/>
      <c r="O34" s="8"/>
      <c r="P34" s="8">
        <f t="shared" si="0"/>
        <v>0</v>
      </c>
      <c r="Q34" s="8"/>
      <c r="R34" s="8"/>
      <c r="S34" s="8"/>
      <c r="T34" s="8">
        <f t="shared" si="2"/>
        <v>0</v>
      </c>
      <c r="U34" s="8">
        <f t="shared" si="3"/>
        <v>0</v>
      </c>
      <c r="V34" s="8">
        <f t="shared" si="4"/>
        <v>0</v>
      </c>
      <c r="W34" s="9">
        <f t="shared" si="6"/>
        <v>0</v>
      </c>
      <c r="X34" s="8">
        <f t="shared" si="7"/>
        <v>0</v>
      </c>
      <c r="Y34" s="8">
        <f t="shared" si="8"/>
        <v>0</v>
      </c>
      <c r="Z34" s="8">
        <f t="shared" si="9"/>
        <v>0</v>
      </c>
      <c r="AA34" s="8">
        <f>IF(Z34=0,0,((Z34-VLOOKUP(Z34,TAX!$B$4:$E$9,1))*VLOOKUP(Z34,TAX!$B$4:$E$9,3))+VLOOKUP(Z34,TAX!$B$4:$E$9,4))</f>
        <v>0</v>
      </c>
      <c r="AB34" s="8">
        <f t="shared" si="1"/>
        <v>0</v>
      </c>
    </row>
    <row r="35" spans="2:30" x14ac:dyDescent="0.3">
      <c r="B35" s="3">
        <f t="shared" si="5"/>
        <v>32</v>
      </c>
      <c r="C35" s="10"/>
      <c r="D35" s="11"/>
      <c r="E35" s="9"/>
      <c r="F35" s="8"/>
      <c r="G35" s="8"/>
      <c r="H35" s="8"/>
      <c r="I35" s="8"/>
      <c r="J35" s="8"/>
      <c r="K35" s="8"/>
      <c r="L35" s="8"/>
      <c r="M35" s="8"/>
      <c r="N35" s="8"/>
      <c r="O35" s="8"/>
      <c r="P35" s="8">
        <f t="shared" si="0"/>
        <v>0</v>
      </c>
      <c r="Q35" s="8"/>
      <c r="R35" s="8"/>
      <c r="S35" s="8"/>
      <c r="T35" s="8">
        <f t="shared" si="2"/>
        <v>0</v>
      </c>
      <c r="U35" s="8">
        <f t="shared" si="3"/>
        <v>0</v>
      </c>
      <c r="V35" s="8">
        <f t="shared" si="4"/>
        <v>0</v>
      </c>
      <c r="W35" s="9">
        <f t="shared" si="6"/>
        <v>0</v>
      </c>
      <c r="X35" s="8">
        <f t="shared" si="7"/>
        <v>0</v>
      </c>
      <c r="Y35" s="8">
        <f t="shared" si="8"/>
        <v>0</v>
      </c>
      <c r="Z35" s="8">
        <f t="shared" si="9"/>
        <v>0</v>
      </c>
      <c r="AA35" s="8">
        <f>IF(Z35=0,0,((Z35-VLOOKUP(Z35,TAX!$B$4:$E$9,1))*VLOOKUP(Z35,TAX!$B$4:$E$9,3))+VLOOKUP(Z35,TAX!$B$4:$E$9,4))</f>
        <v>0</v>
      </c>
      <c r="AB35" s="8">
        <f t="shared" si="1"/>
        <v>0</v>
      </c>
    </row>
    <row r="36" spans="2:30" x14ac:dyDescent="0.3">
      <c r="B36" s="3">
        <f t="shared" si="5"/>
        <v>33</v>
      </c>
      <c r="C36" s="10"/>
      <c r="D36" s="11"/>
      <c r="E36" s="9"/>
      <c r="F36" s="8"/>
      <c r="G36" s="8"/>
      <c r="H36" s="8"/>
      <c r="I36" s="8"/>
      <c r="J36" s="8"/>
      <c r="K36" s="8"/>
      <c r="L36" s="8"/>
      <c r="M36" s="8"/>
      <c r="N36" s="8"/>
      <c r="O36" s="8"/>
      <c r="P36" s="8">
        <f t="shared" ref="P36:P53" si="10">SUM(F36:O36)</f>
        <v>0</v>
      </c>
      <c r="Q36" s="8"/>
      <c r="R36" s="8"/>
      <c r="S36" s="8"/>
      <c r="T36" s="8">
        <f t="shared" si="2"/>
        <v>0</v>
      </c>
      <c r="U36" s="8">
        <f t="shared" si="3"/>
        <v>0</v>
      </c>
      <c r="V36" s="8">
        <f t="shared" si="4"/>
        <v>0</v>
      </c>
      <c r="W36" s="9">
        <f t="shared" si="6"/>
        <v>0</v>
      </c>
      <c r="X36" s="8">
        <f t="shared" si="7"/>
        <v>0</v>
      </c>
      <c r="Y36" s="8">
        <f t="shared" si="8"/>
        <v>0</v>
      </c>
      <c r="Z36" s="8">
        <f t="shared" si="9"/>
        <v>0</v>
      </c>
      <c r="AA36" s="8">
        <f>IF(Z36=0,0,(((Z36-VLOOKUP(Z36,TAX!$B$4:$E$9,1))*(VLOOKUP(Z36,TAX!$B$4:$E$9,3)))+(VLOOKUP(Z36,TAX!$B$4:$E$9,4))))</f>
        <v>0</v>
      </c>
      <c r="AB36" s="8">
        <f t="shared" ref="AB36:AB53" si="11">P36-Q36-R36-S36-AA36</f>
        <v>0</v>
      </c>
    </row>
    <row r="37" spans="2:30" x14ac:dyDescent="0.3">
      <c r="B37" s="3">
        <f t="shared" si="5"/>
        <v>34</v>
      </c>
      <c r="C37" s="10"/>
      <c r="D37" s="11"/>
      <c r="E37" s="9"/>
      <c r="F37" s="8"/>
      <c r="G37" s="8"/>
      <c r="H37" s="8"/>
      <c r="I37" s="8"/>
      <c r="J37" s="8"/>
      <c r="K37" s="8"/>
      <c r="L37" s="8"/>
      <c r="M37" s="8"/>
      <c r="N37" s="8"/>
      <c r="O37" s="8"/>
      <c r="P37" s="8">
        <f t="shared" si="10"/>
        <v>0</v>
      </c>
      <c r="Q37" s="8"/>
      <c r="R37" s="8"/>
      <c r="S37" s="8"/>
      <c r="T37" s="8">
        <f t="shared" si="2"/>
        <v>0</v>
      </c>
      <c r="U37" s="8">
        <f t="shared" si="3"/>
        <v>0</v>
      </c>
      <c r="V37" s="8">
        <f t="shared" si="4"/>
        <v>0</v>
      </c>
      <c r="W37" s="9">
        <f t="shared" si="6"/>
        <v>0</v>
      </c>
      <c r="X37" s="8">
        <f t="shared" si="7"/>
        <v>0</v>
      </c>
      <c r="Y37" s="8">
        <f t="shared" si="8"/>
        <v>0</v>
      </c>
      <c r="Z37" s="8">
        <f t="shared" si="9"/>
        <v>0</v>
      </c>
      <c r="AA37" s="8">
        <f>IF(Z37=0,0,(((Z37-VLOOKUP(Z37,TAX!$B$4:$E$9,1))*(VLOOKUP(Z37,TAX!$B$4:$E$9,3)))+(VLOOKUP(Z37,TAX!$B$4:$E$9,4))))</f>
        <v>0</v>
      </c>
      <c r="AB37" s="8">
        <f t="shared" si="11"/>
        <v>0</v>
      </c>
    </row>
    <row r="38" spans="2:30" x14ac:dyDescent="0.3">
      <c r="B38" s="3">
        <f t="shared" si="5"/>
        <v>35</v>
      </c>
      <c r="C38" s="10"/>
      <c r="D38" s="11"/>
      <c r="E38" s="9"/>
      <c r="F38" s="8"/>
      <c r="G38" s="8"/>
      <c r="H38" s="8"/>
      <c r="I38" s="8"/>
      <c r="J38" s="8"/>
      <c r="K38" s="8"/>
      <c r="L38" s="8"/>
      <c r="M38" s="8"/>
      <c r="N38" s="8"/>
      <c r="O38" s="8"/>
      <c r="P38" s="8">
        <f t="shared" si="10"/>
        <v>0</v>
      </c>
      <c r="Q38" s="8"/>
      <c r="R38" s="8"/>
      <c r="S38" s="8"/>
      <c r="T38" s="8">
        <f t="shared" si="2"/>
        <v>0</v>
      </c>
      <c r="U38" s="8">
        <f t="shared" si="3"/>
        <v>0</v>
      </c>
      <c r="V38" s="8">
        <f t="shared" si="4"/>
        <v>0</v>
      </c>
      <c r="W38" s="9">
        <f t="shared" si="6"/>
        <v>0</v>
      </c>
      <c r="X38" s="8">
        <f t="shared" si="7"/>
        <v>0</v>
      </c>
      <c r="Y38" s="8">
        <f t="shared" si="8"/>
        <v>0</v>
      </c>
      <c r="Z38" s="8">
        <f t="shared" si="9"/>
        <v>0</v>
      </c>
      <c r="AA38" s="8">
        <f>IF(Z38=0,0,(((Z38-VLOOKUP(Z38,TAX!$B$4:$E$9,1))*(VLOOKUP(Z38,TAX!$B$4:$E$9,3)))+(VLOOKUP(Z38,TAX!$B$4:$E$9,4))))</f>
        <v>0</v>
      </c>
      <c r="AB38" s="8">
        <f t="shared" si="11"/>
        <v>0</v>
      </c>
    </row>
    <row r="39" spans="2:30" x14ac:dyDescent="0.3">
      <c r="B39" s="3">
        <f t="shared" si="5"/>
        <v>36</v>
      </c>
      <c r="C39" s="10"/>
      <c r="D39" s="11"/>
      <c r="E39" s="9"/>
      <c r="F39" s="8"/>
      <c r="G39" s="8"/>
      <c r="H39" s="8"/>
      <c r="I39" s="8"/>
      <c r="J39" s="8"/>
      <c r="K39" s="8"/>
      <c r="L39" s="8"/>
      <c r="M39" s="8"/>
      <c r="N39" s="8"/>
      <c r="O39" s="8"/>
      <c r="P39" s="8">
        <f t="shared" si="10"/>
        <v>0</v>
      </c>
      <c r="Q39" s="8"/>
      <c r="R39" s="8"/>
      <c r="S39" s="8"/>
      <c r="T39" s="8">
        <f t="shared" si="2"/>
        <v>0</v>
      </c>
      <c r="U39" s="8">
        <f t="shared" si="3"/>
        <v>0</v>
      </c>
      <c r="V39" s="8">
        <f t="shared" si="4"/>
        <v>0</v>
      </c>
      <c r="W39" s="9">
        <f t="shared" si="6"/>
        <v>0</v>
      </c>
      <c r="X39" s="8">
        <f t="shared" si="7"/>
        <v>0</v>
      </c>
      <c r="Y39" s="8">
        <f t="shared" si="8"/>
        <v>0</v>
      </c>
      <c r="Z39" s="8">
        <f t="shared" si="9"/>
        <v>0</v>
      </c>
      <c r="AA39" s="8">
        <f>IF(Z39=0,0,(((Z39-VLOOKUP(Z39,TAX!$B$4:$E$9,1))*(VLOOKUP(Z39,TAX!$B$4:$E$9,3)))+(VLOOKUP(Z39,TAX!$B$4:$E$9,4))))</f>
        <v>0</v>
      </c>
      <c r="AB39" s="8">
        <f t="shared" si="11"/>
        <v>0</v>
      </c>
    </row>
    <row r="40" spans="2:30" x14ac:dyDescent="0.3">
      <c r="B40" s="3">
        <f t="shared" si="5"/>
        <v>37</v>
      </c>
      <c r="C40" s="10"/>
      <c r="D40" s="11"/>
      <c r="E40" s="9"/>
      <c r="F40" s="8"/>
      <c r="G40" s="8"/>
      <c r="H40" s="8"/>
      <c r="I40" s="8"/>
      <c r="J40" s="8"/>
      <c r="K40" s="8"/>
      <c r="L40" s="8"/>
      <c r="M40" s="8"/>
      <c r="N40" s="8"/>
      <c r="O40" s="8"/>
      <c r="P40" s="8">
        <f t="shared" si="10"/>
        <v>0</v>
      </c>
      <c r="Q40" s="8"/>
      <c r="R40" s="8"/>
      <c r="S40" s="8"/>
      <c r="T40" s="8">
        <f t="shared" si="2"/>
        <v>0</v>
      </c>
      <c r="U40" s="8">
        <f t="shared" si="3"/>
        <v>0</v>
      </c>
      <c r="V40" s="8">
        <f t="shared" si="4"/>
        <v>0</v>
      </c>
      <c r="W40" s="9">
        <f t="shared" si="6"/>
        <v>0</v>
      </c>
      <c r="X40" s="8">
        <f t="shared" si="7"/>
        <v>0</v>
      </c>
      <c r="Y40" s="8">
        <f t="shared" si="8"/>
        <v>0</v>
      </c>
      <c r="Z40" s="8">
        <f t="shared" si="9"/>
        <v>0</v>
      </c>
      <c r="AA40" s="8">
        <f>IF(Z40=0,0,(((Z40-VLOOKUP(Z40,TAX!$B$4:$E$9,1))*(VLOOKUP(Z40,TAX!$B$4:$E$9,3)))+(VLOOKUP(Z40,TAX!$B$4:$E$9,4))))</f>
        <v>0</v>
      </c>
      <c r="AB40" s="8">
        <f t="shared" si="11"/>
        <v>0</v>
      </c>
    </row>
    <row r="41" spans="2:30" x14ac:dyDescent="0.3">
      <c r="B41" s="3">
        <f t="shared" si="5"/>
        <v>38</v>
      </c>
      <c r="C41" s="10"/>
      <c r="D41" s="11"/>
      <c r="E41" s="9"/>
      <c r="F41" s="8"/>
      <c r="G41" s="8"/>
      <c r="H41" s="8"/>
      <c r="I41" s="8"/>
      <c r="J41" s="8"/>
      <c r="K41" s="8"/>
      <c r="L41" s="8"/>
      <c r="M41" s="8"/>
      <c r="N41" s="8"/>
      <c r="O41" s="8"/>
      <c r="P41" s="8">
        <f t="shared" si="10"/>
        <v>0</v>
      </c>
      <c r="Q41" s="8"/>
      <c r="R41" s="8"/>
      <c r="S41" s="8"/>
      <c r="T41" s="8">
        <f t="shared" si="2"/>
        <v>0</v>
      </c>
      <c r="U41" s="8">
        <f t="shared" si="3"/>
        <v>0</v>
      </c>
      <c r="V41" s="8">
        <f t="shared" si="4"/>
        <v>0</v>
      </c>
      <c r="W41" s="9">
        <f t="shared" si="6"/>
        <v>0</v>
      </c>
      <c r="X41" s="8">
        <f t="shared" si="7"/>
        <v>0</v>
      </c>
      <c r="Y41" s="8">
        <f t="shared" si="8"/>
        <v>0</v>
      </c>
      <c r="Z41" s="8">
        <f t="shared" si="9"/>
        <v>0</v>
      </c>
      <c r="AA41" s="8">
        <f>IF(Z41=0,0,(((Z41-VLOOKUP(Z41,TAX!$B$4:$E$9,1))*(VLOOKUP(Z41,TAX!$B$4:$E$9,3)))+(VLOOKUP(Z41,TAX!$B$4:$E$9,4))))</f>
        <v>0</v>
      </c>
      <c r="AB41" s="8">
        <f t="shared" si="11"/>
        <v>0</v>
      </c>
    </row>
    <row r="42" spans="2:30" x14ac:dyDescent="0.3">
      <c r="B42" s="3">
        <f t="shared" si="5"/>
        <v>39</v>
      </c>
      <c r="C42" s="10"/>
      <c r="D42" s="11"/>
      <c r="E42" s="9"/>
      <c r="F42" s="8"/>
      <c r="G42" s="8"/>
      <c r="H42" s="8"/>
      <c r="I42" s="8"/>
      <c r="J42" s="8"/>
      <c r="K42" s="8"/>
      <c r="L42" s="8"/>
      <c r="M42" s="8"/>
      <c r="N42" s="8"/>
      <c r="O42" s="8"/>
      <c r="P42" s="8">
        <f t="shared" si="10"/>
        <v>0</v>
      </c>
      <c r="Q42" s="8"/>
      <c r="R42" s="8"/>
      <c r="S42" s="8"/>
      <c r="T42" s="8">
        <f t="shared" si="2"/>
        <v>0</v>
      </c>
      <c r="U42" s="8">
        <f t="shared" si="3"/>
        <v>0</v>
      </c>
      <c r="V42" s="8">
        <f t="shared" si="4"/>
        <v>0</v>
      </c>
      <c r="W42" s="9">
        <f t="shared" si="6"/>
        <v>0</v>
      </c>
      <c r="X42" s="8">
        <f t="shared" si="7"/>
        <v>0</v>
      </c>
      <c r="Y42" s="8">
        <f t="shared" si="8"/>
        <v>0</v>
      </c>
      <c r="Z42" s="8">
        <f t="shared" si="9"/>
        <v>0</v>
      </c>
      <c r="AA42" s="8">
        <f>IF(Z42=0,0,(((Z42-VLOOKUP(Z42,TAX!$B$4:$E$9,1))*(VLOOKUP(Z42,TAX!$B$4:$E$9,3)))+(VLOOKUP(Z42,TAX!$B$4:$E$9,4))))</f>
        <v>0</v>
      </c>
      <c r="AB42" s="8">
        <f t="shared" si="11"/>
        <v>0</v>
      </c>
    </row>
    <row r="43" spans="2:30" x14ac:dyDescent="0.3">
      <c r="B43" s="3">
        <f t="shared" si="5"/>
        <v>40</v>
      </c>
      <c r="C43" s="10"/>
      <c r="D43" s="11"/>
      <c r="E43" s="9"/>
      <c r="F43" s="8"/>
      <c r="G43" s="8"/>
      <c r="H43" s="8"/>
      <c r="I43" s="8"/>
      <c r="J43" s="8"/>
      <c r="K43" s="8"/>
      <c r="L43" s="8"/>
      <c r="M43" s="8"/>
      <c r="N43" s="8"/>
      <c r="O43" s="8"/>
      <c r="P43" s="8">
        <f t="shared" si="10"/>
        <v>0</v>
      </c>
      <c r="Q43" s="8"/>
      <c r="R43" s="8"/>
      <c r="S43" s="8"/>
      <c r="T43" s="8">
        <f t="shared" si="2"/>
        <v>0</v>
      </c>
      <c r="U43" s="8">
        <f t="shared" ref="U43:U53" si="12">IF(E43="MWE",SUM(G43:M43),0)</f>
        <v>0</v>
      </c>
      <c r="V43" s="8">
        <f>IF(E43="NOT",SUM(Q43:S43),0)</f>
        <v>0</v>
      </c>
      <c r="W43" s="9">
        <f t="shared" ref="W43:W53" si="13">T43+U43+V43+N43+O43</f>
        <v>0</v>
      </c>
      <c r="X43" s="8">
        <f>P43-W43</f>
        <v>0</v>
      </c>
      <c r="Y43" s="8">
        <f t="shared" si="8"/>
        <v>0</v>
      </c>
      <c r="Z43" s="8">
        <f>IF(Y43=0,X43,0)</f>
        <v>0</v>
      </c>
      <c r="AA43" s="8">
        <f>IF(Z43=0,0,(((Z43-VLOOKUP(Z43,TAX!$B$4:$E$9,1))*(VLOOKUP(Z43,TAX!$B$4:$E$9,3)))+(VLOOKUP(Z43,TAX!$B$4:$E$9,4))))</f>
        <v>0</v>
      </c>
      <c r="AB43" s="8">
        <f t="shared" si="11"/>
        <v>0</v>
      </c>
      <c r="AD43" s="23"/>
    </row>
    <row r="44" spans="2:30" x14ac:dyDescent="0.3">
      <c r="B44" s="3">
        <f t="shared" si="5"/>
        <v>41</v>
      </c>
      <c r="C44" s="10"/>
      <c r="D44" s="11"/>
      <c r="E44" s="9"/>
      <c r="F44" s="8"/>
      <c r="G44" s="8"/>
      <c r="H44" s="8"/>
      <c r="I44" s="8"/>
      <c r="J44" s="8"/>
      <c r="K44" s="8"/>
      <c r="L44" s="8"/>
      <c r="M44" s="8"/>
      <c r="N44" s="8"/>
      <c r="O44" s="8"/>
      <c r="P44" s="8">
        <f t="shared" si="10"/>
        <v>0</v>
      </c>
      <c r="Q44" s="8"/>
      <c r="R44" s="8"/>
      <c r="S44" s="8"/>
      <c r="T44" s="8">
        <f t="shared" si="2"/>
        <v>0</v>
      </c>
      <c r="U44" s="8">
        <f t="shared" si="12"/>
        <v>0</v>
      </c>
      <c r="V44" s="8">
        <f t="shared" ref="V44:V53" si="14">IF(E44="NOT",SUM(Q44:S44),0)</f>
        <v>0</v>
      </c>
      <c r="W44" s="9">
        <f t="shared" si="13"/>
        <v>0</v>
      </c>
      <c r="X44" s="8">
        <f t="shared" ref="X44:X53" si="15">P44-W44</f>
        <v>0</v>
      </c>
      <c r="Y44" s="8">
        <f t="shared" si="8"/>
        <v>0</v>
      </c>
      <c r="Z44" s="8">
        <f t="shared" ref="Z44:Z53" si="16">IF(Y44=0,X44,0)</f>
        <v>0</v>
      </c>
      <c r="AA44" s="8">
        <f>IF(Z44=0,0,(((Z44-VLOOKUP(Z44,TAX!$B$4:$E$9,1))*(VLOOKUP(Z44,TAX!$B$4:$E$9,3)))+(VLOOKUP(Z44,TAX!$B$4:$E$9,4))))</f>
        <v>0</v>
      </c>
      <c r="AB44" s="8">
        <f t="shared" si="11"/>
        <v>0</v>
      </c>
    </row>
    <row r="45" spans="2:30" x14ac:dyDescent="0.3">
      <c r="B45" s="3">
        <f t="shared" si="5"/>
        <v>42</v>
      </c>
      <c r="C45" s="10"/>
      <c r="D45" s="11"/>
      <c r="E45" s="9"/>
      <c r="F45" s="8"/>
      <c r="G45" s="8"/>
      <c r="H45" s="8"/>
      <c r="I45" s="8"/>
      <c r="J45" s="8"/>
      <c r="K45" s="8"/>
      <c r="L45" s="8"/>
      <c r="M45" s="8"/>
      <c r="N45" s="8"/>
      <c r="O45" s="8"/>
      <c r="P45" s="8">
        <f t="shared" si="10"/>
        <v>0</v>
      </c>
      <c r="Q45" s="8"/>
      <c r="R45" s="8"/>
      <c r="S45" s="8"/>
      <c r="T45" s="8">
        <f t="shared" si="2"/>
        <v>0</v>
      </c>
      <c r="U45" s="8">
        <f t="shared" si="12"/>
        <v>0</v>
      </c>
      <c r="V45" s="8">
        <f t="shared" si="14"/>
        <v>0</v>
      </c>
      <c r="W45" s="9">
        <f t="shared" si="13"/>
        <v>0</v>
      </c>
      <c r="X45" s="8">
        <f t="shared" si="15"/>
        <v>0</v>
      </c>
      <c r="Y45" s="8">
        <f t="shared" si="8"/>
        <v>0</v>
      </c>
      <c r="Z45" s="8">
        <f t="shared" si="16"/>
        <v>0</v>
      </c>
      <c r="AA45" s="8">
        <f>IF(Z45=0,0,(((Z45-VLOOKUP(Z45,TAX!$B$4:$E$9,1))*(VLOOKUP(Z45,TAX!$B$4:$E$9,3)))+(VLOOKUP(Z45,TAX!$B$4:$E$9,4))))</f>
        <v>0</v>
      </c>
      <c r="AB45" s="8">
        <f t="shared" si="11"/>
        <v>0</v>
      </c>
    </row>
    <row r="46" spans="2:30" x14ac:dyDescent="0.3">
      <c r="B46" s="3">
        <f t="shared" si="5"/>
        <v>43</v>
      </c>
      <c r="C46" s="10"/>
      <c r="D46" s="11"/>
      <c r="E46" s="9"/>
      <c r="F46" s="8"/>
      <c r="G46" s="8"/>
      <c r="H46" s="8"/>
      <c r="I46" s="8"/>
      <c r="J46" s="8"/>
      <c r="K46" s="8"/>
      <c r="L46" s="8"/>
      <c r="M46" s="8"/>
      <c r="N46" s="8"/>
      <c r="O46" s="8"/>
      <c r="P46" s="8">
        <f t="shared" si="10"/>
        <v>0</v>
      </c>
      <c r="Q46" s="8"/>
      <c r="R46" s="8"/>
      <c r="S46" s="8"/>
      <c r="T46" s="8">
        <f t="shared" si="2"/>
        <v>0</v>
      </c>
      <c r="U46" s="8">
        <f t="shared" si="12"/>
        <v>0</v>
      </c>
      <c r="V46" s="8">
        <f t="shared" si="14"/>
        <v>0</v>
      </c>
      <c r="W46" s="9">
        <f t="shared" si="13"/>
        <v>0</v>
      </c>
      <c r="X46" s="8">
        <f t="shared" si="15"/>
        <v>0</v>
      </c>
      <c r="Y46" s="8">
        <f t="shared" si="8"/>
        <v>0</v>
      </c>
      <c r="Z46" s="8">
        <f t="shared" si="16"/>
        <v>0</v>
      </c>
      <c r="AA46" s="8">
        <f>IF(Z46=0,0,(((Z46-VLOOKUP(Z46,TAX!$B$4:$E$9,1))*(VLOOKUP(Z46,TAX!$B$4:$E$9,3)))+(VLOOKUP(Z46,TAX!$B$4:$E$9,4))))</f>
        <v>0</v>
      </c>
      <c r="AB46" s="8">
        <f t="shared" si="11"/>
        <v>0</v>
      </c>
    </row>
    <row r="47" spans="2:30" x14ac:dyDescent="0.3">
      <c r="B47" s="3">
        <f t="shared" si="5"/>
        <v>44</v>
      </c>
      <c r="C47" s="10"/>
      <c r="D47" s="11"/>
      <c r="E47" s="9"/>
      <c r="F47" s="8"/>
      <c r="G47" s="8"/>
      <c r="H47" s="8"/>
      <c r="I47" s="8"/>
      <c r="J47" s="8"/>
      <c r="K47" s="8"/>
      <c r="L47" s="8"/>
      <c r="M47" s="8"/>
      <c r="N47" s="8"/>
      <c r="O47" s="8"/>
      <c r="P47" s="8">
        <f t="shared" si="10"/>
        <v>0</v>
      </c>
      <c r="Q47" s="8"/>
      <c r="R47" s="8"/>
      <c r="S47" s="8"/>
      <c r="T47" s="8">
        <f t="shared" si="2"/>
        <v>0</v>
      </c>
      <c r="U47" s="8">
        <f t="shared" si="12"/>
        <v>0</v>
      </c>
      <c r="V47" s="8">
        <f t="shared" si="14"/>
        <v>0</v>
      </c>
      <c r="W47" s="9">
        <f t="shared" si="13"/>
        <v>0</v>
      </c>
      <c r="X47" s="8">
        <f t="shared" si="15"/>
        <v>0</v>
      </c>
      <c r="Y47" s="8">
        <f t="shared" si="8"/>
        <v>0</v>
      </c>
      <c r="Z47" s="8">
        <f t="shared" si="16"/>
        <v>0</v>
      </c>
      <c r="AA47" s="8">
        <f>IF(Z47=0,0,(((Z47-VLOOKUP(Z47,TAX!$B$4:$E$9,1))*(VLOOKUP(Z47,TAX!$B$4:$E$9,3)))+(VLOOKUP(Z47,TAX!$B$4:$E$9,4))))</f>
        <v>0</v>
      </c>
      <c r="AB47" s="8">
        <f t="shared" si="11"/>
        <v>0</v>
      </c>
    </row>
    <row r="48" spans="2:30" x14ac:dyDescent="0.3">
      <c r="B48" s="3">
        <f t="shared" si="5"/>
        <v>45</v>
      </c>
      <c r="C48" s="10"/>
      <c r="D48" s="11"/>
      <c r="E48" s="9"/>
      <c r="F48" s="8"/>
      <c r="G48" s="8"/>
      <c r="H48" s="8"/>
      <c r="I48" s="8"/>
      <c r="J48" s="8"/>
      <c r="K48" s="8"/>
      <c r="L48" s="8"/>
      <c r="M48" s="8"/>
      <c r="N48" s="8"/>
      <c r="O48" s="8"/>
      <c r="P48" s="8">
        <f t="shared" si="10"/>
        <v>0</v>
      </c>
      <c r="Q48" s="8"/>
      <c r="R48" s="8"/>
      <c r="S48" s="8"/>
      <c r="T48" s="8">
        <f t="shared" si="2"/>
        <v>0</v>
      </c>
      <c r="U48" s="8">
        <f t="shared" si="12"/>
        <v>0</v>
      </c>
      <c r="V48" s="8">
        <f t="shared" si="14"/>
        <v>0</v>
      </c>
      <c r="W48" s="9">
        <f t="shared" si="13"/>
        <v>0</v>
      </c>
      <c r="X48" s="8">
        <f t="shared" si="15"/>
        <v>0</v>
      </c>
      <c r="Y48" s="8">
        <f t="shared" si="8"/>
        <v>0</v>
      </c>
      <c r="Z48" s="8">
        <f t="shared" si="16"/>
        <v>0</v>
      </c>
      <c r="AA48" s="8">
        <f>IF(Z48=0,0,(((Z48-VLOOKUP(Z48,TAX!$B$4:$E$9,1))*(VLOOKUP(Z48,TAX!$B$4:$E$9,3)))+(VLOOKUP(Z48,TAX!$B$4:$E$9,4))))</f>
        <v>0</v>
      </c>
      <c r="AB48" s="8">
        <f t="shared" si="11"/>
        <v>0</v>
      </c>
    </row>
    <row r="49" spans="2:28" x14ac:dyDescent="0.3">
      <c r="B49" s="3">
        <f t="shared" si="5"/>
        <v>46</v>
      </c>
      <c r="C49" s="10"/>
      <c r="D49" s="11"/>
      <c r="E49" s="9"/>
      <c r="F49" s="8"/>
      <c r="G49" s="8"/>
      <c r="H49" s="8"/>
      <c r="I49" s="8"/>
      <c r="J49" s="8"/>
      <c r="K49" s="8"/>
      <c r="L49" s="8"/>
      <c r="M49" s="8"/>
      <c r="N49" s="8"/>
      <c r="O49" s="8"/>
      <c r="P49" s="8">
        <f t="shared" si="10"/>
        <v>0</v>
      </c>
      <c r="Q49" s="8"/>
      <c r="R49" s="8"/>
      <c r="S49" s="8"/>
      <c r="T49" s="8">
        <f t="shared" si="2"/>
        <v>0</v>
      </c>
      <c r="U49" s="8">
        <f t="shared" si="12"/>
        <v>0</v>
      </c>
      <c r="V49" s="8">
        <f t="shared" si="14"/>
        <v>0</v>
      </c>
      <c r="W49" s="9">
        <f t="shared" si="13"/>
        <v>0</v>
      </c>
      <c r="X49" s="8">
        <f t="shared" si="15"/>
        <v>0</v>
      </c>
      <c r="Y49" s="8">
        <f t="shared" si="8"/>
        <v>0</v>
      </c>
      <c r="Z49" s="8">
        <f t="shared" si="16"/>
        <v>0</v>
      </c>
      <c r="AA49" s="8">
        <f>IF(Z49=0,0,(((Z49-VLOOKUP(Z49,TAX!$B$4:$E$9,1))*(VLOOKUP(Z49,TAX!$B$4:$E$9,3)))+(VLOOKUP(Z49,TAX!$B$4:$E$9,4))))</f>
        <v>0</v>
      </c>
      <c r="AB49" s="8">
        <f t="shared" si="11"/>
        <v>0</v>
      </c>
    </row>
    <row r="50" spans="2:28" x14ac:dyDescent="0.3">
      <c r="B50" s="3">
        <f t="shared" si="5"/>
        <v>47</v>
      </c>
      <c r="C50" s="10"/>
      <c r="D50" s="11"/>
      <c r="E50" s="9"/>
      <c r="F50" s="8"/>
      <c r="G50" s="8"/>
      <c r="H50" s="8"/>
      <c r="I50" s="8"/>
      <c r="J50" s="8"/>
      <c r="K50" s="8"/>
      <c r="L50" s="8"/>
      <c r="M50" s="8"/>
      <c r="N50" s="8"/>
      <c r="O50" s="8"/>
      <c r="P50" s="8">
        <f t="shared" si="10"/>
        <v>0</v>
      </c>
      <c r="Q50" s="8"/>
      <c r="R50" s="8"/>
      <c r="S50" s="8"/>
      <c r="T50" s="8">
        <f t="shared" si="2"/>
        <v>0</v>
      </c>
      <c r="U50" s="8">
        <f t="shared" si="12"/>
        <v>0</v>
      </c>
      <c r="V50" s="8">
        <f t="shared" si="14"/>
        <v>0</v>
      </c>
      <c r="W50" s="9">
        <f t="shared" si="13"/>
        <v>0</v>
      </c>
      <c r="X50" s="8">
        <f t="shared" si="15"/>
        <v>0</v>
      </c>
      <c r="Y50" s="8">
        <f t="shared" si="8"/>
        <v>0</v>
      </c>
      <c r="Z50" s="8">
        <f t="shared" si="16"/>
        <v>0</v>
      </c>
      <c r="AA50" s="8">
        <f>IF(Z50=0,0,(((Z50-VLOOKUP(Z50,TAX!$B$4:$E$9,1))*(VLOOKUP(Z50,TAX!$B$4:$E$9,3)))+(VLOOKUP(Z50,TAX!$B$4:$E$9,4))))</f>
        <v>0</v>
      </c>
      <c r="AB50" s="8">
        <f t="shared" si="11"/>
        <v>0</v>
      </c>
    </row>
    <row r="51" spans="2:28" x14ac:dyDescent="0.3">
      <c r="B51" s="3">
        <f t="shared" si="5"/>
        <v>48</v>
      </c>
      <c r="C51" s="10"/>
      <c r="D51" s="11"/>
      <c r="E51" s="9"/>
      <c r="F51" s="8"/>
      <c r="G51" s="8"/>
      <c r="H51" s="8"/>
      <c r="I51" s="8"/>
      <c r="J51" s="8"/>
      <c r="K51" s="8"/>
      <c r="L51" s="8"/>
      <c r="M51" s="8"/>
      <c r="N51" s="8"/>
      <c r="O51" s="8"/>
      <c r="P51" s="8">
        <f t="shared" si="10"/>
        <v>0</v>
      </c>
      <c r="Q51" s="8"/>
      <c r="R51" s="8"/>
      <c r="S51" s="8"/>
      <c r="T51" s="8">
        <f t="shared" si="2"/>
        <v>0</v>
      </c>
      <c r="U51" s="8">
        <f t="shared" si="12"/>
        <v>0</v>
      </c>
      <c r="V51" s="8">
        <f t="shared" si="14"/>
        <v>0</v>
      </c>
      <c r="W51" s="9">
        <f t="shared" si="13"/>
        <v>0</v>
      </c>
      <c r="X51" s="8">
        <f t="shared" si="15"/>
        <v>0</v>
      </c>
      <c r="Y51" s="8">
        <f t="shared" si="8"/>
        <v>0</v>
      </c>
      <c r="Z51" s="8">
        <f t="shared" si="16"/>
        <v>0</v>
      </c>
      <c r="AA51" s="8">
        <f>IF(Z51=0,0,(((Z51-VLOOKUP(Z51,TAX!$B$4:$E$9,1))*(VLOOKUP(Z51,TAX!$B$4:$E$9,3)))+(VLOOKUP(Z51,TAX!$B$4:$E$9,4))))</f>
        <v>0</v>
      </c>
      <c r="AB51" s="8">
        <f t="shared" si="11"/>
        <v>0</v>
      </c>
    </row>
    <row r="52" spans="2:28" x14ac:dyDescent="0.3">
      <c r="B52" s="3">
        <f t="shared" si="5"/>
        <v>49</v>
      </c>
      <c r="C52" s="10"/>
      <c r="D52" s="11"/>
      <c r="E52" s="9"/>
      <c r="F52" s="8"/>
      <c r="G52" s="8"/>
      <c r="H52" s="8"/>
      <c r="I52" s="8"/>
      <c r="J52" s="8"/>
      <c r="K52" s="8"/>
      <c r="L52" s="8"/>
      <c r="M52" s="8"/>
      <c r="N52" s="8"/>
      <c r="O52" s="8"/>
      <c r="P52" s="8">
        <f t="shared" si="10"/>
        <v>0</v>
      </c>
      <c r="Q52" s="8"/>
      <c r="R52" s="8"/>
      <c r="S52" s="8"/>
      <c r="T52" s="8">
        <f t="shared" si="2"/>
        <v>0</v>
      </c>
      <c r="U52" s="8">
        <f t="shared" si="12"/>
        <v>0</v>
      </c>
      <c r="V52" s="8">
        <f t="shared" si="14"/>
        <v>0</v>
      </c>
      <c r="W52" s="9">
        <f t="shared" si="13"/>
        <v>0</v>
      </c>
      <c r="X52" s="8">
        <f t="shared" si="15"/>
        <v>0</v>
      </c>
      <c r="Y52" s="8">
        <f t="shared" si="8"/>
        <v>0</v>
      </c>
      <c r="Z52" s="8">
        <f t="shared" si="16"/>
        <v>0</v>
      </c>
      <c r="AA52" s="8">
        <f>IF(Z52=0,0,(((Z52-VLOOKUP(Z52,TAX!$B$4:$E$9,1))*(VLOOKUP(Z52,TAX!$B$4:$E$9,3)))+(VLOOKUP(Z52,TAX!$B$4:$E$9,4))))</f>
        <v>0</v>
      </c>
      <c r="AB52" s="8">
        <f t="shared" si="11"/>
        <v>0</v>
      </c>
    </row>
    <row r="53" spans="2:28" x14ac:dyDescent="0.3">
      <c r="B53" s="3">
        <f t="shared" si="5"/>
        <v>50</v>
      </c>
      <c r="C53" s="10"/>
      <c r="D53" s="11"/>
      <c r="E53" s="9"/>
      <c r="F53" s="8"/>
      <c r="G53" s="8"/>
      <c r="H53" s="8"/>
      <c r="I53" s="8"/>
      <c r="J53" s="8"/>
      <c r="K53" s="8"/>
      <c r="L53" s="8"/>
      <c r="M53" s="8"/>
      <c r="N53" s="8"/>
      <c r="O53" s="8"/>
      <c r="P53" s="8">
        <f t="shared" si="10"/>
        <v>0</v>
      </c>
      <c r="Q53" s="8"/>
      <c r="R53" s="8"/>
      <c r="S53" s="8"/>
      <c r="T53" s="8">
        <f t="shared" si="2"/>
        <v>0</v>
      </c>
      <c r="U53" s="8">
        <f t="shared" si="12"/>
        <v>0</v>
      </c>
      <c r="V53" s="8">
        <f t="shared" si="14"/>
        <v>0</v>
      </c>
      <c r="W53" s="9">
        <f t="shared" si="13"/>
        <v>0</v>
      </c>
      <c r="X53" s="8">
        <f t="shared" si="15"/>
        <v>0</v>
      </c>
      <c r="Y53" s="8">
        <f t="shared" si="8"/>
        <v>0</v>
      </c>
      <c r="Z53" s="8">
        <f t="shared" si="16"/>
        <v>0</v>
      </c>
      <c r="AA53" s="8">
        <f>IF(Z53=0,0,(((Z53-VLOOKUP(Z53,TAX!$B$4:$E$9,1))*(VLOOKUP(Z53,TAX!$B$4:$E$9,3)))+(VLOOKUP(Z53,TAX!$B$4:$E$9,4))))</f>
        <v>0</v>
      </c>
      <c r="AB53" s="8">
        <f t="shared" si="11"/>
        <v>0</v>
      </c>
    </row>
    <row r="54" spans="2:28" x14ac:dyDescent="0.3">
      <c r="B54" s="26" t="s">
        <v>21</v>
      </c>
      <c r="C54" s="27"/>
      <c r="D54" s="28"/>
      <c r="E54" s="29"/>
      <c r="F54" s="30">
        <f t="shared" ref="F54:AB54" si="17">SUM(F4:F53)</f>
        <v>0</v>
      </c>
      <c r="G54" s="30">
        <f t="shared" si="17"/>
        <v>0</v>
      </c>
      <c r="H54" s="30">
        <f t="shared" si="17"/>
        <v>0</v>
      </c>
      <c r="I54" s="30">
        <f t="shared" si="17"/>
        <v>0</v>
      </c>
      <c r="J54" s="30">
        <f t="shared" si="17"/>
        <v>0</v>
      </c>
      <c r="K54" s="30">
        <f t="shared" si="17"/>
        <v>0</v>
      </c>
      <c r="L54" s="30">
        <f t="shared" si="17"/>
        <v>0</v>
      </c>
      <c r="M54" s="30">
        <f t="shared" si="17"/>
        <v>0</v>
      </c>
      <c r="N54" s="30">
        <f t="shared" si="17"/>
        <v>0</v>
      </c>
      <c r="O54" s="30">
        <f t="shared" si="17"/>
        <v>0</v>
      </c>
      <c r="P54" s="30">
        <f t="shared" si="17"/>
        <v>0</v>
      </c>
      <c r="Q54" s="30">
        <f t="shared" si="17"/>
        <v>0</v>
      </c>
      <c r="R54" s="30">
        <f t="shared" si="17"/>
        <v>0</v>
      </c>
      <c r="S54" s="30">
        <f t="shared" si="17"/>
        <v>0</v>
      </c>
      <c r="T54" s="30">
        <f t="shared" si="17"/>
        <v>0</v>
      </c>
      <c r="U54" s="30">
        <f t="shared" si="17"/>
        <v>0</v>
      </c>
      <c r="V54" s="30">
        <f t="shared" si="17"/>
        <v>0</v>
      </c>
      <c r="W54" s="30">
        <f t="shared" si="17"/>
        <v>0</v>
      </c>
      <c r="X54" s="30">
        <f t="shared" si="17"/>
        <v>0</v>
      </c>
      <c r="Y54" s="30">
        <f t="shared" si="17"/>
        <v>0</v>
      </c>
      <c r="Z54" s="30">
        <f t="shared" si="17"/>
        <v>0</v>
      </c>
      <c r="AA54" s="30">
        <f t="shared" si="17"/>
        <v>0</v>
      </c>
      <c r="AB54" s="30">
        <f t="shared" si="17"/>
        <v>0</v>
      </c>
    </row>
  </sheetData>
  <mergeCells count="5">
    <mergeCell ref="B2:B3"/>
    <mergeCell ref="C2:C3"/>
    <mergeCell ref="D2:D3"/>
    <mergeCell ref="E2:E3"/>
    <mergeCell ref="F2:AB2"/>
  </mergeCells>
  <pageMargins left="0.7" right="0.7" top="0.75" bottom="0.75" header="0.3" footer="0.3"/>
  <headerFooter>
    <oddFooter>&amp;L_x000D_&amp;1#&amp;"Calibri"&amp;11&amp;K000000 Classification: GENERAL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2:AD54"/>
  <sheetViews>
    <sheetView workbookViewId="0">
      <pane xSplit="5" ySplit="3" topLeftCell="F4" activePane="bottomRight" state="frozen"/>
      <selection pane="topRight" activeCell="F1" sqref="F1"/>
      <selection pane="bottomLeft" activeCell="A4" sqref="A4"/>
      <selection pane="bottomRight" activeCell="F4" sqref="F4"/>
    </sheetView>
  </sheetViews>
  <sheetFormatPr defaultRowHeight="14.4" x14ac:dyDescent="0.3"/>
  <cols>
    <col min="1" max="1" width="2.5546875" customWidth="1"/>
    <col min="2" max="2" width="4.33203125" customWidth="1"/>
    <col min="3" max="3" width="23.109375" customWidth="1"/>
    <col min="4" max="5" width="14.88671875" customWidth="1"/>
    <col min="6" max="6" width="16.33203125" customWidth="1"/>
    <col min="7" max="7" width="12.5546875" customWidth="1"/>
    <col min="8" max="8" width="11.88671875" customWidth="1"/>
    <col min="9" max="9" width="14.109375" customWidth="1"/>
    <col min="10" max="10" width="12.5546875" customWidth="1"/>
    <col min="11" max="11" width="13.109375" customWidth="1"/>
    <col min="12" max="13" width="13.33203125" customWidth="1"/>
    <col min="14" max="14" width="13.88671875" customWidth="1"/>
    <col min="15" max="15" width="13.33203125" customWidth="1"/>
    <col min="16" max="16" width="14.5546875" customWidth="1"/>
    <col min="17" max="17" width="12.109375" customWidth="1"/>
    <col min="18" max="18" width="12" customWidth="1"/>
    <col min="19" max="19" width="10.88671875" customWidth="1"/>
    <col min="20" max="20" width="12.88671875" customWidth="1"/>
    <col min="21" max="21" width="15.44140625" customWidth="1"/>
    <col min="22" max="22" width="15" customWidth="1"/>
    <col min="23" max="23" width="13.33203125" customWidth="1"/>
    <col min="24" max="24" width="12.44140625" customWidth="1"/>
    <col min="25" max="25" width="15.44140625" customWidth="1"/>
    <col min="26" max="26" width="13.88671875" customWidth="1"/>
    <col min="27" max="27" width="13.109375" customWidth="1"/>
    <col min="28" max="28" width="11.5546875" customWidth="1"/>
    <col min="30" max="30" width="9.5546875" bestFit="1" customWidth="1"/>
  </cols>
  <sheetData>
    <row r="2" spans="2:28" x14ac:dyDescent="0.3">
      <c r="B2" s="93"/>
      <c r="C2" s="95" t="s">
        <v>0</v>
      </c>
      <c r="D2" s="97" t="s">
        <v>1</v>
      </c>
      <c r="E2" s="95" t="s">
        <v>2</v>
      </c>
      <c r="F2" s="99" t="s">
        <v>34</v>
      </c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1"/>
    </row>
    <row r="3" spans="2:28" ht="40.799999999999997" x14ac:dyDescent="0.3">
      <c r="B3" s="94"/>
      <c r="C3" s="96"/>
      <c r="D3" s="98"/>
      <c r="E3" s="96"/>
      <c r="F3" s="1" t="s">
        <v>22</v>
      </c>
      <c r="G3" s="1" t="s">
        <v>3</v>
      </c>
      <c r="H3" s="1" t="s">
        <v>4</v>
      </c>
      <c r="I3" s="1" t="s">
        <v>5</v>
      </c>
      <c r="J3" s="1" t="s">
        <v>6</v>
      </c>
      <c r="K3" s="1" t="s">
        <v>7</v>
      </c>
      <c r="L3" s="1" t="s">
        <v>8</v>
      </c>
      <c r="M3" s="1" t="s">
        <v>9</v>
      </c>
      <c r="N3" s="1" t="s">
        <v>10</v>
      </c>
      <c r="O3" s="2" t="s">
        <v>11</v>
      </c>
      <c r="P3" s="2" t="s">
        <v>12</v>
      </c>
      <c r="Q3" s="2" t="s">
        <v>25</v>
      </c>
      <c r="R3" s="2" t="s">
        <v>23</v>
      </c>
      <c r="S3" s="2" t="s">
        <v>24</v>
      </c>
      <c r="T3" s="2" t="s">
        <v>13</v>
      </c>
      <c r="U3" s="2" t="s">
        <v>14</v>
      </c>
      <c r="V3" s="2" t="s">
        <v>26</v>
      </c>
      <c r="W3" s="2" t="s">
        <v>15</v>
      </c>
      <c r="X3" s="2" t="s">
        <v>16</v>
      </c>
      <c r="Y3" s="2" t="s">
        <v>17</v>
      </c>
      <c r="Z3" s="2" t="s">
        <v>18</v>
      </c>
      <c r="AA3" s="2" t="s">
        <v>19</v>
      </c>
      <c r="AB3" s="1" t="s">
        <v>20</v>
      </c>
    </row>
    <row r="4" spans="2:28" x14ac:dyDescent="0.3">
      <c r="B4" s="3">
        <v>1</v>
      </c>
      <c r="C4" s="4"/>
      <c r="D4" s="5"/>
      <c r="E4" s="6"/>
      <c r="F4" s="7"/>
      <c r="G4" s="7"/>
      <c r="H4" s="7"/>
      <c r="I4" s="7"/>
      <c r="J4" s="7"/>
      <c r="K4" s="7"/>
      <c r="L4" s="7"/>
      <c r="M4" s="7"/>
      <c r="N4" s="7"/>
      <c r="O4" s="8"/>
      <c r="P4" s="8">
        <f t="shared" ref="P4:P35" si="0">SUM(F4:O4)</f>
        <v>0</v>
      </c>
      <c r="Q4" s="8"/>
      <c r="R4" s="8"/>
      <c r="S4" s="8"/>
      <c r="T4" s="8">
        <f>IF(E4="MWE",F4,0)</f>
        <v>0</v>
      </c>
      <c r="U4" s="8">
        <f>IF(E4="MWE",SUM(G4:M4),0)</f>
        <v>0</v>
      </c>
      <c r="V4" s="8">
        <f>IF(E4="NOT",SUM(Q4:S4),0)</f>
        <v>0</v>
      </c>
      <c r="W4" s="9">
        <f>T4+U4+V4+N4+O4</f>
        <v>0</v>
      </c>
      <c r="X4" s="8">
        <f>P4-W4</f>
        <v>0</v>
      </c>
      <c r="Y4" s="8">
        <f>IF(E4="NOT",IF(X4&lt;=20833.33,X4,0),0)</f>
        <v>0</v>
      </c>
      <c r="Z4" s="8">
        <f>IF(Y4=0,X4,0)</f>
        <v>0</v>
      </c>
      <c r="AA4" s="8">
        <f>IF(Z4=0,0,((Z4-VLOOKUP(Z4,TAX!$B$4:$E$9,1))*VLOOKUP(Z4,TAX!$B$4:$E$9,3))+VLOOKUP(Z4,TAX!$B$4:$E$9,4))</f>
        <v>0</v>
      </c>
      <c r="AB4" s="7">
        <f t="shared" ref="AB4:AB35" si="1">P4-Q4-R4-S4-AA4</f>
        <v>0</v>
      </c>
    </row>
    <row r="5" spans="2:28" x14ac:dyDescent="0.3">
      <c r="B5" s="3">
        <f>B4+1</f>
        <v>2</v>
      </c>
      <c r="C5" s="10"/>
      <c r="D5" s="11"/>
      <c r="E5" s="9"/>
      <c r="F5" s="8"/>
      <c r="G5" s="8"/>
      <c r="H5" s="8"/>
      <c r="I5" s="8"/>
      <c r="J5" s="8"/>
      <c r="K5" s="8"/>
      <c r="L5" s="8"/>
      <c r="M5" s="8"/>
      <c r="N5" s="8"/>
      <c r="O5" s="8"/>
      <c r="P5" s="8">
        <f t="shared" si="0"/>
        <v>0</v>
      </c>
      <c r="Q5" s="8"/>
      <c r="R5" s="8"/>
      <c r="S5" s="8"/>
      <c r="T5" s="8">
        <f t="shared" ref="T5:T53" si="2">IF(E5="MWE",F5,0)</f>
        <v>0</v>
      </c>
      <c r="U5" s="8">
        <f t="shared" ref="U5:U42" si="3">IF(E5="MWE",SUM(G5:M5),0)</f>
        <v>0</v>
      </c>
      <c r="V5" s="8">
        <f t="shared" ref="V5:V42" si="4">IF(E5="NOT",SUM(Q5:S5),0)</f>
        <v>0</v>
      </c>
      <c r="W5" s="9">
        <f>T5+U5+V5+N5+O5</f>
        <v>0</v>
      </c>
      <c r="X5" s="8">
        <f>P5-W5</f>
        <v>0</v>
      </c>
      <c r="Y5" s="8">
        <f>IF(E5="NOT",IF(X5&lt;=20833.33,X5,0),0)</f>
        <v>0</v>
      </c>
      <c r="Z5" s="8">
        <f>IF(Y5=0,X5,0)</f>
        <v>0</v>
      </c>
      <c r="AA5" s="8">
        <f>IF(Z5=0,0,((Z5-VLOOKUP(Z5,TAX!$B$4:$E$9,1))*VLOOKUP(Z5,TAX!$B$4:$E$9,3))+VLOOKUP(Z5,TAX!$B$4:$E$9,4))</f>
        <v>0</v>
      </c>
      <c r="AB5" s="8">
        <f t="shared" si="1"/>
        <v>0</v>
      </c>
    </row>
    <row r="6" spans="2:28" x14ac:dyDescent="0.3">
      <c r="B6" s="3">
        <f t="shared" ref="B6:B53" si="5">B5+1</f>
        <v>3</v>
      </c>
      <c r="C6" s="10"/>
      <c r="D6" s="11"/>
      <c r="E6" s="9"/>
      <c r="F6" s="8"/>
      <c r="G6" s="8"/>
      <c r="H6" s="8"/>
      <c r="I6" s="8"/>
      <c r="J6" s="8"/>
      <c r="K6" s="8"/>
      <c r="L6" s="8"/>
      <c r="M6" s="8"/>
      <c r="N6" s="8"/>
      <c r="O6" s="8"/>
      <c r="P6" s="8">
        <f t="shared" si="0"/>
        <v>0</v>
      </c>
      <c r="Q6" s="8"/>
      <c r="R6" s="8"/>
      <c r="S6" s="8"/>
      <c r="T6" s="8">
        <f t="shared" si="2"/>
        <v>0</v>
      </c>
      <c r="U6" s="8">
        <f t="shared" si="3"/>
        <v>0</v>
      </c>
      <c r="V6" s="8">
        <f t="shared" si="4"/>
        <v>0</v>
      </c>
      <c r="W6" s="9">
        <f t="shared" ref="W6:W42" si="6">T6+U6+V6+N6+O6</f>
        <v>0</v>
      </c>
      <c r="X6" s="8">
        <f t="shared" ref="X6:X42" si="7">P6-W6</f>
        <v>0</v>
      </c>
      <c r="Y6" s="8">
        <f t="shared" ref="Y6:Y53" si="8">IF(E6="NOT",IF(X6&lt;=20833.33,X6,0),0)</f>
        <v>0</v>
      </c>
      <c r="Z6" s="8">
        <f t="shared" ref="Z6:Z42" si="9">IF(Y6=0,X6,0)</f>
        <v>0</v>
      </c>
      <c r="AA6" s="8">
        <f>IF(Z6=0,0,((Z6-VLOOKUP(Z6,TAX!$B$4:$E$9,1))*VLOOKUP(Z6,TAX!$B$4:$E$9,3))+VLOOKUP(Z6,TAX!$B$4:$E$9,4))</f>
        <v>0</v>
      </c>
      <c r="AB6" s="8">
        <f t="shared" si="1"/>
        <v>0</v>
      </c>
    </row>
    <row r="7" spans="2:28" x14ac:dyDescent="0.3">
      <c r="B7" s="3">
        <f t="shared" si="5"/>
        <v>4</v>
      </c>
      <c r="C7" s="10"/>
      <c r="D7" s="11"/>
      <c r="E7" s="9"/>
      <c r="F7" s="8"/>
      <c r="G7" s="8"/>
      <c r="H7" s="8"/>
      <c r="I7" s="8"/>
      <c r="J7" s="8"/>
      <c r="K7" s="8"/>
      <c r="L7" s="8"/>
      <c r="M7" s="8"/>
      <c r="N7" s="8"/>
      <c r="O7" s="8"/>
      <c r="P7" s="8">
        <f t="shared" si="0"/>
        <v>0</v>
      </c>
      <c r="Q7" s="8"/>
      <c r="R7" s="8"/>
      <c r="S7" s="8"/>
      <c r="T7" s="8">
        <f t="shared" si="2"/>
        <v>0</v>
      </c>
      <c r="U7" s="8">
        <f t="shared" si="3"/>
        <v>0</v>
      </c>
      <c r="V7" s="8">
        <f t="shared" si="4"/>
        <v>0</v>
      </c>
      <c r="W7" s="9">
        <f t="shared" si="6"/>
        <v>0</v>
      </c>
      <c r="X7" s="8">
        <f t="shared" si="7"/>
        <v>0</v>
      </c>
      <c r="Y7" s="8">
        <f t="shared" si="8"/>
        <v>0</v>
      </c>
      <c r="Z7" s="8">
        <f t="shared" si="9"/>
        <v>0</v>
      </c>
      <c r="AA7" s="8">
        <f>IF(Z7=0,0,((Z7-VLOOKUP(Z7,TAX!$B$4:$E$9,1))*VLOOKUP(Z7,TAX!$B$4:$E$9,3))+VLOOKUP(Z7,TAX!$B$4:$E$9,4))</f>
        <v>0</v>
      </c>
      <c r="AB7" s="8">
        <f t="shared" si="1"/>
        <v>0</v>
      </c>
    </row>
    <row r="8" spans="2:28" x14ac:dyDescent="0.3">
      <c r="B8" s="3">
        <f t="shared" si="5"/>
        <v>5</v>
      </c>
      <c r="C8" s="10"/>
      <c r="D8" s="11"/>
      <c r="E8" s="9"/>
      <c r="F8" s="8"/>
      <c r="G8" s="8"/>
      <c r="H8" s="8"/>
      <c r="I8" s="8"/>
      <c r="J8" s="8"/>
      <c r="K8" s="8"/>
      <c r="L8" s="8"/>
      <c r="M8" s="8"/>
      <c r="N8" s="8"/>
      <c r="O8" s="8"/>
      <c r="P8" s="8">
        <f t="shared" si="0"/>
        <v>0</v>
      </c>
      <c r="Q8" s="8"/>
      <c r="R8" s="8"/>
      <c r="S8" s="8"/>
      <c r="T8" s="8">
        <f t="shared" si="2"/>
        <v>0</v>
      </c>
      <c r="U8" s="8">
        <f t="shared" si="3"/>
        <v>0</v>
      </c>
      <c r="V8" s="8">
        <f t="shared" si="4"/>
        <v>0</v>
      </c>
      <c r="W8" s="9">
        <f t="shared" si="6"/>
        <v>0</v>
      </c>
      <c r="X8" s="8">
        <f t="shared" si="7"/>
        <v>0</v>
      </c>
      <c r="Y8" s="8">
        <f t="shared" si="8"/>
        <v>0</v>
      </c>
      <c r="Z8" s="8">
        <f t="shared" si="9"/>
        <v>0</v>
      </c>
      <c r="AA8" s="8">
        <f>IF(Z8=0,0,((Z8-VLOOKUP(Z8,TAX!$B$4:$E$9,1))*VLOOKUP(Z8,TAX!$B$4:$E$9,3))+VLOOKUP(Z8,TAX!$B$4:$E$9,4))</f>
        <v>0</v>
      </c>
      <c r="AB8" s="8">
        <f t="shared" si="1"/>
        <v>0</v>
      </c>
    </row>
    <row r="9" spans="2:28" x14ac:dyDescent="0.3">
      <c r="B9" s="3">
        <f t="shared" si="5"/>
        <v>6</v>
      </c>
      <c r="C9" s="10"/>
      <c r="D9" s="11"/>
      <c r="E9" s="9"/>
      <c r="F9" s="8"/>
      <c r="G9" s="8"/>
      <c r="H9" s="8"/>
      <c r="I9" s="8"/>
      <c r="J9" s="8"/>
      <c r="K9" s="8"/>
      <c r="L9" s="8"/>
      <c r="M9" s="8"/>
      <c r="N9" s="8"/>
      <c r="O9" s="8"/>
      <c r="P9" s="8">
        <f t="shared" si="0"/>
        <v>0</v>
      </c>
      <c r="Q9" s="8"/>
      <c r="R9" s="8"/>
      <c r="S9" s="8"/>
      <c r="T9" s="8">
        <f t="shared" si="2"/>
        <v>0</v>
      </c>
      <c r="U9" s="8">
        <f t="shared" si="3"/>
        <v>0</v>
      </c>
      <c r="V9" s="8">
        <f t="shared" si="4"/>
        <v>0</v>
      </c>
      <c r="W9" s="9">
        <f>T9+U9+V9+N9+O9</f>
        <v>0</v>
      </c>
      <c r="X9" s="8">
        <f t="shared" si="7"/>
        <v>0</v>
      </c>
      <c r="Y9" s="8">
        <f t="shared" si="8"/>
        <v>0</v>
      </c>
      <c r="Z9" s="8">
        <f t="shared" si="9"/>
        <v>0</v>
      </c>
      <c r="AA9" s="8">
        <f>IF(Z9=0,0,((Z9-VLOOKUP(Z9,TAX!$B$4:$E$9,1))*VLOOKUP(Z9,TAX!$B$4:$E$9,3))+VLOOKUP(Z9,TAX!$B$4:$E$9,4))</f>
        <v>0</v>
      </c>
      <c r="AB9" s="8">
        <f t="shared" si="1"/>
        <v>0</v>
      </c>
    </row>
    <row r="10" spans="2:28" x14ac:dyDescent="0.3">
      <c r="B10" s="3">
        <f t="shared" si="5"/>
        <v>7</v>
      </c>
      <c r="C10" s="10"/>
      <c r="D10" s="11"/>
      <c r="E10" s="9"/>
      <c r="F10" s="8"/>
      <c r="G10" s="8"/>
      <c r="H10" s="8"/>
      <c r="I10" s="8"/>
      <c r="J10" s="8"/>
      <c r="K10" s="8"/>
      <c r="L10" s="8"/>
      <c r="M10" s="8"/>
      <c r="N10" s="8"/>
      <c r="O10" s="8"/>
      <c r="P10" s="8">
        <f t="shared" si="0"/>
        <v>0</v>
      </c>
      <c r="Q10" s="8"/>
      <c r="R10" s="8"/>
      <c r="S10" s="8"/>
      <c r="T10" s="8">
        <f t="shared" si="2"/>
        <v>0</v>
      </c>
      <c r="U10" s="8">
        <f t="shared" si="3"/>
        <v>0</v>
      </c>
      <c r="V10" s="8">
        <f t="shared" si="4"/>
        <v>0</v>
      </c>
      <c r="W10" s="9">
        <f t="shared" si="6"/>
        <v>0</v>
      </c>
      <c r="X10" s="8">
        <f t="shared" si="7"/>
        <v>0</v>
      </c>
      <c r="Y10" s="8">
        <f t="shared" si="8"/>
        <v>0</v>
      </c>
      <c r="Z10" s="8">
        <f t="shared" si="9"/>
        <v>0</v>
      </c>
      <c r="AA10" s="8">
        <f>IF(Z10=0,0,((Z10-VLOOKUP(Z10,TAX!$B$4:$E$9,1))*VLOOKUP(Z10,TAX!$B$4:$E$9,3))+VLOOKUP(Z10,TAX!$B$4:$E$9,4))</f>
        <v>0</v>
      </c>
      <c r="AB10" s="8">
        <f t="shared" si="1"/>
        <v>0</v>
      </c>
    </row>
    <row r="11" spans="2:28" x14ac:dyDescent="0.3">
      <c r="B11" s="3">
        <f t="shared" si="5"/>
        <v>8</v>
      </c>
      <c r="C11" s="10"/>
      <c r="D11" s="11"/>
      <c r="E11" s="9"/>
      <c r="F11" s="8"/>
      <c r="G11" s="8"/>
      <c r="H11" s="8"/>
      <c r="I11" s="8"/>
      <c r="J11" s="8"/>
      <c r="K11" s="8"/>
      <c r="L11" s="8"/>
      <c r="M11" s="8"/>
      <c r="N11" s="8"/>
      <c r="O11" s="8"/>
      <c r="P11" s="8">
        <f t="shared" si="0"/>
        <v>0</v>
      </c>
      <c r="Q11" s="8"/>
      <c r="R11" s="8"/>
      <c r="S11" s="8"/>
      <c r="T11" s="8">
        <f t="shared" si="2"/>
        <v>0</v>
      </c>
      <c r="U11" s="8">
        <f t="shared" si="3"/>
        <v>0</v>
      </c>
      <c r="V11" s="8">
        <f t="shared" si="4"/>
        <v>0</v>
      </c>
      <c r="W11" s="9">
        <f t="shared" si="6"/>
        <v>0</v>
      </c>
      <c r="X11" s="8">
        <f t="shared" si="7"/>
        <v>0</v>
      </c>
      <c r="Y11" s="8">
        <f t="shared" si="8"/>
        <v>0</v>
      </c>
      <c r="Z11" s="8">
        <f t="shared" si="9"/>
        <v>0</v>
      </c>
      <c r="AA11" s="8">
        <f>IF(Z11=0,0,((Z11-VLOOKUP(Z11,TAX!$B$4:$E$9,1))*VLOOKUP(Z11,TAX!$B$4:$E$9,3))+VLOOKUP(Z11,TAX!$B$4:$E$9,4))</f>
        <v>0</v>
      </c>
      <c r="AB11" s="8">
        <f t="shared" si="1"/>
        <v>0</v>
      </c>
    </row>
    <row r="12" spans="2:28" x14ac:dyDescent="0.3">
      <c r="B12" s="3">
        <f t="shared" si="5"/>
        <v>9</v>
      </c>
      <c r="C12" s="10"/>
      <c r="D12" s="11"/>
      <c r="E12" s="9"/>
      <c r="F12" s="8"/>
      <c r="G12" s="8"/>
      <c r="H12" s="8"/>
      <c r="I12" s="8"/>
      <c r="J12" s="8"/>
      <c r="K12" s="8"/>
      <c r="L12" s="8"/>
      <c r="M12" s="8"/>
      <c r="N12" s="8"/>
      <c r="O12" s="8"/>
      <c r="P12" s="8">
        <f t="shared" si="0"/>
        <v>0</v>
      </c>
      <c r="Q12" s="8"/>
      <c r="R12" s="8"/>
      <c r="S12" s="8"/>
      <c r="T12" s="8">
        <f t="shared" si="2"/>
        <v>0</v>
      </c>
      <c r="U12" s="8">
        <f t="shared" si="3"/>
        <v>0</v>
      </c>
      <c r="V12" s="8">
        <f t="shared" si="4"/>
        <v>0</v>
      </c>
      <c r="W12" s="9">
        <f t="shared" si="6"/>
        <v>0</v>
      </c>
      <c r="X12" s="8">
        <f t="shared" si="7"/>
        <v>0</v>
      </c>
      <c r="Y12" s="8">
        <f t="shared" si="8"/>
        <v>0</v>
      </c>
      <c r="Z12" s="8">
        <f t="shared" si="9"/>
        <v>0</v>
      </c>
      <c r="AA12" s="8">
        <f>IF(Z12=0,0,((Z12-VLOOKUP(Z12,TAX!$B$4:$E$9,1))*VLOOKUP(Z12,TAX!$B$4:$E$9,3))+VLOOKUP(Z12,TAX!$B$4:$E$9,4))</f>
        <v>0</v>
      </c>
      <c r="AB12" s="8">
        <f t="shared" si="1"/>
        <v>0</v>
      </c>
    </row>
    <row r="13" spans="2:28" x14ac:dyDescent="0.3">
      <c r="B13" s="3">
        <f t="shared" si="5"/>
        <v>10</v>
      </c>
      <c r="C13" s="10"/>
      <c r="D13" s="11"/>
      <c r="E13" s="9"/>
      <c r="F13" s="8"/>
      <c r="G13" s="8"/>
      <c r="H13" s="8"/>
      <c r="I13" s="8"/>
      <c r="J13" s="8"/>
      <c r="K13" s="8"/>
      <c r="L13" s="8"/>
      <c r="M13" s="8"/>
      <c r="N13" s="8"/>
      <c r="O13" s="8"/>
      <c r="P13" s="8">
        <f t="shared" si="0"/>
        <v>0</v>
      </c>
      <c r="Q13" s="8"/>
      <c r="R13" s="8"/>
      <c r="S13" s="8"/>
      <c r="T13" s="8">
        <f t="shared" si="2"/>
        <v>0</v>
      </c>
      <c r="U13" s="8">
        <f t="shared" si="3"/>
        <v>0</v>
      </c>
      <c r="V13" s="8">
        <f t="shared" si="4"/>
        <v>0</v>
      </c>
      <c r="W13" s="9">
        <f t="shared" si="6"/>
        <v>0</v>
      </c>
      <c r="X13" s="8">
        <f t="shared" si="7"/>
        <v>0</v>
      </c>
      <c r="Y13" s="8">
        <f t="shared" si="8"/>
        <v>0</v>
      </c>
      <c r="Z13" s="8">
        <f t="shared" si="9"/>
        <v>0</v>
      </c>
      <c r="AA13" s="8">
        <f>IF(Z13=0,0,((Z13-VLOOKUP(Z13,TAX!$B$4:$E$9,1))*VLOOKUP(Z13,TAX!$B$4:$E$9,3))+VLOOKUP(Z13,TAX!$B$4:$E$9,4))</f>
        <v>0</v>
      </c>
      <c r="AB13" s="8">
        <f t="shared" si="1"/>
        <v>0</v>
      </c>
    </row>
    <row r="14" spans="2:28" x14ac:dyDescent="0.3">
      <c r="B14" s="3">
        <f t="shared" si="5"/>
        <v>11</v>
      </c>
      <c r="C14" s="10"/>
      <c r="D14" s="11"/>
      <c r="E14" s="9"/>
      <c r="F14" s="8"/>
      <c r="G14" s="8"/>
      <c r="H14" s="8"/>
      <c r="I14" s="8"/>
      <c r="J14" s="8"/>
      <c r="K14" s="8"/>
      <c r="L14" s="8"/>
      <c r="M14" s="8"/>
      <c r="N14" s="8"/>
      <c r="O14" s="8"/>
      <c r="P14" s="8">
        <f t="shared" si="0"/>
        <v>0</v>
      </c>
      <c r="Q14" s="8"/>
      <c r="R14" s="8"/>
      <c r="S14" s="8"/>
      <c r="T14" s="8">
        <f t="shared" si="2"/>
        <v>0</v>
      </c>
      <c r="U14" s="8">
        <f t="shared" si="3"/>
        <v>0</v>
      </c>
      <c r="V14" s="8">
        <f t="shared" si="4"/>
        <v>0</v>
      </c>
      <c r="W14" s="9">
        <f t="shared" si="6"/>
        <v>0</v>
      </c>
      <c r="X14" s="8">
        <f t="shared" si="7"/>
        <v>0</v>
      </c>
      <c r="Y14" s="8">
        <f t="shared" si="8"/>
        <v>0</v>
      </c>
      <c r="Z14" s="8">
        <f t="shared" si="9"/>
        <v>0</v>
      </c>
      <c r="AA14" s="8">
        <f>IF(Z14=0,0,((Z14-VLOOKUP(Z14,TAX!$B$4:$E$9,1))*VLOOKUP(Z14,TAX!$B$4:$E$9,3))+VLOOKUP(Z14,TAX!$B$4:$E$9,4))</f>
        <v>0</v>
      </c>
      <c r="AB14" s="8">
        <f t="shared" si="1"/>
        <v>0</v>
      </c>
    </row>
    <row r="15" spans="2:28" x14ac:dyDescent="0.3">
      <c r="B15" s="3">
        <f t="shared" si="5"/>
        <v>12</v>
      </c>
      <c r="C15" s="10"/>
      <c r="D15" s="11"/>
      <c r="E15" s="9"/>
      <c r="F15" s="8"/>
      <c r="G15" s="8"/>
      <c r="H15" s="8"/>
      <c r="I15" s="8"/>
      <c r="J15" s="8"/>
      <c r="K15" s="8"/>
      <c r="L15" s="8"/>
      <c r="M15" s="8"/>
      <c r="N15" s="8"/>
      <c r="O15" s="8"/>
      <c r="P15" s="8">
        <f t="shared" si="0"/>
        <v>0</v>
      </c>
      <c r="Q15" s="8"/>
      <c r="R15" s="8"/>
      <c r="S15" s="8"/>
      <c r="T15" s="8">
        <f t="shared" si="2"/>
        <v>0</v>
      </c>
      <c r="U15" s="8">
        <f t="shared" si="3"/>
        <v>0</v>
      </c>
      <c r="V15" s="8">
        <f t="shared" si="4"/>
        <v>0</v>
      </c>
      <c r="W15" s="9">
        <f t="shared" si="6"/>
        <v>0</v>
      </c>
      <c r="X15" s="8">
        <f t="shared" si="7"/>
        <v>0</v>
      </c>
      <c r="Y15" s="8">
        <f t="shared" si="8"/>
        <v>0</v>
      </c>
      <c r="Z15" s="8">
        <f t="shared" si="9"/>
        <v>0</v>
      </c>
      <c r="AA15" s="8">
        <f>IF(Z15=0,0,((Z15-VLOOKUP(Z15,TAX!$B$4:$E$9,1))*VLOOKUP(Z15,TAX!$B$4:$E$9,3))+VLOOKUP(Z15,TAX!$B$4:$E$9,4))</f>
        <v>0</v>
      </c>
      <c r="AB15" s="8">
        <f t="shared" si="1"/>
        <v>0</v>
      </c>
    </row>
    <row r="16" spans="2:28" x14ac:dyDescent="0.3">
      <c r="B16" s="3">
        <f t="shared" si="5"/>
        <v>13</v>
      </c>
      <c r="C16" s="10"/>
      <c r="D16" s="11"/>
      <c r="E16" s="9"/>
      <c r="F16" s="8"/>
      <c r="G16" s="8"/>
      <c r="H16" s="8"/>
      <c r="I16" s="8"/>
      <c r="J16" s="8"/>
      <c r="K16" s="8"/>
      <c r="L16" s="8"/>
      <c r="M16" s="8"/>
      <c r="N16" s="8"/>
      <c r="O16" s="8"/>
      <c r="P16" s="8">
        <f t="shared" si="0"/>
        <v>0</v>
      </c>
      <c r="Q16" s="8"/>
      <c r="R16" s="8"/>
      <c r="S16" s="8"/>
      <c r="T16" s="8">
        <f t="shared" si="2"/>
        <v>0</v>
      </c>
      <c r="U16" s="8">
        <f t="shared" si="3"/>
        <v>0</v>
      </c>
      <c r="V16" s="8">
        <f t="shared" si="4"/>
        <v>0</v>
      </c>
      <c r="W16" s="9">
        <f t="shared" si="6"/>
        <v>0</v>
      </c>
      <c r="X16" s="8">
        <f t="shared" si="7"/>
        <v>0</v>
      </c>
      <c r="Y16" s="8">
        <f t="shared" si="8"/>
        <v>0</v>
      </c>
      <c r="Z16" s="8">
        <f t="shared" si="9"/>
        <v>0</v>
      </c>
      <c r="AA16" s="8">
        <f>IF(Z16=0,0,((Z16-VLOOKUP(Z16,TAX!$B$4:$E$9,1))*VLOOKUP(Z16,TAX!$B$4:$E$9,3))+VLOOKUP(Z16,TAX!$B$4:$E$9,4))</f>
        <v>0</v>
      </c>
      <c r="AB16" s="8">
        <f t="shared" si="1"/>
        <v>0</v>
      </c>
    </row>
    <row r="17" spans="2:28" x14ac:dyDescent="0.3">
      <c r="B17" s="3">
        <f t="shared" si="5"/>
        <v>14</v>
      </c>
      <c r="C17" s="10"/>
      <c r="D17" s="11"/>
      <c r="E17" s="9"/>
      <c r="F17" s="8"/>
      <c r="G17" s="8"/>
      <c r="H17" s="8"/>
      <c r="I17" s="8"/>
      <c r="J17" s="8"/>
      <c r="K17" s="8"/>
      <c r="L17" s="8"/>
      <c r="M17" s="8"/>
      <c r="N17" s="8"/>
      <c r="O17" s="8"/>
      <c r="P17" s="8">
        <f t="shared" si="0"/>
        <v>0</v>
      </c>
      <c r="Q17" s="8"/>
      <c r="R17" s="8"/>
      <c r="S17" s="8"/>
      <c r="T17" s="8">
        <f t="shared" si="2"/>
        <v>0</v>
      </c>
      <c r="U17" s="8">
        <f t="shared" si="3"/>
        <v>0</v>
      </c>
      <c r="V17" s="8">
        <f t="shared" si="4"/>
        <v>0</v>
      </c>
      <c r="W17" s="9">
        <f t="shared" si="6"/>
        <v>0</v>
      </c>
      <c r="X17" s="8">
        <f t="shared" si="7"/>
        <v>0</v>
      </c>
      <c r="Y17" s="8">
        <f t="shared" si="8"/>
        <v>0</v>
      </c>
      <c r="Z17" s="8">
        <f t="shared" si="9"/>
        <v>0</v>
      </c>
      <c r="AA17" s="8">
        <f>IF(Z17=0,0,((Z17-VLOOKUP(Z17,TAX!$B$4:$E$9,1))*VLOOKUP(Z17,TAX!$B$4:$E$9,3))+VLOOKUP(Z17,TAX!$B$4:$E$9,4))</f>
        <v>0</v>
      </c>
      <c r="AB17" s="8">
        <f t="shared" si="1"/>
        <v>0</v>
      </c>
    </row>
    <row r="18" spans="2:28" x14ac:dyDescent="0.3">
      <c r="B18" s="3">
        <f t="shared" si="5"/>
        <v>15</v>
      </c>
      <c r="C18" s="10"/>
      <c r="D18" s="11"/>
      <c r="E18" s="9"/>
      <c r="F18" s="8"/>
      <c r="G18" s="8"/>
      <c r="H18" s="8"/>
      <c r="I18" s="8"/>
      <c r="J18" s="8"/>
      <c r="K18" s="8"/>
      <c r="L18" s="8"/>
      <c r="M18" s="8"/>
      <c r="N18" s="8"/>
      <c r="O18" s="8"/>
      <c r="P18" s="8">
        <f t="shared" si="0"/>
        <v>0</v>
      </c>
      <c r="Q18" s="8"/>
      <c r="R18" s="8"/>
      <c r="S18" s="8"/>
      <c r="T18" s="8">
        <f t="shared" si="2"/>
        <v>0</v>
      </c>
      <c r="U18" s="8">
        <f t="shared" si="3"/>
        <v>0</v>
      </c>
      <c r="V18" s="8">
        <f t="shared" si="4"/>
        <v>0</v>
      </c>
      <c r="W18" s="9">
        <f t="shared" si="6"/>
        <v>0</v>
      </c>
      <c r="X18" s="8">
        <f t="shared" si="7"/>
        <v>0</v>
      </c>
      <c r="Y18" s="8">
        <f t="shared" si="8"/>
        <v>0</v>
      </c>
      <c r="Z18" s="8">
        <f t="shared" si="9"/>
        <v>0</v>
      </c>
      <c r="AA18" s="8">
        <f>IF(Z18=0,0,((Z18-VLOOKUP(Z18,TAX!$B$4:$E$9,1))*VLOOKUP(Z18,TAX!$B$4:$E$9,3))+VLOOKUP(Z18,TAX!$B$4:$E$9,4))</f>
        <v>0</v>
      </c>
      <c r="AB18" s="8">
        <f t="shared" si="1"/>
        <v>0</v>
      </c>
    </row>
    <row r="19" spans="2:28" x14ac:dyDescent="0.3">
      <c r="B19" s="3">
        <f t="shared" si="5"/>
        <v>16</v>
      </c>
      <c r="C19" s="10"/>
      <c r="D19" s="11"/>
      <c r="E19" s="9"/>
      <c r="F19" s="8"/>
      <c r="G19" s="8"/>
      <c r="H19" s="8"/>
      <c r="I19" s="8"/>
      <c r="J19" s="8"/>
      <c r="K19" s="8"/>
      <c r="L19" s="8"/>
      <c r="M19" s="8"/>
      <c r="N19" s="8"/>
      <c r="O19" s="8"/>
      <c r="P19" s="8">
        <f t="shared" si="0"/>
        <v>0</v>
      </c>
      <c r="Q19" s="8"/>
      <c r="R19" s="8"/>
      <c r="S19" s="8"/>
      <c r="T19" s="8">
        <f t="shared" si="2"/>
        <v>0</v>
      </c>
      <c r="U19" s="8">
        <f t="shared" si="3"/>
        <v>0</v>
      </c>
      <c r="V19" s="8">
        <f t="shared" si="4"/>
        <v>0</v>
      </c>
      <c r="W19" s="9">
        <f t="shared" si="6"/>
        <v>0</v>
      </c>
      <c r="X19" s="8">
        <f t="shared" si="7"/>
        <v>0</v>
      </c>
      <c r="Y19" s="8">
        <f t="shared" si="8"/>
        <v>0</v>
      </c>
      <c r="Z19" s="8">
        <f t="shared" si="9"/>
        <v>0</v>
      </c>
      <c r="AA19" s="8">
        <f>IF(Z19=0,0,((Z19-VLOOKUP(Z19,TAX!$B$4:$E$9,1))*VLOOKUP(Z19,TAX!$B$4:$E$9,3))+VLOOKUP(Z19,TAX!$B$4:$E$9,4))</f>
        <v>0</v>
      </c>
      <c r="AB19" s="8">
        <f t="shared" si="1"/>
        <v>0</v>
      </c>
    </row>
    <row r="20" spans="2:28" x14ac:dyDescent="0.3">
      <c r="B20" s="3">
        <f t="shared" si="5"/>
        <v>17</v>
      </c>
      <c r="C20" s="10"/>
      <c r="D20" s="11"/>
      <c r="E20" s="9"/>
      <c r="F20" s="8"/>
      <c r="G20" s="8"/>
      <c r="H20" s="8"/>
      <c r="I20" s="8"/>
      <c r="J20" s="8"/>
      <c r="K20" s="8"/>
      <c r="L20" s="8"/>
      <c r="M20" s="8"/>
      <c r="N20" s="8"/>
      <c r="O20" s="8"/>
      <c r="P20" s="8">
        <f t="shared" si="0"/>
        <v>0</v>
      </c>
      <c r="Q20" s="8"/>
      <c r="R20" s="8"/>
      <c r="S20" s="8"/>
      <c r="T20" s="8">
        <f t="shared" si="2"/>
        <v>0</v>
      </c>
      <c r="U20" s="8">
        <f t="shared" si="3"/>
        <v>0</v>
      </c>
      <c r="V20" s="8">
        <f t="shared" si="4"/>
        <v>0</v>
      </c>
      <c r="W20" s="9">
        <f t="shared" si="6"/>
        <v>0</v>
      </c>
      <c r="X20" s="8">
        <f t="shared" si="7"/>
        <v>0</v>
      </c>
      <c r="Y20" s="8">
        <f t="shared" si="8"/>
        <v>0</v>
      </c>
      <c r="Z20" s="8">
        <f t="shared" si="9"/>
        <v>0</v>
      </c>
      <c r="AA20" s="8">
        <f>IF(Z20=0,0,((Z20-VLOOKUP(Z20,TAX!$B$4:$E$9,1))*VLOOKUP(Z20,TAX!$B$4:$E$9,3))+VLOOKUP(Z20,TAX!$B$4:$E$9,4))</f>
        <v>0</v>
      </c>
      <c r="AB20" s="8">
        <f t="shared" si="1"/>
        <v>0</v>
      </c>
    </row>
    <row r="21" spans="2:28" x14ac:dyDescent="0.3">
      <c r="B21" s="3">
        <f t="shared" si="5"/>
        <v>18</v>
      </c>
      <c r="C21" s="10"/>
      <c r="D21" s="11"/>
      <c r="E21" s="9"/>
      <c r="F21" s="8"/>
      <c r="G21" s="8"/>
      <c r="H21" s="8"/>
      <c r="I21" s="8"/>
      <c r="J21" s="8"/>
      <c r="K21" s="8"/>
      <c r="L21" s="8"/>
      <c r="M21" s="8"/>
      <c r="N21" s="8"/>
      <c r="O21" s="8"/>
      <c r="P21" s="8">
        <f t="shared" si="0"/>
        <v>0</v>
      </c>
      <c r="Q21" s="8"/>
      <c r="R21" s="8"/>
      <c r="S21" s="8"/>
      <c r="T21" s="8">
        <f t="shared" si="2"/>
        <v>0</v>
      </c>
      <c r="U21" s="8">
        <f t="shared" si="3"/>
        <v>0</v>
      </c>
      <c r="V21" s="8">
        <f t="shared" si="4"/>
        <v>0</v>
      </c>
      <c r="W21" s="9">
        <f t="shared" si="6"/>
        <v>0</v>
      </c>
      <c r="X21" s="8">
        <f t="shared" si="7"/>
        <v>0</v>
      </c>
      <c r="Y21" s="8">
        <f t="shared" si="8"/>
        <v>0</v>
      </c>
      <c r="Z21" s="8">
        <f t="shared" si="9"/>
        <v>0</v>
      </c>
      <c r="AA21" s="8">
        <f>IF(Z21=0,0,((Z21-VLOOKUP(Z21,TAX!$B$4:$E$9,1))*VLOOKUP(Z21,TAX!$B$4:$E$9,3))+VLOOKUP(Z21,TAX!$B$4:$E$9,4))</f>
        <v>0</v>
      </c>
      <c r="AB21" s="8">
        <f t="shared" si="1"/>
        <v>0</v>
      </c>
    </row>
    <row r="22" spans="2:28" x14ac:dyDescent="0.3">
      <c r="B22" s="3">
        <f t="shared" si="5"/>
        <v>19</v>
      </c>
      <c r="C22" s="10"/>
      <c r="D22" s="11"/>
      <c r="E22" s="9"/>
      <c r="F22" s="8"/>
      <c r="G22" s="8"/>
      <c r="H22" s="8"/>
      <c r="I22" s="8"/>
      <c r="J22" s="8"/>
      <c r="K22" s="8"/>
      <c r="L22" s="8"/>
      <c r="M22" s="8"/>
      <c r="N22" s="8"/>
      <c r="O22" s="8"/>
      <c r="P22" s="8">
        <f t="shared" si="0"/>
        <v>0</v>
      </c>
      <c r="Q22" s="8"/>
      <c r="R22" s="8"/>
      <c r="S22" s="8"/>
      <c r="T22" s="8">
        <f t="shared" si="2"/>
        <v>0</v>
      </c>
      <c r="U22" s="8">
        <f t="shared" si="3"/>
        <v>0</v>
      </c>
      <c r="V22" s="8">
        <f t="shared" si="4"/>
        <v>0</v>
      </c>
      <c r="W22" s="9">
        <f t="shared" si="6"/>
        <v>0</v>
      </c>
      <c r="X22" s="8">
        <f t="shared" si="7"/>
        <v>0</v>
      </c>
      <c r="Y22" s="8">
        <f t="shared" si="8"/>
        <v>0</v>
      </c>
      <c r="Z22" s="8">
        <f t="shared" si="9"/>
        <v>0</v>
      </c>
      <c r="AA22" s="8">
        <f>IF(Z22=0,0,((Z22-VLOOKUP(Z22,TAX!$B$4:$E$9,1))*VLOOKUP(Z22,TAX!$B$4:$E$9,3))+VLOOKUP(Z22,TAX!$B$4:$E$9,4))</f>
        <v>0</v>
      </c>
      <c r="AB22" s="8">
        <f t="shared" si="1"/>
        <v>0</v>
      </c>
    </row>
    <row r="23" spans="2:28" x14ac:dyDescent="0.3">
      <c r="B23" s="3">
        <f t="shared" si="5"/>
        <v>20</v>
      </c>
      <c r="C23" s="10"/>
      <c r="D23" s="11"/>
      <c r="E23" s="9"/>
      <c r="F23" s="8"/>
      <c r="G23" s="8"/>
      <c r="H23" s="8"/>
      <c r="I23" s="8"/>
      <c r="J23" s="8"/>
      <c r="K23" s="8"/>
      <c r="L23" s="8"/>
      <c r="M23" s="8"/>
      <c r="N23" s="8"/>
      <c r="O23" s="8"/>
      <c r="P23" s="8">
        <f t="shared" si="0"/>
        <v>0</v>
      </c>
      <c r="Q23" s="8"/>
      <c r="R23" s="8"/>
      <c r="S23" s="8"/>
      <c r="T23" s="8">
        <f t="shared" si="2"/>
        <v>0</v>
      </c>
      <c r="U23" s="8">
        <f t="shared" si="3"/>
        <v>0</v>
      </c>
      <c r="V23" s="8">
        <f t="shared" si="4"/>
        <v>0</v>
      </c>
      <c r="W23" s="9">
        <f t="shared" si="6"/>
        <v>0</v>
      </c>
      <c r="X23" s="8">
        <f t="shared" si="7"/>
        <v>0</v>
      </c>
      <c r="Y23" s="8">
        <f t="shared" si="8"/>
        <v>0</v>
      </c>
      <c r="Z23" s="8">
        <f t="shared" si="9"/>
        <v>0</v>
      </c>
      <c r="AA23" s="8">
        <f>IF(Z23=0,0,((Z23-VLOOKUP(Z23,TAX!$B$4:$E$9,1))*VLOOKUP(Z23,TAX!$B$4:$E$9,3))+VLOOKUP(Z23,TAX!$B$4:$E$9,4))</f>
        <v>0</v>
      </c>
      <c r="AB23" s="8">
        <f t="shared" si="1"/>
        <v>0</v>
      </c>
    </row>
    <row r="24" spans="2:28" x14ac:dyDescent="0.3">
      <c r="B24" s="3">
        <f t="shared" si="5"/>
        <v>21</v>
      </c>
      <c r="C24" s="10"/>
      <c r="D24" s="11"/>
      <c r="E24" s="9"/>
      <c r="F24" s="8"/>
      <c r="G24" s="8"/>
      <c r="H24" s="8"/>
      <c r="I24" s="8"/>
      <c r="J24" s="8"/>
      <c r="K24" s="8"/>
      <c r="L24" s="8"/>
      <c r="M24" s="8"/>
      <c r="N24" s="8"/>
      <c r="O24" s="8"/>
      <c r="P24" s="8">
        <f t="shared" si="0"/>
        <v>0</v>
      </c>
      <c r="Q24" s="8"/>
      <c r="R24" s="8"/>
      <c r="S24" s="8"/>
      <c r="T24" s="8">
        <f t="shared" si="2"/>
        <v>0</v>
      </c>
      <c r="U24" s="8">
        <f t="shared" si="3"/>
        <v>0</v>
      </c>
      <c r="V24" s="8">
        <f t="shared" si="4"/>
        <v>0</v>
      </c>
      <c r="W24" s="9">
        <f t="shared" si="6"/>
        <v>0</v>
      </c>
      <c r="X24" s="8">
        <f t="shared" si="7"/>
        <v>0</v>
      </c>
      <c r="Y24" s="8">
        <f t="shared" si="8"/>
        <v>0</v>
      </c>
      <c r="Z24" s="8">
        <f t="shared" si="9"/>
        <v>0</v>
      </c>
      <c r="AA24" s="8">
        <f>IF(Z24=0,0,((Z24-VLOOKUP(Z24,TAX!$B$4:$E$9,1))*VLOOKUP(Z24,TAX!$B$4:$E$9,3))+VLOOKUP(Z24,TAX!$B$4:$E$9,4))</f>
        <v>0</v>
      </c>
      <c r="AB24" s="8">
        <f t="shared" si="1"/>
        <v>0</v>
      </c>
    </row>
    <row r="25" spans="2:28" x14ac:dyDescent="0.3">
      <c r="B25" s="3">
        <f t="shared" si="5"/>
        <v>22</v>
      </c>
      <c r="C25" s="10"/>
      <c r="D25" s="11"/>
      <c r="E25" s="9"/>
      <c r="F25" s="8"/>
      <c r="G25" s="8"/>
      <c r="H25" s="8"/>
      <c r="I25" s="8"/>
      <c r="J25" s="8"/>
      <c r="K25" s="8"/>
      <c r="L25" s="8"/>
      <c r="M25" s="8"/>
      <c r="N25" s="8"/>
      <c r="O25" s="8"/>
      <c r="P25" s="8">
        <f t="shared" si="0"/>
        <v>0</v>
      </c>
      <c r="Q25" s="8"/>
      <c r="R25" s="8"/>
      <c r="S25" s="8"/>
      <c r="T25" s="8">
        <f t="shared" si="2"/>
        <v>0</v>
      </c>
      <c r="U25" s="8">
        <f t="shared" si="3"/>
        <v>0</v>
      </c>
      <c r="V25" s="8">
        <f t="shared" si="4"/>
        <v>0</v>
      </c>
      <c r="W25" s="9">
        <f t="shared" si="6"/>
        <v>0</v>
      </c>
      <c r="X25" s="8">
        <f t="shared" si="7"/>
        <v>0</v>
      </c>
      <c r="Y25" s="8">
        <f t="shared" si="8"/>
        <v>0</v>
      </c>
      <c r="Z25" s="8">
        <f t="shared" si="9"/>
        <v>0</v>
      </c>
      <c r="AA25" s="8">
        <f>IF(Z25=0,0,((Z25-VLOOKUP(Z25,TAX!$B$4:$E$9,1))*VLOOKUP(Z25,TAX!$B$4:$E$9,3))+VLOOKUP(Z25,TAX!$B$4:$E$9,4))</f>
        <v>0</v>
      </c>
      <c r="AB25" s="8">
        <f t="shared" si="1"/>
        <v>0</v>
      </c>
    </row>
    <row r="26" spans="2:28" x14ac:dyDescent="0.3">
      <c r="B26" s="3">
        <f t="shared" si="5"/>
        <v>23</v>
      </c>
      <c r="C26" s="10"/>
      <c r="D26" s="11"/>
      <c r="E26" s="9"/>
      <c r="F26" s="8"/>
      <c r="G26" s="8"/>
      <c r="H26" s="8"/>
      <c r="I26" s="8"/>
      <c r="J26" s="8"/>
      <c r="K26" s="8"/>
      <c r="L26" s="8"/>
      <c r="M26" s="8"/>
      <c r="N26" s="8"/>
      <c r="O26" s="8"/>
      <c r="P26" s="8">
        <f t="shared" si="0"/>
        <v>0</v>
      </c>
      <c r="Q26" s="8"/>
      <c r="R26" s="8"/>
      <c r="S26" s="8"/>
      <c r="T26" s="8">
        <f t="shared" si="2"/>
        <v>0</v>
      </c>
      <c r="U26" s="8">
        <f t="shared" si="3"/>
        <v>0</v>
      </c>
      <c r="V26" s="8">
        <f t="shared" si="4"/>
        <v>0</v>
      </c>
      <c r="W26" s="9">
        <f t="shared" si="6"/>
        <v>0</v>
      </c>
      <c r="X26" s="8">
        <f t="shared" si="7"/>
        <v>0</v>
      </c>
      <c r="Y26" s="8">
        <f t="shared" si="8"/>
        <v>0</v>
      </c>
      <c r="Z26" s="8">
        <f t="shared" si="9"/>
        <v>0</v>
      </c>
      <c r="AA26" s="8">
        <f>IF(Z26=0,0,((Z26-VLOOKUP(Z26,TAX!$B$4:$E$9,1))*VLOOKUP(Z26,TAX!$B$4:$E$9,3))+VLOOKUP(Z26,TAX!$B$4:$E$9,4))</f>
        <v>0</v>
      </c>
      <c r="AB26" s="8">
        <f t="shared" si="1"/>
        <v>0</v>
      </c>
    </row>
    <row r="27" spans="2:28" x14ac:dyDescent="0.3">
      <c r="B27" s="3">
        <f t="shared" si="5"/>
        <v>24</v>
      </c>
      <c r="C27" s="10"/>
      <c r="D27" s="11"/>
      <c r="E27" s="9"/>
      <c r="F27" s="8"/>
      <c r="G27" s="8"/>
      <c r="H27" s="8"/>
      <c r="I27" s="8"/>
      <c r="J27" s="8"/>
      <c r="K27" s="8"/>
      <c r="L27" s="8"/>
      <c r="M27" s="8"/>
      <c r="N27" s="8"/>
      <c r="O27" s="8"/>
      <c r="P27" s="8">
        <f t="shared" si="0"/>
        <v>0</v>
      </c>
      <c r="Q27" s="8"/>
      <c r="R27" s="8"/>
      <c r="S27" s="8"/>
      <c r="T27" s="8">
        <f t="shared" si="2"/>
        <v>0</v>
      </c>
      <c r="U27" s="8">
        <f t="shared" si="3"/>
        <v>0</v>
      </c>
      <c r="V27" s="8">
        <f t="shared" si="4"/>
        <v>0</v>
      </c>
      <c r="W27" s="9">
        <f t="shared" si="6"/>
        <v>0</v>
      </c>
      <c r="X27" s="8">
        <f t="shared" si="7"/>
        <v>0</v>
      </c>
      <c r="Y27" s="8">
        <f t="shared" si="8"/>
        <v>0</v>
      </c>
      <c r="Z27" s="8">
        <f t="shared" si="9"/>
        <v>0</v>
      </c>
      <c r="AA27" s="8">
        <f>IF(Z27=0,0,((Z27-VLOOKUP(Z27,TAX!$B$4:$E$9,1))*VLOOKUP(Z27,TAX!$B$4:$E$9,3))+VLOOKUP(Z27,TAX!$B$4:$E$9,4))</f>
        <v>0</v>
      </c>
      <c r="AB27" s="8">
        <f t="shared" si="1"/>
        <v>0</v>
      </c>
    </row>
    <row r="28" spans="2:28" x14ac:dyDescent="0.3">
      <c r="B28" s="3">
        <f t="shared" si="5"/>
        <v>25</v>
      </c>
      <c r="C28" s="10"/>
      <c r="D28" s="11"/>
      <c r="E28" s="9"/>
      <c r="F28" s="8"/>
      <c r="G28" s="8"/>
      <c r="H28" s="8"/>
      <c r="I28" s="8"/>
      <c r="J28" s="8"/>
      <c r="K28" s="8"/>
      <c r="L28" s="8"/>
      <c r="M28" s="8"/>
      <c r="N28" s="8"/>
      <c r="O28" s="8"/>
      <c r="P28" s="8">
        <f t="shared" si="0"/>
        <v>0</v>
      </c>
      <c r="Q28" s="8"/>
      <c r="R28" s="8"/>
      <c r="S28" s="8"/>
      <c r="T28" s="8">
        <f t="shared" si="2"/>
        <v>0</v>
      </c>
      <c r="U28" s="8">
        <f t="shared" si="3"/>
        <v>0</v>
      </c>
      <c r="V28" s="8">
        <f t="shared" si="4"/>
        <v>0</v>
      </c>
      <c r="W28" s="9">
        <f t="shared" si="6"/>
        <v>0</v>
      </c>
      <c r="X28" s="8">
        <f t="shared" si="7"/>
        <v>0</v>
      </c>
      <c r="Y28" s="8">
        <f t="shared" si="8"/>
        <v>0</v>
      </c>
      <c r="Z28" s="8">
        <f t="shared" si="9"/>
        <v>0</v>
      </c>
      <c r="AA28" s="8">
        <f>IF(Z28=0,0,((Z28-VLOOKUP(Z28,TAX!$B$4:$E$9,1))*VLOOKUP(Z28,TAX!$B$4:$E$9,3))+VLOOKUP(Z28,TAX!$B$4:$E$9,4))</f>
        <v>0</v>
      </c>
      <c r="AB28" s="8">
        <f t="shared" si="1"/>
        <v>0</v>
      </c>
    </row>
    <row r="29" spans="2:28" x14ac:dyDescent="0.3">
      <c r="B29" s="3">
        <f t="shared" si="5"/>
        <v>26</v>
      </c>
      <c r="C29" s="10"/>
      <c r="D29" s="11"/>
      <c r="E29" s="9"/>
      <c r="F29" s="8"/>
      <c r="G29" s="8"/>
      <c r="H29" s="8"/>
      <c r="I29" s="8"/>
      <c r="J29" s="8"/>
      <c r="K29" s="8"/>
      <c r="L29" s="8"/>
      <c r="M29" s="8"/>
      <c r="N29" s="8"/>
      <c r="O29" s="8"/>
      <c r="P29" s="8">
        <f t="shared" si="0"/>
        <v>0</v>
      </c>
      <c r="Q29" s="8"/>
      <c r="R29" s="8"/>
      <c r="S29" s="8"/>
      <c r="T29" s="8">
        <f t="shared" si="2"/>
        <v>0</v>
      </c>
      <c r="U29" s="8">
        <f t="shared" si="3"/>
        <v>0</v>
      </c>
      <c r="V29" s="8">
        <f t="shared" si="4"/>
        <v>0</v>
      </c>
      <c r="W29" s="9">
        <f t="shared" si="6"/>
        <v>0</v>
      </c>
      <c r="X29" s="8">
        <f t="shared" si="7"/>
        <v>0</v>
      </c>
      <c r="Y29" s="8">
        <f t="shared" si="8"/>
        <v>0</v>
      </c>
      <c r="Z29" s="8">
        <f t="shared" si="9"/>
        <v>0</v>
      </c>
      <c r="AA29" s="8">
        <f>IF(Z29=0,0,((Z29-VLOOKUP(Z29,TAX!$B$4:$E$9,1))*VLOOKUP(Z29,TAX!$B$4:$E$9,3))+VLOOKUP(Z29,TAX!$B$4:$E$9,4))</f>
        <v>0</v>
      </c>
      <c r="AB29" s="8">
        <f t="shared" si="1"/>
        <v>0</v>
      </c>
    </row>
    <row r="30" spans="2:28" x14ac:dyDescent="0.3">
      <c r="B30" s="3">
        <f t="shared" si="5"/>
        <v>27</v>
      </c>
      <c r="C30" s="10"/>
      <c r="D30" s="11"/>
      <c r="E30" s="9"/>
      <c r="F30" s="8"/>
      <c r="G30" s="8"/>
      <c r="H30" s="8"/>
      <c r="I30" s="8"/>
      <c r="J30" s="8"/>
      <c r="K30" s="8"/>
      <c r="L30" s="8"/>
      <c r="M30" s="8"/>
      <c r="N30" s="8"/>
      <c r="O30" s="8"/>
      <c r="P30" s="8">
        <f t="shared" si="0"/>
        <v>0</v>
      </c>
      <c r="Q30" s="8"/>
      <c r="R30" s="8"/>
      <c r="S30" s="8"/>
      <c r="T30" s="8">
        <f t="shared" si="2"/>
        <v>0</v>
      </c>
      <c r="U30" s="8">
        <f t="shared" si="3"/>
        <v>0</v>
      </c>
      <c r="V30" s="8">
        <f t="shared" si="4"/>
        <v>0</v>
      </c>
      <c r="W30" s="9">
        <f t="shared" si="6"/>
        <v>0</v>
      </c>
      <c r="X30" s="8">
        <f t="shared" si="7"/>
        <v>0</v>
      </c>
      <c r="Y30" s="8">
        <f t="shared" si="8"/>
        <v>0</v>
      </c>
      <c r="Z30" s="8">
        <f t="shared" si="9"/>
        <v>0</v>
      </c>
      <c r="AA30" s="8">
        <f>IF(Z30=0,0,((Z30-VLOOKUP(Z30,TAX!$B$4:$E$9,1))*VLOOKUP(Z30,TAX!$B$4:$E$9,3))+VLOOKUP(Z30,TAX!$B$4:$E$9,4))</f>
        <v>0</v>
      </c>
      <c r="AB30" s="8">
        <f t="shared" si="1"/>
        <v>0</v>
      </c>
    </row>
    <row r="31" spans="2:28" x14ac:dyDescent="0.3">
      <c r="B31" s="3">
        <f t="shared" si="5"/>
        <v>28</v>
      </c>
      <c r="C31" s="10"/>
      <c r="D31" s="11"/>
      <c r="E31" s="9"/>
      <c r="F31" s="8"/>
      <c r="G31" s="8"/>
      <c r="H31" s="8"/>
      <c r="I31" s="8"/>
      <c r="J31" s="8"/>
      <c r="K31" s="8"/>
      <c r="L31" s="8"/>
      <c r="M31" s="8"/>
      <c r="N31" s="8"/>
      <c r="O31" s="8"/>
      <c r="P31" s="8">
        <f t="shared" si="0"/>
        <v>0</v>
      </c>
      <c r="Q31" s="8"/>
      <c r="R31" s="8"/>
      <c r="S31" s="8"/>
      <c r="T31" s="8">
        <f t="shared" si="2"/>
        <v>0</v>
      </c>
      <c r="U31" s="8">
        <f t="shared" si="3"/>
        <v>0</v>
      </c>
      <c r="V31" s="8">
        <f t="shared" si="4"/>
        <v>0</v>
      </c>
      <c r="W31" s="9">
        <f t="shared" si="6"/>
        <v>0</v>
      </c>
      <c r="X31" s="8">
        <f t="shared" si="7"/>
        <v>0</v>
      </c>
      <c r="Y31" s="8">
        <f t="shared" si="8"/>
        <v>0</v>
      </c>
      <c r="Z31" s="8">
        <f t="shared" si="9"/>
        <v>0</v>
      </c>
      <c r="AA31" s="8">
        <f>IF(Z31=0,0,((Z31-VLOOKUP(Z31,TAX!$B$4:$E$9,1))*VLOOKUP(Z31,TAX!$B$4:$E$9,3))+VLOOKUP(Z31,TAX!$B$4:$E$9,4))</f>
        <v>0</v>
      </c>
      <c r="AB31" s="8">
        <f t="shared" si="1"/>
        <v>0</v>
      </c>
    </row>
    <row r="32" spans="2:28" x14ac:dyDescent="0.3">
      <c r="B32" s="3">
        <f t="shared" si="5"/>
        <v>29</v>
      </c>
      <c r="C32" s="10"/>
      <c r="D32" s="11"/>
      <c r="E32" s="9"/>
      <c r="F32" s="8"/>
      <c r="G32" s="8"/>
      <c r="H32" s="8"/>
      <c r="I32" s="8"/>
      <c r="J32" s="8"/>
      <c r="K32" s="8"/>
      <c r="L32" s="8"/>
      <c r="M32" s="8"/>
      <c r="N32" s="8"/>
      <c r="O32" s="8"/>
      <c r="P32" s="8">
        <f t="shared" si="0"/>
        <v>0</v>
      </c>
      <c r="Q32" s="8"/>
      <c r="R32" s="8"/>
      <c r="S32" s="8"/>
      <c r="T32" s="8">
        <f t="shared" si="2"/>
        <v>0</v>
      </c>
      <c r="U32" s="8">
        <f t="shared" si="3"/>
        <v>0</v>
      </c>
      <c r="V32" s="8">
        <f t="shared" si="4"/>
        <v>0</v>
      </c>
      <c r="W32" s="9">
        <f t="shared" si="6"/>
        <v>0</v>
      </c>
      <c r="X32" s="8">
        <f t="shared" si="7"/>
        <v>0</v>
      </c>
      <c r="Y32" s="8">
        <f t="shared" si="8"/>
        <v>0</v>
      </c>
      <c r="Z32" s="8">
        <f t="shared" si="9"/>
        <v>0</v>
      </c>
      <c r="AA32" s="8">
        <f>IF(Z32=0,0,((Z32-VLOOKUP(Z32,TAX!$B$4:$E$9,1))*VLOOKUP(Z32,TAX!$B$4:$E$9,3))+VLOOKUP(Z32,TAX!$B$4:$E$9,4))</f>
        <v>0</v>
      </c>
      <c r="AB32" s="8">
        <f t="shared" si="1"/>
        <v>0</v>
      </c>
    </row>
    <row r="33" spans="2:30" x14ac:dyDescent="0.3">
      <c r="B33" s="3">
        <f t="shared" si="5"/>
        <v>30</v>
      </c>
      <c r="C33" s="10"/>
      <c r="D33" s="11"/>
      <c r="E33" s="9"/>
      <c r="F33" s="8"/>
      <c r="G33" s="8"/>
      <c r="H33" s="8"/>
      <c r="I33" s="8"/>
      <c r="J33" s="8"/>
      <c r="K33" s="8"/>
      <c r="L33" s="8"/>
      <c r="M33" s="8"/>
      <c r="N33" s="8"/>
      <c r="O33" s="8"/>
      <c r="P33" s="8">
        <f t="shared" si="0"/>
        <v>0</v>
      </c>
      <c r="Q33" s="8"/>
      <c r="R33" s="8"/>
      <c r="S33" s="8"/>
      <c r="T33" s="8">
        <f t="shared" si="2"/>
        <v>0</v>
      </c>
      <c r="U33" s="8">
        <f t="shared" si="3"/>
        <v>0</v>
      </c>
      <c r="V33" s="8">
        <f t="shared" si="4"/>
        <v>0</v>
      </c>
      <c r="W33" s="9">
        <f t="shared" si="6"/>
        <v>0</v>
      </c>
      <c r="X33" s="8">
        <f t="shared" si="7"/>
        <v>0</v>
      </c>
      <c r="Y33" s="8">
        <f t="shared" si="8"/>
        <v>0</v>
      </c>
      <c r="Z33" s="8">
        <f t="shared" si="9"/>
        <v>0</v>
      </c>
      <c r="AA33" s="8">
        <f>IF(Z33=0,0,((Z33-VLOOKUP(Z33,TAX!$B$4:$E$9,1))*VLOOKUP(Z33,TAX!$B$4:$E$9,3))+VLOOKUP(Z33,TAX!$B$4:$E$9,4))</f>
        <v>0</v>
      </c>
      <c r="AB33" s="8">
        <f t="shared" si="1"/>
        <v>0</v>
      </c>
    </row>
    <row r="34" spans="2:30" x14ac:dyDescent="0.3">
      <c r="B34" s="3">
        <f t="shared" si="5"/>
        <v>31</v>
      </c>
      <c r="C34" s="10"/>
      <c r="D34" s="11"/>
      <c r="E34" s="9"/>
      <c r="F34" s="8"/>
      <c r="G34" s="8"/>
      <c r="H34" s="8"/>
      <c r="I34" s="8"/>
      <c r="J34" s="8"/>
      <c r="K34" s="8"/>
      <c r="L34" s="8"/>
      <c r="M34" s="8"/>
      <c r="N34" s="8"/>
      <c r="O34" s="8"/>
      <c r="P34" s="8">
        <f t="shared" si="0"/>
        <v>0</v>
      </c>
      <c r="Q34" s="8"/>
      <c r="R34" s="8"/>
      <c r="S34" s="8"/>
      <c r="T34" s="8">
        <f t="shared" si="2"/>
        <v>0</v>
      </c>
      <c r="U34" s="8">
        <f t="shared" si="3"/>
        <v>0</v>
      </c>
      <c r="V34" s="8">
        <f t="shared" si="4"/>
        <v>0</v>
      </c>
      <c r="W34" s="9">
        <f t="shared" si="6"/>
        <v>0</v>
      </c>
      <c r="X34" s="8">
        <f t="shared" si="7"/>
        <v>0</v>
      </c>
      <c r="Y34" s="8">
        <f t="shared" si="8"/>
        <v>0</v>
      </c>
      <c r="Z34" s="8">
        <f t="shared" si="9"/>
        <v>0</v>
      </c>
      <c r="AA34" s="8">
        <f>IF(Z34=0,0,((Z34-VLOOKUP(Z34,TAX!$B$4:$E$9,1))*VLOOKUP(Z34,TAX!$B$4:$E$9,3))+VLOOKUP(Z34,TAX!$B$4:$E$9,4))</f>
        <v>0</v>
      </c>
      <c r="AB34" s="8">
        <f t="shared" si="1"/>
        <v>0</v>
      </c>
    </row>
    <row r="35" spans="2:30" x14ac:dyDescent="0.3">
      <c r="B35" s="3">
        <f t="shared" si="5"/>
        <v>32</v>
      </c>
      <c r="C35" s="10"/>
      <c r="D35" s="11"/>
      <c r="E35" s="9"/>
      <c r="F35" s="8"/>
      <c r="G35" s="8"/>
      <c r="H35" s="8"/>
      <c r="I35" s="8"/>
      <c r="J35" s="8"/>
      <c r="K35" s="8"/>
      <c r="L35" s="8"/>
      <c r="M35" s="8"/>
      <c r="N35" s="8"/>
      <c r="O35" s="8"/>
      <c r="P35" s="8">
        <f t="shared" si="0"/>
        <v>0</v>
      </c>
      <c r="Q35" s="8"/>
      <c r="R35" s="8"/>
      <c r="S35" s="8"/>
      <c r="T35" s="8">
        <f t="shared" si="2"/>
        <v>0</v>
      </c>
      <c r="U35" s="8">
        <f t="shared" si="3"/>
        <v>0</v>
      </c>
      <c r="V35" s="8">
        <f t="shared" si="4"/>
        <v>0</v>
      </c>
      <c r="W35" s="9">
        <f t="shared" si="6"/>
        <v>0</v>
      </c>
      <c r="X35" s="8">
        <f t="shared" si="7"/>
        <v>0</v>
      </c>
      <c r="Y35" s="8">
        <f t="shared" si="8"/>
        <v>0</v>
      </c>
      <c r="Z35" s="8">
        <f t="shared" si="9"/>
        <v>0</v>
      </c>
      <c r="AA35" s="8">
        <f>IF(Z35=0,0,((Z35-VLOOKUP(Z35,TAX!$B$4:$E$9,1))*VLOOKUP(Z35,TAX!$B$4:$E$9,3))+VLOOKUP(Z35,TAX!$B$4:$E$9,4))</f>
        <v>0</v>
      </c>
      <c r="AB35" s="8">
        <f t="shared" si="1"/>
        <v>0</v>
      </c>
    </row>
    <row r="36" spans="2:30" x14ac:dyDescent="0.3">
      <c r="B36" s="3">
        <f t="shared" si="5"/>
        <v>33</v>
      </c>
      <c r="C36" s="10"/>
      <c r="D36" s="11"/>
      <c r="E36" s="9"/>
      <c r="F36" s="8"/>
      <c r="G36" s="8"/>
      <c r="H36" s="8"/>
      <c r="I36" s="8"/>
      <c r="J36" s="8"/>
      <c r="K36" s="8"/>
      <c r="L36" s="8"/>
      <c r="M36" s="8"/>
      <c r="N36" s="8"/>
      <c r="O36" s="8"/>
      <c r="P36" s="8">
        <f t="shared" ref="P36:P53" si="10">SUM(F36:O36)</f>
        <v>0</v>
      </c>
      <c r="Q36" s="8"/>
      <c r="R36" s="8"/>
      <c r="S36" s="8"/>
      <c r="T36" s="8">
        <f t="shared" si="2"/>
        <v>0</v>
      </c>
      <c r="U36" s="8">
        <f t="shared" si="3"/>
        <v>0</v>
      </c>
      <c r="V36" s="8">
        <f t="shared" si="4"/>
        <v>0</v>
      </c>
      <c r="W36" s="9">
        <f t="shared" si="6"/>
        <v>0</v>
      </c>
      <c r="X36" s="8">
        <f t="shared" si="7"/>
        <v>0</v>
      </c>
      <c r="Y36" s="8">
        <f t="shared" si="8"/>
        <v>0</v>
      </c>
      <c r="Z36" s="8">
        <f t="shared" si="9"/>
        <v>0</v>
      </c>
      <c r="AA36" s="8">
        <f>IF(Z36=0,0,(((Z36-VLOOKUP(Z36,TAX!$B$4:$E$9,1))*(VLOOKUP(Z36,TAX!$B$4:$E$9,3)))+(VLOOKUP(Z36,TAX!$B$4:$E$9,4))))</f>
        <v>0</v>
      </c>
      <c r="AB36" s="8">
        <f t="shared" ref="AB36:AB53" si="11">P36-Q36-R36-S36-AA36</f>
        <v>0</v>
      </c>
    </row>
    <row r="37" spans="2:30" x14ac:dyDescent="0.3">
      <c r="B37" s="3">
        <f t="shared" si="5"/>
        <v>34</v>
      </c>
      <c r="C37" s="10"/>
      <c r="D37" s="11"/>
      <c r="E37" s="9"/>
      <c r="F37" s="8"/>
      <c r="G37" s="8"/>
      <c r="H37" s="8"/>
      <c r="I37" s="8"/>
      <c r="J37" s="8"/>
      <c r="K37" s="8"/>
      <c r="L37" s="8"/>
      <c r="M37" s="8"/>
      <c r="N37" s="8"/>
      <c r="O37" s="8"/>
      <c r="P37" s="8">
        <f t="shared" si="10"/>
        <v>0</v>
      </c>
      <c r="Q37" s="8"/>
      <c r="R37" s="8"/>
      <c r="S37" s="8"/>
      <c r="T37" s="8">
        <f t="shared" si="2"/>
        <v>0</v>
      </c>
      <c r="U37" s="8">
        <f t="shared" si="3"/>
        <v>0</v>
      </c>
      <c r="V37" s="8">
        <f t="shared" si="4"/>
        <v>0</v>
      </c>
      <c r="W37" s="9">
        <f t="shared" si="6"/>
        <v>0</v>
      </c>
      <c r="X37" s="8">
        <f t="shared" si="7"/>
        <v>0</v>
      </c>
      <c r="Y37" s="8">
        <f t="shared" si="8"/>
        <v>0</v>
      </c>
      <c r="Z37" s="8">
        <f t="shared" si="9"/>
        <v>0</v>
      </c>
      <c r="AA37" s="8">
        <f>IF(Z37=0,0,(((Z37-VLOOKUP(Z37,TAX!$B$4:$E$9,1))*(VLOOKUP(Z37,TAX!$B$4:$E$9,3)))+(VLOOKUP(Z37,TAX!$B$4:$E$9,4))))</f>
        <v>0</v>
      </c>
      <c r="AB37" s="8">
        <f t="shared" si="11"/>
        <v>0</v>
      </c>
    </row>
    <row r="38" spans="2:30" x14ac:dyDescent="0.3">
      <c r="B38" s="3">
        <f t="shared" si="5"/>
        <v>35</v>
      </c>
      <c r="C38" s="10"/>
      <c r="D38" s="11"/>
      <c r="E38" s="9"/>
      <c r="F38" s="8"/>
      <c r="G38" s="8"/>
      <c r="H38" s="8"/>
      <c r="I38" s="8"/>
      <c r="J38" s="8"/>
      <c r="K38" s="8"/>
      <c r="L38" s="8"/>
      <c r="M38" s="8"/>
      <c r="N38" s="8"/>
      <c r="O38" s="8"/>
      <c r="P38" s="8">
        <f t="shared" si="10"/>
        <v>0</v>
      </c>
      <c r="Q38" s="8"/>
      <c r="R38" s="8"/>
      <c r="S38" s="8"/>
      <c r="T38" s="8">
        <f t="shared" si="2"/>
        <v>0</v>
      </c>
      <c r="U38" s="8">
        <f t="shared" si="3"/>
        <v>0</v>
      </c>
      <c r="V38" s="8">
        <f t="shared" si="4"/>
        <v>0</v>
      </c>
      <c r="W38" s="9">
        <f t="shared" si="6"/>
        <v>0</v>
      </c>
      <c r="X38" s="8">
        <f t="shared" si="7"/>
        <v>0</v>
      </c>
      <c r="Y38" s="8">
        <f t="shared" si="8"/>
        <v>0</v>
      </c>
      <c r="Z38" s="8">
        <f t="shared" si="9"/>
        <v>0</v>
      </c>
      <c r="AA38" s="8">
        <f>IF(Z38=0,0,(((Z38-VLOOKUP(Z38,TAX!$B$4:$E$9,1))*(VLOOKUP(Z38,TAX!$B$4:$E$9,3)))+(VLOOKUP(Z38,TAX!$B$4:$E$9,4))))</f>
        <v>0</v>
      </c>
      <c r="AB38" s="8">
        <f t="shared" si="11"/>
        <v>0</v>
      </c>
    </row>
    <row r="39" spans="2:30" x14ac:dyDescent="0.3">
      <c r="B39" s="3">
        <f t="shared" si="5"/>
        <v>36</v>
      </c>
      <c r="C39" s="10"/>
      <c r="D39" s="11"/>
      <c r="E39" s="9"/>
      <c r="F39" s="8"/>
      <c r="G39" s="8"/>
      <c r="H39" s="8"/>
      <c r="I39" s="8"/>
      <c r="J39" s="8"/>
      <c r="K39" s="8"/>
      <c r="L39" s="8"/>
      <c r="M39" s="8"/>
      <c r="N39" s="8"/>
      <c r="O39" s="8"/>
      <c r="P39" s="8">
        <f t="shared" si="10"/>
        <v>0</v>
      </c>
      <c r="Q39" s="8"/>
      <c r="R39" s="8"/>
      <c r="S39" s="8"/>
      <c r="T39" s="8">
        <f t="shared" si="2"/>
        <v>0</v>
      </c>
      <c r="U39" s="8">
        <f t="shared" si="3"/>
        <v>0</v>
      </c>
      <c r="V39" s="8">
        <f t="shared" si="4"/>
        <v>0</v>
      </c>
      <c r="W39" s="9">
        <f t="shared" si="6"/>
        <v>0</v>
      </c>
      <c r="X39" s="8">
        <f t="shared" si="7"/>
        <v>0</v>
      </c>
      <c r="Y39" s="8">
        <f t="shared" si="8"/>
        <v>0</v>
      </c>
      <c r="Z39" s="8">
        <f t="shared" si="9"/>
        <v>0</v>
      </c>
      <c r="AA39" s="8">
        <f>IF(Z39=0,0,(((Z39-VLOOKUP(Z39,TAX!$B$4:$E$9,1))*(VLOOKUP(Z39,TAX!$B$4:$E$9,3)))+(VLOOKUP(Z39,TAX!$B$4:$E$9,4))))</f>
        <v>0</v>
      </c>
      <c r="AB39" s="8">
        <f t="shared" si="11"/>
        <v>0</v>
      </c>
    </row>
    <row r="40" spans="2:30" x14ac:dyDescent="0.3">
      <c r="B40" s="3">
        <f t="shared" si="5"/>
        <v>37</v>
      </c>
      <c r="C40" s="10"/>
      <c r="D40" s="11"/>
      <c r="E40" s="9"/>
      <c r="F40" s="8"/>
      <c r="G40" s="8"/>
      <c r="H40" s="8"/>
      <c r="I40" s="8"/>
      <c r="J40" s="8"/>
      <c r="K40" s="8"/>
      <c r="L40" s="8"/>
      <c r="M40" s="8"/>
      <c r="N40" s="8"/>
      <c r="O40" s="8"/>
      <c r="P40" s="8">
        <f t="shared" si="10"/>
        <v>0</v>
      </c>
      <c r="Q40" s="8"/>
      <c r="R40" s="8"/>
      <c r="S40" s="8"/>
      <c r="T40" s="8">
        <f t="shared" si="2"/>
        <v>0</v>
      </c>
      <c r="U40" s="8">
        <f t="shared" si="3"/>
        <v>0</v>
      </c>
      <c r="V40" s="8">
        <f t="shared" si="4"/>
        <v>0</v>
      </c>
      <c r="W40" s="9">
        <f t="shared" si="6"/>
        <v>0</v>
      </c>
      <c r="X40" s="8">
        <f t="shared" si="7"/>
        <v>0</v>
      </c>
      <c r="Y40" s="8">
        <f t="shared" si="8"/>
        <v>0</v>
      </c>
      <c r="Z40" s="8">
        <f t="shared" si="9"/>
        <v>0</v>
      </c>
      <c r="AA40" s="8">
        <f>IF(Z40=0,0,(((Z40-VLOOKUP(Z40,TAX!$B$4:$E$9,1))*(VLOOKUP(Z40,TAX!$B$4:$E$9,3)))+(VLOOKUP(Z40,TAX!$B$4:$E$9,4))))</f>
        <v>0</v>
      </c>
      <c r="AB40" s="8">
        <f t="shared" si="11"/>
        <v>0</v>
      </c>
    </row>
    <row r="41" spans="2:30" x14ac:dyDescent="0.3">
      <c r="B41" s="3">
        <f t="shared" si="5"/>
        <v>38</v>
      </c>
      <c r="C41" s="10"/>
      <c r="D41" s="11"/>
      <c r="E41" s="9"/>
      <c r="F41" s="8"/>
      <c r="G41" s="8"/>
      <c r="H41" s="8"/>
      <c r="I41" s="8"/>
      <c r="J41" s="8"/>
      <c r="K41" s="8"/>
      <c r="L41" s="8"/>
      <c r="M41" s="8"/>
      <c r="N41" s="8"/>
      <c r="O41" s="8"/>
      <c r="P41" s="8">
        <f t="shared" si="10"/>
        <v>0</v>
      </c>
      <c r="Q41" s="8"/>
      <c r="R41" s="8"/>
      <c r="S41" s="8"/>
      <c r="T41" s="8">
        <f t="shared" si="2"/>
        <v>0</v>
      </c>
      <c r="U41" s="8">
        <f t="shared" si="3"/>
        <v>0</v>
      </c>
      <c r="V41" s="8">
        <f t="shared" si="4"/>
        <v>0</v>
      </c>
      <c r="W41" s="9">
        <f t="shared" si="6"/>
        <v>0</v>
      </c>
      <c r="X41" s="8">
        <f t="shared" si="7"/>
        <v>0</v>
      </c>
      <c r="Y41" s="8">
        <f t="shared" si="8"/>
        <v>0</v>
      </c>
      <c r="Z41" s="8">
        <f t="shared" si="9"/>
        <v>0</v>
      </c>
      <c r="AA41" s="8">
        <f>IF(Z41=0,0,(((Z41-VLOOKUP(Z41,TAX!$B$4:$E$9,1))*(VLOOKUP(Z41,TAX!$B$4:$E$9,3)))+(VLOOKUP(Z41,TAX!$B$4:$E$9,4))))</f>
        <v>0</v>
      </c>
      <c r="AB41" s="8">
        <f t="shared" si="11"/>
        <v>0</v>
      </c>
    </row>
    <row r="42" spans="2:30" x14ac:dyDescent="0.3">
      <c r="B42" s="3">
        <f t="shared" si="5"/>
        <v>39</v>
      </c>
      <c r="C42" s="10"/>
      <c r="D42" s="11"/>
      <c r="E42" s="9"/>
      <c r="F42" s="8"/>
      <c r="G42" s="8"/>
      <c r="H42" s="8"/>
      <c r="I42" s="8"/>
      <c r="J42" s="8"/>
      <c r="K42" s="8"/>
      <c r="L42" s="8"/>
      <c r="M42" s="8"/>
      <c r="N42" s="8"/>
      <c r="O42" s="8"/>
      <c r="P42" s="8">
        <f t="shared" si="10"/>
        <v>0</v>
      </c>
      <c r="Q42" s="8"/>
      <c r="R42" s="8"/>
      <c r="S42" s="8"/>
      <c r="T42" s="8">
        <f t="shared" si="2"/>
        <v>0</v>
      </c>
      <c r="U42" s="8">
        <f t="shared" si="3"/>
        <v>0</v>
      </c>
      <c r="V42" s="8">
        <f t="shared" si="4"/>
        <v>0</v>
      </c>
      <c r="W42" s="9">
        <f t="shared" si="6"/>
        <v>0</v>
      </c>
      <c r="X42" s="8">
        <f t="shared" si="7"/>
        <v>0</v>
      </c>
      <c r="Y42" s="8">
        <f t="shared" si="8"/>
        <v>0</v>
      </c>
      <c r="Z42" s="8">
        <f t="shared" si="9"/>
        <v>0</v>
      </c>
      <c r="AA42" s="8">
        <f>IF(Z42=0,0,(((Z42-VLOOKUP(Z42,TAX!$B$4:$E$9,1))*(VLOOKUP(Z42,TAX!$B$4:$E$9,3)))+(VLOOKUP(Z42,TAX!$B$4:$E$9,4))))</f>
        <v>0</v>
      </c>
      <c r="AB42" s="8">
        <f t="shared" si="11"/>
        <v>0</v>
      </c>
    </row>
    <row r="43" spans="2:30" x14ac:dyDescent="0.3">
      <c r="B43" s="3">
        <f t="shared" si="5"/>
        <v>40</v>
      </c>
      <c r="C43" s="10"/>
      <c r="D43" s="11"/>
      <c r="E43" s="9"/>
      <c r="F43" s="8"/>
      <c r="G43" s="8"/>
      <c r="H43" s="8"/>
      <c r="I43" s="8"/>
      <c r="J43" s="8"/>
      <c r="K43" s="8"/>
      <c r="L43" s="8"/>
      <c r="M43" s="8"/>
      <c r="N43" s="8"/>
      <c r="O43" s="8"/>
      <c r="P43" s="8">
        <f t="shared" si="10"/>
        <v>0</v>
      </c>
      <c r="Q43" s="8"/>
      <c r="R43" s="8"/>
      <c r="S43" s="8"/>
      <c r="T43" s="8">
        <f t="shared" si="2"/>
        <v>0</v>
      </c>
      <c r="U43" s="8">
        <f t="shared" ref="U43:U53" si="12">IF(E43="MWE",SUM(G43:M43),0)</f>
        <v>0</v>
      </c>
      <c r="V43" s="8">
        <f>IF(E43="NOT",SUM(Q43:S43),0)</f>
        <v>0</v>
      </c>
      <c r="W43" s="9">
        <f t="shared" ref="W43:W53" si="13">T43+U43+V43+N43+O43</f>
        <v>0</v>
      </c>
      <c r="X43" s="8">
        <f>P43-W43</f>
        <v>0</v>
      </c>
      <c r="Y43" s="8">
        <f t="shared" si="8"/>
        <v>0</v>
      </c>
      <c r="Z43" s="8">
        <f>IF(Y43=0,X43,0)</f>
        <v>0</v>
      </c>
      <c r="AA43" s="8">
        <f>IF(Z43=0,0,(((Z43-VLOOKUP(Z43,TAX!$B$4:$E$9,1))*(VLOOKUP(Z43,TAX!$B$4:$E$9,3)))+(VLOOKUP(Z43,TAX!$B$4:$E$9,4))))</f>
        <v>0</v>
      </c>
      <c r="AB43" s="8">
        <f t="shared" si="11"/>
        <v>0</v>
      </c>
      <c r="AD43" s="23"/>
    </row>
    <row r="44" spans="2:30" x14ac:dyDescent="0.3">
      <c r="B44" s="3">
        <f t="shared" si="5"/>
        <v>41</v>
      </c>
      <c r="C44" s="10"/>
      <c r="D44" s="11"/>
      <c r="E44" s="9"/>
      <c r="F44" s="8"/>
      <c r="G44" s="8"/>
      <c r="H44" s="8"/>
      <c r="I44" s="8"/>
      <c r="J44" s="8"/>
      <c r="K44" s="8"/>
      <c r="L44" s="8"/>
      <c r="M44" s="8"/>
      <c r="N44" s="8"/>
      <c r="O44" s="8"/>
      <c r="P44" s="8">
        <f t="shared" si="10"/>
        <v>0</v>
      </c>
      <c r="Q44" s="8"/>
      <c r="R44" s="8"/>
      <c r="S44" s="8"/>
      <c r="T44" s="8">
        <f t="shared" si="2"/>
        <v>0</v>
      </c>
      <c r="U44" s="8">
        <f t="shared" si="12"/>
        <v>0</v>
      </c>
      <c r="V44" s="8">
        <f t="shared" ref="V44:V53" si="14">IF(E44="NOT",SUM(Q44:S44),0)</f>
        <v>0</v>
      </c>
      <c r="W44" s="9">
        <f t="shared" si="13"/>
        <v>0</v>
      </c>
      <c r="X44" s="8">
        <f t="shared" ref="X44:X53" si="15">P44-W44</f>
        <v>0</v>
      </c>
      <c r="Y44" s="8">
        <f t="shared" si="8"/>
        <v>0</v>
      </c>
      <c r="Z44" s="8">
        <f t="shared" ref="Z44:Z53" si="16">IF(Y44=0,X44,0)</f>
        <v>0</v>
      </c>
      <c r="AA44" s="8">
        <f>IF(Z44=0,0,(((Z44-VLOOKUP(Z44,TAX!$B$4:$E$9,1))*(VLOOKUP(Z44,TAX!$B$4:$E$9,3)))+(VLOOKUP(Z44,TAX!$B$4:$E$9,4))))</f>
        <v>0</v>
      </c>
      <c r="AB44" s="8">
        <f t="shared" si="11"/>
        <v>0</v>
      </c>
    </row>
    <row r="45" spans="2:30" x14ac:dyDescent="0.3">
      <c r="B45" s="3">
        <f t="shared" si="5"/>
        <v>42</v>
      </c>
      <c r="C45" s="10"/>
      <c r="D45" s="11"/>
      <c r="E45" s="9"/>
      <c r="F45" s="8"/>
      <c r="G45" s="8"/>
      <c r="H45" s="8"/>
      <c r="I45" s="8"/>
      <c r="J45" s="8"/>
      <c r="K45" s="8"/>
      <c r="L45" s="8"/>
      <c r="M45" s="8"/>
      <c r="N45" s="8"/>
      <c r="O45" s="8"/>
      <c r="P45" s="8">
        <f t="shared" si="10"/>
        <v>0</v>
      </c>
      <c r="Q45" s="8"/>
      <c r="R45" s="8"/>
      <c r="S45" s="8"/>
      <c r="T45" s="8">
        <f t="shared" si="2"/>
        <v>0</v>
      </c>
      <c r="U45" s="8">
        <f t="shared" si="12"/>
        <v>0</v>
      </c>
      <c r="V45" s="8">
        <f t="shared" si="14"/>
        <v>0</v>
      </c>
      <c r="W45" s="9">
        <f t="shared" si="13"/>
        <v>0</v>
      </c>
      <c r="X45" s="8">
        <f t="shared" si="15"/>
        <v>0</v>
      </c>
      <c r="Y45" s="8">
        <f t="shared" si="8"/>
        <v>0</v>
      </c>
      <c r="Z45" s="8">
        <f t="shared" si="16"/>
        <v>0</v>
      </c>
      <c r="AA45" s="8">
        <f>IF(Z45=0,0,(((Z45-VLOOKUP(Z45,TAX!$B$4:$E$9,1))*(VLOOKUP(Z45,TAX!$B$4:$E$9,3)))+(VLOOKUP(Z45,TAX!$B$4:$E$9,4))))</f>
        <v>0</v>
      </c>
      <c r="AB45" s="8">
        <f t="shared" si="11"/>
        <v>0</v>
      </c>
    </row>
    <row r="46" spans="2:30" x14ac:dyDescent="0.3">
      <c r="B46" s="3">
        <f t="shared" si="5"/>
        <v>43</v>
      </c>
      <c r="C46" s="10"/>
      <c r="D46" s="11"/>
      <c r="E46" s="9"/>
      <c r="F46" s="8"/>
      <c r="G46" s="8"/>
      <c r="H46" s="8"/>
      <c r="I46" s="8"/>
      <c r="J46" s="8"/>
      <c r="K46" s="8"/>
      <c r="L46" s="8"/>
      <c r="M46" s="8"/>
      <c r="N46" s="8"/>
      <c r="O46" s="8"/>
      <c r="P46" s="8">
        <f t="shared" si="10"/>
        <v>0</v>
      </c>
      <c r="Q46" s="8"/>
      <c r="R46" s="8"/>
      <c r="S46" s="8"/>
      <c r="T46" s="8">
        <f t="shared" si="2"/>
        <v>0</v>
      </c>
      <c r="U46" s="8">
        <f t="shared" si="12"/>
        <v>0</v>
      </c>
      <c r="V46" s="8">
        <f t="shared" si="14"/>
        <v>0</v>
      </c>
      <c r="W46" s="9">
        <f t="shared" si="13"/>
        <v>0</v>
      </c>
      <c r="X46" s="8">
        <f t="shared" si="15"/>
        <v>0</v>
      </c>
      <c r="Y46" s="8">
        <f t="shared" si="8"/>
        <v>0</v>
      </c>
      <c r="Z46" s="8">
        <f t="shared" si="16"/>
        <v>0</v>
      </c>
      <c r="AA46" s="8">
        <f>IF(Z46=0,0,(((Z46-VLOOKUP(Z46,TAX!$B$4:$E$9,1))*(VLOOKUP(Z46,TAX!$B$4:$E$9,3)))+(VLOOKUP(Z46,TAX!$B$4:$E$9,4))))</f>
        <v>0</v>
      </c>
      <c r="AB46" s="8">
        <f t="shared" si="11"/>
        <v>0</v>
      </c>
    </row>
    <row r="47" spans="2:30" x14ac:dyDescent="0.3">
      <c r="B47" s="3">
        <f t="shared" si="5"/>
        <v>44</v>
      </c>
      <c r="C47" s="10"/>
      <c r="D47" s="11"/>
      <c r="E47" s="9"/>
      <c r="F47" s="8"/>
      <c r="G47" s="8"/>
      <c r="H47" s="8"/>
      <c r="I47" s="8"/>
      <c r="J47" s="8"/>
      <c r="K47" s="8"/>
      <c r="L47" s="8"/>
      <c r="M47" s="8"/>
      <c r="N47" s="8"/>
      <c r="O47" s="8"/>
      <c r="P47" s="8">
        <f t="shared" si="10"/>
        <v>0</v>
      </c>
      <c r="Q47" s="8"/>
      <c r="R47" s="8"/>
      <c r="S47" s="8"/>
      <c r="T47" s="8">
        <f t="shared" si="2"/>
        <v>0</v>
      </c>
      <c r="U47" s="8">
        <f t="shared" si="12"/>
        <v>0</v>
      </c>
      <c r="V47" s="8">
        <f t="shared" si="14"/>
        <v>0</v>
      </c>
      <c r="W47" s="9">
        <f t="shared" si="13"/>
        <v>0</v>
      </c>
      <c r="X47" s="8">
        <f t="shared" si="15"/>
        <v>0</v>
      </c>
      <c r="Y47" s="8">
        <f t="shared" si="8"/>
        <v>0</v>
      </c>
      <c r="Z47" s="8">
        <f t="shared" si="16"/>
        <v>0</v>
      </c>
      <c r="AA47" s="8">
        <f>IF(Z47=0,0,(((Z47-VLOOKUP(Z47,TAX!$B$4:$E$9,1))*(VLOOKUP(Z47,TAX!$B$4:$E$9,3)))+(VLOOKUP(Z47,TAX!$B$4:$E$9,4))))</f>
        <v>0</v>
      </c>
      <c r="AB47" s="8">
        <f t="shared" si="11"/>
        <v>0</v>
      </c>
    </row>
    <row r="48" spans="2:30" x14ac:dyDescent="0.3">
      <c r="B48" s="3">
        <f t="shared" si="5"/>
        <v>45</v>
      </c>
      <c r="C48" s="10"/>
      <c r="D48" s="11"/>
      <c r="E48" s="9"/>
      <c r="F48" s="8"/>
      <c r="G48" s="8"/>
      <c r="H48" s="8"/>
      <c r="I48" s="8"/>
      <c r="J48" s="8"/>
      <c r="K48" s="8"/>
      <c r="L48" s="8"/>
      <c r="M48" s="8"/>
      <c r="N48" s="8"/>
      <c r="O48" s="8"/>
      <c r="P48" s="8">
        <f t="shared" si="10"/>
        <v>0</v>
      </c>
      <c r="Q48" s="8"/>
      <c r="R48" s="8"/>
      <c r="S48" s="8"/>
      <c r="T48" s="8">
        <f t="shared" si="2"/>
        <v>0</v>
      </c>
      <c r="U48" s="8">
        <f t="shared" si="12"/>
        <v>0</v>
      </c>
      <c r="V48" s="8">
        <f t="shared" si="14"/>
        <v>0</v>
      </c>
      <c r="W48" s="9">
        <f t="shared" si="13"/>
        <v>0</v>
      </c>
      <c r="X48" s="8">
        <f t="shared" si="15"/>
        <v>0</v>
      </c>
      <c r="Y48" s="8">
        <f t="shared" si="8"/>
        <v>0</v>
      </c>
      <c r="Z48" s="8">
        <f t="shared" si="16"/>
        <v>0</v>
      </c>
      <c r="AA48" s="8">
        <f>IF(Z48=0,0,(((Z48-VLOOKUP(Z48,TAX!$B$4:$E$9,1))*(VLOOKUP(Z48,TAX!$B$4:$E$9,3)))+(VLOOKUP(Z48,TAX!$B$4:$E$9,4))))</f>
        <v>0</v>
      </c>
      <c r="AB48" s="8">
        <f t="shared" si="11"/>
        <v>0</v>
      </c>
    </row>
    <row r="49" spans="2:28" x14ac:dyDescent="0.3">
      <c r="B49" s="3">
        <f t="shared" si="5"/>
        <v>46</v>
      </c>
      <c r="C49" s="10"/>
      <c r="D49" s="11"/>
      <c r="E49" s="9"/>
      <c r="F49" s="8"/>
      <c r="G49" s="8"/>
      <c r="H49" s="8"/>
      <c r="I49" s="8"/>
      <c r="J49" s="8"/>
      <c r="K49" s="8"/>
      <c r="L49" s="8"/>
      <c r="M49" s="8"/>
      <c r="N49" s="8"/>
      <c r="O49" s="8"/>
      <c r="P49" s="8">
        <f t="shared" si="10"/>
        <v>0</v>
      </c>
      <c r="Q49" s="8"/>
      <c r="R49" s="8"/>
      <c r="S49" s="8"/>
      <c r="T49" s="8">
        <f t="shared" si="2"/>
        <v>0</v>
      </c>
      <c r="U49" s="8">
        <f t="shared" si="12"/>
        <v>0</v>
      </c>
      <c r="V49" s="8">
        <f t="shared" si="14"/>
        <v>0</v>
      </c>
      <c r="W49" s="9">
        <f t="shared" si="13"/>
        <v>0</v>
      </c>
      <c r="X49" s="8">
        <f t="shared" si="15"/>
        <v>0</v>
      </c>
      <c r="Y49" s="8">
        <f t="shared" si="8"/>
        <v>0</v>
      </c>
      <c r="Z49" s="8">
        <f t="shared" si="16"/>
        <v>0</v>
      </c>
      <c r="AA49" s="8">
        <f>IF(Z49=0,0,(((Z49-VLOOKUP(Z49,TAX!$B$4:$E$9,1))*(VLOOKUP(Z49,TAX!$B$4:$E$9,3)))+(VLOOKUP(Z49,TAX!$B$4:$E$9,4))))</f>
        <v>0</v>
      </c>
      <c r="AB49" s="8">
        <f t="shared" si="11"/>
        <v>0</v>
      </c>
    </row>
    <row r="50" spans="2:28" x14ac:dyDescent="0.3">
      <c r="B50" s="3">
        <f t="shared" si="5"/>
        <v>47</v>
      </c>
      <c r="C50" s="10"/>
      <c r="D50" s="11"/>
      <c r="E50" s="9"/>
      <c r="F50" s="8"/>
      <c r="G50" s="8"/>
      <c r="H50" s="8"/>
      <c r="I50" s="8"/>
      <c r="J50" s="8"/>
      <c r="K50" s="8"/>
      <c r="L50" s="8"/>
      <c r="M50" s="8"/>
      <c r="N50" s="8"/>
      <c r="O50" s="8"/>
      <c r="P50" s="8">
        <f t="shared" si="10"/>
        <v>0</v>
      </c>
      <c r="Q50" s="8"/>
      <c r="R50" s="8"/>
      <c r="S50" s="8"/>
      <c r="T50" s="8">
        <f t="shared" si="2"/>
        <v>0</v>
      </c>
      <c r="U50" s="8">
        <f t="shared" si="12"/>
        <v>0</v>
      </c>
      <c r="V50" s="8">
        <f t="shared" si="14"/>
        <v>0</v>
      </c>
      <c r="W50" s="9">
        <f t="shared" si="13"/>
        <v>0</v>
      </c>
      <c r="X50" s="8">
        <f t="shared" si="15"/>
        <v>0</v>
      </c>
      <c r="Y50" s="8">
        <f t="shared" si="8"/>
        <v>0</v>
      </c>
      <c r="Z50" s="8">
        <f t="shared" si="16"/>
        <v>0</v>
      </c>
      <c r="AA50" s="8">
        <f>IF(Z50=0,0,(((Z50-VLOOKUP(Z50,TAX!$B$4:$E$9,1))*(VLOOKUP(Z50,TAX!$B$4:$E$9,3)))+(VLOOKUP(Z50,TAX!$B$4:$E$9,4))))</f>
        <v>0</v>
      </c>
      <c r="AB50" s="8">
        <f t="shared" si="11"/>
        <v>0</v>
      </c>
    </row>
    <row r="51" spans="2:28" x14ac:dyDescent="0.3">
      <c r="B51" s="3">
        <f t="shared" si="5"/>
        <v>48</v>
      </c>
      <c r="C51" s="10"/>
      <c r="D51" s="11"/>
      <c r="E51" s="9"/>
      <c r="F51" s="8"/>
      <c r="G51" s="8"/>
      <c r="H51" s="8"/>
      <c r="I51" s="8"/>
      <c r="J51" s="8"/>
      <c r="K51" s="8"/>
      <c r="L51" s="8"/>
      <c r="M51" s="8"/>
      <c r="N51" s="8"/>
      <c r="O51" s="8"/>
      <c r="P51" s="8">
        <f t="shared" si="10"/>
        <v>0</v>
      </c>
      <c r="Q51" s="8"/>
      <c r="R51" s="8"/>
      <c r="S51" s="8"/>
      <c r="T51" s="8">
        <f t="shared" si="2"/>
        <v>0</v>
      </c>
      <c r="U51" s="8">
        <f t="shared" si="12"/>
        <v>0</v>
      </c>
      <c r="V51" s="8">
        <f t="shared" si="14"/>
        <v>0</v>
      </c>
      <c r="W51" s="9">
        <f t="shared" si="13"/>
        <v>0</v>
      </c>
      <c r="X51" s="8">
        <f t="shared" si="15"/>
        <v>0</v>
      </c>
      <c r="Y51" s="8">
        <f t="shared" si="8"/>
        <v>0</v>
      </c>
      <c r="Z51" s="8">
        <f t="shared" si="16"/>
        <v>0</v>
      </c>
      <c r="AA51" s="8">
        <f>IF(Z51=0,0,(((Z51-VLOOKUP(Z51,TAX!$B$4:$E$9,1))*(VLOOKUP(Z51,TAX!$B$4:$E$9,3)))+(VLOOKUP(Z51,TAX!$B$4:$E$9,4))))</f>
        <v>0</v>
      </c>
      <c r="AB51" s="8">
        <f t="shared" si="11"/>
        <v>0</v>
      </c>
    </row>
    <row r="52" spans="2:28" x14ac:dyDescent="0.3">
      <c r="B52" s="3">
        <f t="shared" si="5"/>
        <v>49</v>
      </c>
      <c r="C52" s="10"/>
      <c r="D52" s="11"/>
      <c r="E52" s="9"/>
      <c r="F52" s="8"/>
      <c r="G52" s="8"/>
      <c r="H52" s="8"/>
      <c r="I52" s="8"/>
      <c r="J52" s="8"/>
      <c r="K52" s="8"/>
      <c r="L52" s="8"/>
      <c r="M52" s="8"/>
      <c r="N52" s="8"/>
      <c r="O52" s="8"/>
      <c r="P52" s="8">
        <f t="shared" si="10"/>
        <v>0</v>
      </c>
      <c r="Q52" s="8"/>
      <c r="R52" s="8"/>
      <c r="S52" s="8"/>
      <c r="T52" s="8">
        <f t="shared" si="2"/>
        <v>0</v>
      </c>
      <c r="U52" s="8">
        <f t="shared" si="12"/>
        <v>0</v>
      </c>
      <c r="V52" s="8">
        <f t="shared" si="14"/>
        <v>0</v>
      </c>
      <c r="W52" s="9">
        <f t="shared" si="13"/>
        <v>0</v>
      </c>
      <c r="X52" s="8">
        <f t="shared" si="15"/>
        <v>0</v>
      </c>
      <c r="Y52" s="8">
        <f t="shared" si="8"/>
        <v>0</v>
      </c>
      <c r="Z52" s="8">
        <f t="shared" si="16"/>
        <v>0</v>
      </c>
      <c r="AA52" s="8">
        <f>IF(Z52=0,0,(((Z52-VLOOKUP(Z52,TAX!$B$4:$E$9,1))*(VLOOKUP(Z52,TAX!$B$4:$E$9,3)))+(VLOOKUP(Z52,TAX!$B$4:$E$9,4))))</f>
        <v>0</v>
      </c>
      <c r="AB52" s="8">
        <f t="shared" si="11"/>
        <v>0</v>
      </c>
    </row>
    <row r="53" spans="2:28" x14ac:dyDescent="0.3">
      <c r="B53" s="3">
        <f t="shared" si="5"/>
        <v>50</v>
      </c>
      <c r="C53" s="10"/>
      <c r="D53" s="11"/>
      <c r="E53" s="9"/>
      <c r="F53" s="8"/>
      <c r="G53" s="8"/>
      <c r="H53" s="8"/>
      <c r="I53" s="8"/>
      <c r="J53" s="8"/>
      <c r="K53" s="8"/>
      <c r="L53" s="8"/>
      <c r="M53" s="8"/>
      <c r="N53" s="8"/>
      <c r="O53" s="8"/>
      <c r="P53" s="8">
        <f t="shared" si="10"/>
        <v>0</v>
      </c>
      <c r="Q53" s="8"/>
      <c r="R53" s="8"/>
      <c r="S53" s="8"/>
      <c r="T53" s="8">
        <f t="shared" si="2"/>
        <v>0</v>
      </c>
      <c r="U53" s="8">
        <f t="shared" si="12"/>
        <v>0</v>
      </c>
      <c r="V53" s="8">
        <f t="shared" si="14"/>
        <v>0</v>
      </c>
      <c r="W53" s="9">
        <f t="shared" si="13"/>
        <v>0</v>
      </c>
      <c r="X53" s="8">
        <f t="shared" si="15"/>
        <v>0</v>
      </c>
      <c r="Y53" s="8">
        <f t="shared" si="8"/>
        <v>0</v>
      </c>
      <c r="Z53" s="8">
        <f t="shared" si="16"/>
        <v>0</v>
      </c>
      <c r="AA53" s="8">
        <f>IF(Z53=0,0,(((Z53-VLOOKUP(Z53,TAX!$B$4:$E$9,1))*(VLOOKUP(Z53,TAX!$B$4:$E$9,3)))+(VLOOKUP(Z53,TAX!$B$4:$E$9,4))))</f>
        <v>0</v>
      </c>
      <c r="AB53" s="8">
        <f t="shared" si="11"/>
        <v>0</v>
      </c>
    </row>
    <row r="54" spans="2:28" x14ac:dyDescent="0.3">
      <c r="B54" s="26" t="s">
        <v>21</v>
      </c>
      <c r="C54" s="27"/>
      <c r="D54" s="28"/>
      <c r="E54" s="29"/>
      <c r="F54" s="30">
        <f t="shared" ref="F54:AB54" si="17">SUM(F4:F53)</f>
        <v>0</v>
      </c>
      <c r="G54" s="30">
        <f t="shared" si="17"/>
        <v>0</v>
      </c>
      <c r="H54" s="30">
        <f t="shared" si="17"/>
        <v>0</v>
      </c>
      <c r="I54" s="30">
        <f t="shared" si="17"/>
        <v>0</v>
      </c>
      <c r="J54" s="30">
        <f t="shared" si="17"/>
        <v>0</v>
      </c>
      <c r="K54" s="30">
        <f t="shared" si="17"/>
        <v>0</v>
      </c>
      <c r="L54" s="30">
        <f t="shared" si="17"/>
        <v>0</v>
      </c>
      <c r="M54" s="30">
        <f t="shared" si="17"/>
        <v>0</v>
      </c>
      <c r="N54" s="30">
        <f t="shared" si="17"/>
        <v>0</v>
      </c>
      <c r="O54" s="30">
        <f t="shared" si="17"/>
        <v>0</v>
      </c>
      <c r="P54" s="30">
        <f t="shared" si="17"/>
        <v>0</v>
      </c>
      <c r="Q54" s="30">
        <f t="shared" si="17"/>
        <v>0</v>
      </c>
      <c r="R54" s="30">
        <f t="shared" si="17"/>
        <v>0</v>
      </c>
      <c r="S54" s="30">
        <f t="shared" si="17"/>
        <v>0</v>
      </c>
      <c r="T54" s="30">
        <f t="shared" si="17"/>
        <v>0</v>
      </c>
      <c r="U54" s="30">
        <f t="shared" si="17"/>
        <v>0</v>
      </c>
      <c r="V54" s="30">
        <f t="shared" si="17"/>
        <v>0</v>
      </c>
      <c r="W54" s="30">
        <f t="shared" si="17"/>
        <v>0</v>
      </c>
      <c r="X54" s="30">
        <f t="shared" si="17"/>
        <v>0</v>
      </c>
      <c r="Y54" s="30">
        <f t="shared" si="17"/>
        <v>0</v>
      </c>
      <c r="Z54" s="30">
        <f t="shared" si="17"/>
        <v>0</v>
      </c>
      <c r="AA54" s="30">
        <f t="shared" si="17"/>
        <v>0</v>
      </c>
      <c r="AB54" s="30">
        <f t="shared" si="17"/>
        <v>0</v>
      </c>
    </row>
  </sheetData>
  <mergeCells count="5">
    <mergeCell ref="B2:B3"/>
    <mergeCell ref="C2:C3"/>
    <mergeCell ref="D2:D3"/>
    <mergeCell ref="E2:E3"/>
    <mergeCell ref="F2:AB2"/>
  </mergeCells>
  <pageMargins left="0.7" right="0.7" top="0.75" bottom="0.75" header="0.3" footer="0.3"/>
  <headerFooter>
    <oddFooter>&amp;L_x000D_&amp;1#&amp;"Calibri"&amp;11&amp;K000000 Classification: GENERAL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2:AD54"/>
  <sheetViews>
    <sheetView workbookViewId="0">
      <pane xSplit="5" ySplit="3" topLeftCell="F4" activePane="bottomRight" state="frozen"/>
      <selection pane="topRight" activeCell="F1" sqref="F1"/>
      <selection pane="bottomLeft" activeCell="A4" sqref="A4"/>
      <selection pane="bottomRight" activeCell="F4" sqref="F4"/>
    </sheetView>
  </sheetViews>
  <sheetFormatPr defaultRowHeight="14.4" x14ac:dyDescent="0.3"/>
  <cols>
    <col min="1" max="1" width="2.5546875" customWidth="1"/>
    <col min="2" max="2" width="4.33203125" customWidth="1"/>
    <col min="3" max="3" width="23.109375" customWidth="1"/>
    <col min="4" max="5" width="14.88671875" customWidth="1"/>
    <col min="6" max="6" width="16.33203125" customWidth="1"/>
    <col min="7" max="7" width="12.5546875" customWidth="1"/>
    <col min="8" max="8" width="11.88671875" customWidth="1"/>
    <col min="9" max="9" width="14.109375" customWidth="1"/>
    <col min="10" max="10" width="12.5546875" customWidth="1"/>
    <col min="11" max="11" width="13.109375" customWidth="1"/>
    <col min="12" max="13" width="13.33203125" customWidth="1"/>
    <col min="14" max="14" width="13.88671875" customWidth="1"/>
    <col min="15" max="15" width="13.33203125" customWidth="1"/>
    <col min="16" max="16" width="14.5546875" customWidth="1"/>
    <col min="17" max="17" width="12.109375" customWidth="1"/>
    <col min="18" max="18" width="12" customWidth="1"/>
    <col min="19" max="19" width="10.88671875" customWidth="1"/>
    <col min="20" max="20" width="12.88671875" customWidth="1"/>
    <col min="21" max="21" width="15.44140625" customWidth="1"/>
    <col min="22" max="22" width="15" customWidth="1"/>
    <col min="23" max="23" width="13.33203125" customWidth="1"/>
    <col min="24" max="24" width="12.44140625" customWidth="1"/>
    <col min="25" max="25" width="15.44140625" customWidth="1"/>
    <col min="26" max="26" width="13.88671875" customWidth="1"/>
    <col min="27" max="27" width="13.109375" customWidth="1"/>
    <col min="28" max="28" width="11.5546875" customWidth="1"/>
    <col min="30" max="30" width="9.5546875" bestFit="1" customWidth="1"/>
  </cols>
  <sheetData>
    <row r="2" spans="2:28" x14ac:dyDescent="0.3">
      <c r="B2" s="93"/>
      <c r="C2" s="95" t="s">
        <v>0</v>
      </c>
      <c r="D2" s="97" t="s">
        <v>1</v>
      </c>
      <c r="E2" s="95" t="s">
        <v>2</v>
      </c>
      <c r="F2" s="99" t="s">
        <v>35</v>
      </c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1"/>
    </row>
    <row r="3" spans="2:28" ht="40.799999999999997" x14ac:dyDescent="0.3">
      <c r="B3" s="94"/>
      <c r="C3" s="96"/>
      <c r="D3" s="98"/>
      <c r="E3" s="96"/>
      <c r="F3" s="1" t="s">
        <v>22</v>
      </c>
      <c r="G3" s="1" t="s">
        <v>3</v>
      </c>
      <c r="H3" s="1" t="s">
        <v>4</v>
      </c>
      <c r="I3" s="1" t="s">
        <v>5</v>
      </c>
      <c r="J3" s="1" t="s">
        <v>6</v>
      </c>
      <c r="K3" s="1" t="s">
        <v>7</v>
      </c>
      <c r="L3" s="1" t="s">
        <v>8</v>
      </c>
      <c r="M3" s="1" t="s">
        <v>9</v>
      </c>
      <c r="N3" s="1" t="s">
        <v>10</v>
      </c>
      <c r="O3" s="2" t="s">
        <v>11</v>
      </c>
      <c r="P3" s="2" t="s">
        <v>12</v>
      </c>
      <c r="Q3" s="2" t="s">
        <v>25</v>
      </c>
      <c r="R3" s="2" t="s">
        <v>23</v>
      </c>
      <c r="S3" s="2" t="s">
        <v>24</v>
      </c>
      <c r="T3" s="2" t="s">
        <v>13</v>
      </c>
      <c r="U3" s="2" t="s">
        <v>14</v>
      </c>
      <c r="V3" s="2" t="s">
        <v>26</v>
      </c>
      <c r="W3" s="2" t="s">
        <v>15</v>
      </c>
      <c r="X3" s="2" t="s">
        <v>16</v>
      </c>
      <c r="Y3" s="2" t="s">
        <v>17</v>
      </c>
      <c r="Z3" s="2" t="s">
        <v>18</v>
      </c>
      <c r="AA3" s="2" t="s">
        <v>19</v>
      </c>
      <c r="AB3" s="1" t="s">
        <v>20</v>
      </c>
    </row>
    <row r="4" spans="2:28" x14ac:dyDescent="0.3">
      <c r="B4" s="3">
        <v>1</v>
      </c>
      <c r="C4" s="4"/>
      <c r="D4" s="5"/>
      <c r="E4" s="6"/>
      <c r="F4" s="7"/>
      <c r="G4" s="7"/>
      <c r="H4" s="7"/>
      <c r="I4" s="7"/>
      <c r="J4" s="7"/>
      <c r="K4" s="7"/>
      <c r="L4" s="7"/>
      <c r="M4" s="7"/>
      <c r="N4" s="7"/>
      <c r="O4" s="8"/>
      <c r="P4" s="8">
        <f t="shared" ref="P4:P35" si="0">SUM(F4:O4)</f>
        <v>0</v>
      </c>
      <c r="Q4" s="8"/>
      <c r="R4" s="8"/>
      <c r="S4" s="8"/>
      <c r="T4" s="8">
        <f>IF(E4="MWE",F4,0)</f>
        <v>0</v>
      </c>
      <c r="U4" s="8">
        <f>IF(E4="MWE",SUM(G4:M4),0)</f>
        <v>0</v>
      </c>
      <c r="V4" s="8">
        <f>IF(E4="NOT",SUM(Q4:S4),0)</f>
        <v>0</v>
      </c>
      <c r="W4" s="9">
        <f>T4+U4+V4+N4+O4</f>
        <v>0</v>
      </c>
      <c r="X4" s="8">
        <f>P4-W4</f>
        <v>0</v>
      </c>
      <c r="Y4" s="8">
        <f>IF(E4="NOT",IF(X4&lt;=20833.33,X4,0),0)</f>
        <v>0</v>
      </c>
      <c r="Z4" s="8">
        <f>IF(Y4=0,X4,0)</f>
        <v>0</v>
      </c>
      <c r="AA4" s="8">
        <f>IF(Z4=0,0,((Z4-VLOOKUP(Z4,TAX!$B$4:$E$9,1))*VLOOKUP(Z4,TAX!$B$4:$E$9,3))+VLOOKUP(Z4,TAX!$B$4:$E$9,4))</f>
        <v>0</v>
      </c>
      <c r="AB4" s="7">
        <f t="shared" ref="AB4:AB35" si="1">P4-Q4-R4-S4-AA4</f>
        <v>0</v>
      </c>
    </row>
    <row r="5" spans="2:28" x14ac:dyDescent="0.3">
      <c r="B5" s="3">
        <f>B4+1</f>
        <v>2</v>
      </c>
      <c r="C5" s="10"/>
      <c r="D5" s="11"/>
      <c r="E5" s="9"/>
      <c r="F5" s="8"/>
      <c r="G5" s="8"/>
      <c r="H5" s="8"/>
      <c r="I5" s="8"/>
      <c r="J5" s="8"/>
      <c r="K5" s="8"/>
      <c r="L5" s="8"/>
      <c r="M5" s="8"/>
      <c r="N5" s="8"/>
      <c r="O5" s="8"/>
      <c r="P5" s="8">
        <f t="shared" si="0"/>
        <v>0</v>
      </c>
      <c r="Q5" s="8"/>
      <c r="R5" s="8"/>
      <c r="S5" s="8"/>
      <c r="T5" s="8">
        <f t="shared" ref="T5:T53" si="2">IF(E5="MWE",F5,0)</f>
        <v>0</v>
      </c>
      <c r="U5" s="8">
        <f t="shared" ref="U5:U42" si="3">IF(E5="MWE",SUM(G5:M5),0)</f>
        <v>0</v>
      </c>
      <c r="V5" s="8">
        <f t="shared" ref="V5:V42" si="4">IF(E5="NOT",SUM(Q5:S5),0)</f>
        <v>0</v>
      </c>
      <c r="W5" s="9">
        <f>T5+U5+V5+N5+O5</f>
        <v>0</v>
      </c>
      <c r="X5" s="8">
        <f>P5-W5</f>
        <v>0</v>
      </c>
      <c r="Y5" s="8">
        <f>IF(E5="NOT",IF(X5&lt;=20833.33,X5,0),0)</f>
        <v>0</v>
      </c>
      <c r="Z5" s="8">
        <f>IF(Y5=0,X5,0)</f>
        <v>0</v>
      </c>
      <c r="AA5" s="8">
        <f>IF(Z5=0,0,((Z5-VLOOKUP(Z5,TAX!$B$4:$E$9,1))*VLOOKUP(Z5,TAX!$B$4:$E$9,3))+VLOOKUP(Z5,TAX!$B$4:$E$9,4))</f>
        <v>0</v>
      </c>
      <c r="AB5" s="8">
        <f t="shared" si="1"/>
        <v>0</v>
      </c>
    </row>
    <row r="6" spans="2:28" x14ac:dyDescent="0.3">
      <c r="B6" s="3">
        <f t="shared" ref="B6:B53" si="5">B5+1</f>
        <v>3</v>
      </c>
      <c r="C6" s="10"/>
      <c r="D6" s="11"/>
      <c r="E6" s="9"/>
      <c r="F6" s="8"/>
      <c r="G6" s="8"/>
      <c r="H6" s="8"/>
      <c r="I6" s="8"/>
      <c r="J6" s="8"/>
      <c r="K6" s="8"/>
      <c r="L6" s="8"/>
      <c r="M6" s="8"/>
      <c r="N6" s="8"/>
      <c r="O6" s="8"/>
      <c r="P6" s="8">
        <f t="shared" si="0"/>
        <v>0</v>
      </c>
      <c r="Q6" s="8"/>
      <c r="R6" s="8"/>
      <c r="S6" s="8"/>
      <c r="T6" s="8">
        <f t="shared" si="2"/>
        <v>0</v>
      </c>
      <c r="U6" s="8">
        <f t="shared" si="3"/>
        <v>0</v>
      </c>
      <c r="V6" s="8">
        <f t="shared" si="4"/>
        <v>0</v>
      </c>
      <c r="W6" s="9">
        <f t="shared" ref="W6:W42" si="6">T6+U6+V6+N6+O6</f>
        <v>0</v>
      </c>
      <c r="X6" s="8">
        <f t="shared" ref="X6:X42" si="7">P6-W6</f>
        <v>0</v>
      </c>
      <c r="Y6" s="8">
        <f t="shared" ref="Y6:Y53" si="8">IF(E6="NOT",IF(X6&lt;=20833.33,X6,0),0)</f>
        <v>0</v>
      </c>
      <c r="Z6" s="8">
        <f t="shared" ref="Z6:Z42" si="9">IF(Y6=0,X6,0)</f>
        <v>0</v>
      </c>
      <c r="AA6" s="8">
        <f>IF(Z6=0,0,((Z6-VLOOKUP(Z6,TAX!$B$4:$E$9,1))*VLOOKUP(Z6,TAX!$B$4:$E$9,3))+VLOOKUP(Z6,TAX!$B$4:$E$9,4))</f>
        <v>0</v>
      </c>
      <c r="AB6" s="8">
        <f t="shared" si="1"/>
        <v>0</v>
      </c>
    </row>
    <row r="7" spans="2:28" x14ac:dyDescent="0.3">
      <c r="B7" s="3">
        <f t="shared" si="5"/>
        <v>4</v>
      </c>
      <c r="C7" s="10"/>
      <c r="D7" s="11"/>
      <c r="E7" s="9"/>
      <c r="F7" s="8"/>
      <c r="G7" s="8"/>
      <c r="H7" s="8"/>
      <c r="I7" s="8"/>
      <c r="J7" s="8"/>
      <c r="K7" s="8"/>
      <c r="L7" s="8"/>
      <c r="M7" s="8"/>
      <c r="N7" s="8"/>
      <c r="O7" s="8"/>
      <c r="P7" s="8">
        <f t="shared" si="0"/>
        <v>0</v>
      </c>
      <c r="Q7" s="8"/>
      <c r="R7" s="8"/>
      <c r="S7" s="8"/>
      <c r="T7" s="8">
        <f t="shared" si="2"/>
        <v>0</v>
      </c>
      <c r="U7" s="8">
        <f t="shared" si="3"/>
        <v>0</v>
      </c>
      <c r="V7" s="8">
        <f t="shared" si="4"/>
        <v>0</v>
      </c>
      <c r="W7" s="9">
        <f t="shared" si="6"/>
        <v>0</v>
      </c>
      <c r="X7" s="8">
        <f t="shared" si="7"/>
        <v>0</v>
      </c>
      <c r="Y7" s="8">
        <f t="shared" si="8"/>
        <v>0</v>
      </c>
      <c r="Z7" s="8">
        <f t="shared" si="9"/>
        <v>0</v>
      </c>
      <c r="AA7" s="8">
        <f>IF(Z7=0,0,((Z7-VLOOKUP(Z7,TAX!$B$4:$E$9,1))*VLOOKUP(Z7,TAX!$B$4:$E$9,3))+VLOOKUP(Z7,TAX!$B$4:$E$9,4))</f>
        <v>0</v>
      </c>
      <c r="AB7" s="8">
        <f t="shared" si="1"/>
        <v>0</v>
      </c>
    </row>
    <row r="8" spans="2:28" x14ac:dyDescent="0.3">
      <c r="B8" s="3">
        <f t="shared" si="5"/>
        <v>5</v>
      </c>
      <c r="C8" s="10"/>
      <c r="D8" s="11"/>
      <c r="E8" s="9"/>
      <c r="F8" s="8"/>
      <c r="G8" s="8"/>
      <c r="H8" s="8"/>
      <c r="I8" s="8"/>
      <c r="J8" s="8"/>
      <c r="K8" s="8"/>
      <c r="L8" s="8"/>
      <c r="M8" s="8"/>
      <c r="N8" s="8"/>
      <c r="O8" s="8"/>
      <c r="P8" s="8">
        <f t="shared" si="0"/>
        <v>0</v>
      </c>
      <c r="Q8" s="8"/>
      <c r="R8" s="8"/>
      <c r="S8" s="8"/>
      <c r="T8" s="8">
        <f t="shared" si="2"/>
        <v>0</v>
      </c>
      <c r="U8" s="8">
        <f t="shared" si="3"/>
        <v>0</v>
      </c>
      <c r="V8" s="8">
        <f t="shared" si="4"/>
        <v>0</v>
      </c>
      <c r="W8" s="9">
        <f t="shared" si="6"/>
        <v>0</v>
      </c>
      <c r="X8" s="8">
        <f t="shared" si="7"/>
        <v>0</v>
      </c>
      <c r="Y8" s="8">
        <f t="shared" si="8"/>
        <v>0</v>
      </c>
      <c r="Z8" s="8">
        <f t="shared" si="9"/>
        <v>0</v>
      </c>
      <c r="AA8" s="8">
        <f>IF(Z8=0,0,((Z8-VLOOKUP(Z8,TAX!$B$4:$E$9,1))*VLOOKUP(Z8,TAX!$B$4:$E$9,3))+VLOOKUP(Z8,TAX!$B$4:$E$9,4))</f>
        <v>0</v>
      </c>
      <c r="AB8" s="8">
        <f t="shared" si="1"/>
        <v>0</v>
      </c>
    </row>
    <row r="9" spans="2:28" x14ac:dyDescent="0.3">
      <c r="B9" s="3">
        <f t="shared" si="5"/>
        <v>6</v>
      </c>
      <c r="C9" s="10"/>
      <c r="D9" s="11"/>
      <c r="E9" s="9"/>
      <c r="F9" s="8"/>
      <c r="G9" s="8"/>
      <c r="H9" s="8"/>
      <c r="I9" s="8"/>
      <c r="J9" s="8"/>
      <c r="K9" s="8"/>
      <c r="L9" s="8"/>
      <c r="M9" s="8"/>
      <c r="N9" s="8"/>
      <c r="O9" s="8"/>
      <c r="P9" s="8">
        <f t="shared" si="0"/>
        <v>0</v>
      </c>
      <c r="Q9" s="8"/>
      <c r="R9" s="8"/>
      <c r="S9" s="8"/>
      <c r="T9" s="8">
        <f t="shared" si="2"/>
        <v>0</v>
      </c>
      <c r="U9" s="8">
        <f t="shared" si="3"/>
        <v>0</v>
      </c>
      <c r="V9" s="8">
        <f t="shared" si="4"/>
        <v>0</v>
      </c>
      <c r="W9" s="9">
        <f>T9+U9+V9+N9+O9</f>
        <v>0</v>
      </c>
      <c r="X9" s="8">
        <f t="shared" si="7"/>
        <v>0</v>
      </c>
      <c r="Y9" s="8">
        <f t="shared" si="8"/>
        <v>0</v>
      </c>
      <c r="Z9" s="8">
        <f t="shared" si="9"/>
        <v>0</v>
      </c>
      <c r="AA9" s="8">
        <f>IF(Z9=0,0,((Z9-VLOOKUP(Z9,TAX!$B$4:$E$9,1))*VLOOKUP(Z9,TAX!$B$4:$E$9,3))+VLOOKUP(Z9,TAX!$B$4:$E$9,4))</f>
        <v>0</v>
      </c>
      <c r="AB9" s="8">
        <f t="shared" si="1"/>
        <v>0</v>
      </c>
    </row>
    <row r="10" spans="2:28" x14ac:dyDescent="0.3">
      <c r="B10" s="3">
        <f t="shared" si="5"/>
        <v>7</v>
      </c>
      <c r="C10" s="10"/>
      <c r="D10" s="11"/>
      <c r="E10" s="9"/>
      <c r="F10" s="8"/>
      <c r="G10" s="8"/>
      <c r="H10" s="8"/>
      <c r="I10" s="8"/>
      <c r="J10" s="8"/>
      <c r="K10" s="8"/>
      <c r="L10" s="8"/>
      <c r="M10" s="8"/>
      <c r="N10" s="8"/>
      <c r="O10" s="8"/>
      <c r="P10" s="8">
        <f t="shared" si="0"/>
        <v>0</v>
      </c>
      <c r="Q10" s="8"/>
      <c r="R10" s="8"/>
      <c r="S10" s="8"/>
      <c r="T10" s="8">
        <f t="shared" si="2"/>
        <v>0</v>
      </c>
      <c r="U10" s="8">
        <f t="shared" si="3"/>
        <v>0</v>
      </c>
      <c r="V10" s="8">
        <f t="shared" si="4"/>
        <v>0</v>
      </c>
      <c r="W10" s="9">
        <f t="shared" si="6"/>
        <v>0</v>
      </c>
      <c r="X10" s="8">
        <f t="shared" si="7"/>
        <v>0</v>
      </c>
      <c r="Y10" s="8">
        <f t="shared" si="8"/>
        <v>0</v>
      </c>
      <c r="Z10" s="8">
        <f t="shared" si="9"/>
        <v>0</v>
      </c>
      <c r="AA10" s="8">
        <f>IF(Z10=0,0,((Z10-VLOOKUP(Z10,TAX!$B$4:$E$9,1))*VLOOKUP(Z10,TAX!$B$4:$E$9,3))+VLOOKUP(Z10,TAX!$B$4:$E$9,4))</f>
        <v>0</v>
      </c>
      <c r="AB10" s="8">
        <f t="shared" si="1"/>
        <v>0</v>
      </c>
    </row>
    <row r="11" spans="2:28" x14ac:dyDescent="0.3">
      <c r="B11" s="3">
        <f t="shared" si="5"/>
        <v>8</v>
      </c>
      <c r="C11" s="10"/>
      <c r="D11" s="11"/>
      <c r="E11" s="9"/>
      <c r="F11" s="8"/>
      <c r="G11" s="8"/>
      <c r="H11" s="8"/>
      <c r="I11" s="8"/>
      <c r="J11" s="8"/>
      <c r="K11" s="8"/>
      <c r="L11" s="8"/>
      <c r="M11" s="8"/>
      <c r="N11" s="8"/>
      <c r="O11" s="8"/>
      <c r="P11" s="8">
        <f t="shared" si="0"/>
        <v>0</v>
      </c>
      <c r="Q11" s="8"/>
      <c r="R11" s="8"/>
      <c r="S11" s="8"/>
      <c r="T11" s="8">
        <f t="shared" si="2"/>
        <v>0</v>
      </c>
      <c r="U11" s="8">
        <f t="shared" si="3"/>
        <v>0</v>
      </c>
      <c r="V11" s="8">
        <f t="shared" si="4"/>
        <v>0</v>
      </c>
      <c r="W11" s="9">
        <f t="shared" si="6"/>
        <v>0</v>
      </c>
      <c r="X11" s="8">
        <f t="shared" si="7"/>
        <v>0</v>
      </c>
      <c r="Y11" s="8">
        <f t="shared" si="8"/>
        <v>0</v>
      </c>
      <c r="Z11" s="8">
        <f t="shared" si="9"/>
        <v>0</v>
      </c>
      <c r="AA11" s="8">
        <f>IF(Z11=0,0,((Z11-VLOOKUP(Z11,TAX!$B$4:$E$9,1))*VLOOKUP(Z11,TAX!$B$4:$E$9,3))+VLOOKUP(Z11,TAX!$B$4:$E$9,4))</f>
        <v>0</v>
      </c>
      <c r="AB11" s="8">
        <f t="shared" si="1"/>
        <v>0</v>
      </c>
    </row>
    <row r="12" spans="2:28" x14ac:dyDescent="0.3">
      <c r="B12" s="3">
        <f t="shared" si="5"/>
        <v>9</v>
      </c>
      <c r="C12" s="10"/>
      <c r="D12" s="11"/>
      <c r="E12" s="9"/>
      <c r="F12" s="8"/>
      <c r="G12" s="8"/>
      <c r="H12" s="8"/>
      <c r="I12" s="8"/>
      <c r="J12" s="8"/>
      <c r="K12" s="8"/>
      <c r="L12" s="8"/>
      <c r="M12" s="8"/>
      <c r="N12" s="8"/>
      <c r="O12" s="8"/>
      <c r="P12" s="8">
        <f t="shared" si="0"/>
        <v>0</v>
      </c>
      <c r="Q12" s="8"/>
      <c r="R12" s="8"/>
      <c r="S12" s="8"/>
      <c r="T12" s="8">
        <f t="shared" si="2"/>
        <v>0</v>
      </c>
      <c r="U12" s="8">
        <f t="shared" si="3"/>
        <v>0</v>
      </c>
      <c r="V12" s="8">
        <f t="shared" si="4"/>
        <v>0</v>
      </c>
      <c r="W12" s="9">
        <f t="shared" si="6"/>
        <v>0</v>
      </c>
      <c r="X12" s="8">
        <f t="shared" si="7"/>
        <v>0</v>
      </c>
      <c r="Y12" s="8">
        <f t="shared" si="8"/>
        <v>0</v>
      </c>
      <c r="Z12" s="8">
        <f t="shared" si="9"/>
        <v>0</v>
      </c>
      <c r="AA12" s="8">
        <f>IF(Z12=0,0,((Z12-VLOOKUP(Z12,TAX!$B$4:$E$9,1))*VLOOKUP(Z12,TAX!$B$4:$E$9,3))+VLOOKUP(Z12,TAX!$B$4:$E$9,4))</f>
        <v>0</v>
      </c>
      <c r="AB12" s="8">
        <f t="shared" si="1"/>
        <v>0</v>
      </c>
    </row>
    <row r="13" spans="2:28" x14ac:dyDescent="0.3">
      <c r="B13" s="3">
        <f t="shared" si="5"/>
        <v>10</v>
      </c>
      <c r="C13" s="10"/>
      <c r="D13" s="11"/>
      <c r="E13" s="9"/>
      <c r="F13" s="8"/>
      <c r="G13" s="8"/>
      <c r="H13" s="8"/>
      <c r="I13" s="8"/>
      <c r="J13" s="8"/>
      <c r="K13" s="8"/>
      <c r="L13" s="8"/>
      <c r="M13" s="8"/>
      <c r="N13" s="8"/>
      <c r="O13" s="8"/>
      <c r="P13" s="8">
        <f t="shared" si="0"/>
        <v>0</v>
      </c>
      <c r="Q13" s="8"/>
      <c r="R13" s="8"/>
      <c r="S13" s="8"/>
      <c r="T13" s="8">
        <f t="shared" si="2"/>
        <v>0</v>
      </c>
      <c r="U13" s="8">
        <f t="shared" si="3"/>
        <v>0</v>
      </c>
      <c r="V13" s="8">
        <f t="shared" si="4"/>
        <v>0</v>
      </c>
      <c r="W13" s="9">
        <f t="shared" si="6"/>
        <v>0</v>
      </c>
      <c r="X13" s="8">
        <f t="shared" si="7"/>
        <v>0</v>
      </c>
      <c r="Y13" s="8">
        <f t="shared" si="8"/>
        <v>0</v>
      </c>
      <c r="Z13" s="8">
        <f t="shared" si="9"/>
        <v>0</v>
      </c>
      <c r="AA13" s="8">
        <f>IF(Z13=0,0,((Z13-VLOOKUP(Z13,TAX!$B$4:$E$9,1))*VLOOKUP(Z13,TAX!$B$4:$E$9,3))+VLOOKUP(Z13,TAX!$B$4:$E$9,4))</f>
        <v>0</v>
      </c>
      <c r="AB13" s="8">
        <f t="shared" si="1"/>
        <v>0</v>
      </c>
    </row>
    <row r="14" spans="2:28" x14ac:dyDescent="0.3">
      <c r="B14" s="3">
        <f t="shared" si="5"/>
        <v>11</v>
      </c>
      <c r="C14" s="10"/>
      <c r="D14" s="11"/>
      <c r="E14" s="9"/>
      <c r="F14" s="8"/>
      <c r="G14" s="8"/>
      <c r="H14" s="8"/>
      <c r="I14" s="8"/>
      <c r="J14" s="8"/>
      <c r="K14" s="8"/>
      <c r="L14" s="8"/>
      <c r="M14" s="8"/>
      <c r="N14" s="8"/>
      <c r="O14" s="8"/>
      <c r="P14" s="8">
        <f t="shared" si="0"/>
        <v>0</v>
      </c>
      <c r="Q14" s="8"/>
      <c r="R14" s="8"/>
      <c r="S14" s="8"/>
      <c r="T14" s="8">
        <f t="shared" si="2"/>
        <v>0</v>
      </c>
      <c r="U14" s="8">
        <f t="shared" si="3"/>
        <v>0</v>
      </c>
      <c r="V14" s="8">
        <f t="shared" si="4"/>
        <v>0</v>
      </c>
      <c r="W14" s="9">
        <f t="shared" si="6"/>
        <v>0</v>
      </c>
      <c r="X14" s="8">
        <f t="shared" si="7"/>
        <v>0</v>
      </c>
      <c r="Y14" s="8">
        <f t="shared" si="8"/>
        <v>0</v>
      </c>
      <c r="Z14" s="8">
        <f t="shared" si="9"/>
        <v>0</v>
      </c>
      <c r="AA14" s="8">
        <f>IF(Z14=0,0,((Z14-VLOOKUP(Z14,TAX!$B$4:$E$9,1))*VLOOKUP(Z14,TAX!$B$4:$E$9,3))+VLOOKUP(Z14,TAX!$B$4:$E$9,4))</f>
        <v>0</v>
      </c>
      <c r="AB14" s="8">
        <f t="shared" si="1"/>
        <v>0</v>
      </c>
    </row>
    <row r="15" spans="2:28" x14ac:dyDescent="0.3">
      <c r="B15" s="3">
        <f t="shared" si="5"/>
        <v>12</v>
      </c>
      <c r="C15" s="10"/>
      <c r="D15" s="11"/>
      <c r="E15" s="9"/>
      <c r="F15" s="8"/>
      <c r="G15" s="8"/>
      <c r="H15" s="8"/>
      <c r="I15" s="8"/>
      <c r="J15" s="8"/>
      <c r="K15" s="8"/>
      <c r="L15" s="8"/>
      <c r="M15" s="8"/>
      <c r="N15" s="8"/>
      <c r="O15" s="8"/>
      <c r="P15" s="8">
        <f t="shared" si="0"/>
        <v>0</v>
      </c>
      <c r="Q15" s="8"/>
      <c r="R15" s="8"/>
      <c r="S15" s="8"/>
      <c r="T15" s="8">
        <f t="shared" si="2"/>
        <v>0</v>
      </c>
      <c r="U15" s="8">
        <f t="shared" si="3"/>
        <v>0</v>
      </c>
      <c r="V15" s="8">
        <f t="shared" si="4"/>
        <v>0</v>
      </c>
      <c r="W15" s="9">
        <f t="shared" si="6"/>
        <v>0</v>
      </c>
      <c r="X15" s="8">
        <f t="shared" si="7"/>
        <v>0</v>
      </c>
      <c r="Y15" s="8">
        <f t="shared" si="8"/>
        <v>0</v>
      </c>
      <c r="Z15" s="8">
        <f t="shared" si="9"/>
        <v>0</v>
      </c>
      <c r="AA15" s="8">
        <f>IF(Z15=0,0,((Z15-VLOOKUP(Z15,TAX!$B$4:$E$9,1))*VLOOKUP(Z15,TAX!$B$4:$E$9,3))+VLOOKUP(Z15,TAX!$B$4:$E$9,4))</f>
        <v>0</v>
      </c>
      <c r="AB15" s="8">
        <f t="shared" si="1"/>
        <v>0</v>
      </c>
    </row>
    <row r="16" spans="2:28" x14ac:dyDescent="0.3">
      <c r="B16" s="3">
        <f t="shared" si="5"/>
        <v>13</v>
      </c>
      <c r="C16" s="10"/>
      <c r="D16" s="11"/>
      <c r="E16" s="9"/>
      <c r="F16" s="8"/>
      <c r="G16" s="8"/>
      <c r="H16" s="8"/>
      <c r="I16" s="8"/>
      <c r="J16" s="8"/>
      <c r="K16" s="8"/>
      <c r="L16" s="8"/>
      <c r="M16" s="8"/>
      <c r="N16" s="8"/>
      <c r="O16" s="8"/>
      <c r="P16" s="8">
        <f t="shared" si="0"/>
        <v>0</v>
      </c>
      <c r="Q16" s="8"/>
      <c r="R16" s="8"/>
      <c r="S16" s="8"/>
      <c r="T16" s="8">
        <f t="shared" si="2"/>
        <v>0</v>
      </c>
      <c r="U16" s="8">
        <f t="shared" si="3"/>
        <v>0</v>
      </c>
      <c r="V16" s="8">
        <f t="shared" si="4"/>
        <v>0</v>
      </c>
      <c r="W16" s="9">
        <f t="shared" si="6"/>
        <v>0</v>
      </c>
      <c r="X16" s="8">
        <f t="shared" si="7"/>
        <v>0</v>
      </c>
      <c r="Y16" s="8">
        <f t="shared" si="8"/>
        <v>0</v>
      </c>
      <c r="Z16" s="8">
        <f t="shared" si="9"/>
        <v>0</v>
      </c>
      <c r="AA16" s="8">
        <f>IF(Z16=0,0,((Z16-VLOOKUP(Z16,TAX!$B$4:$E$9,1))*VLOOKUP(Z16,TAX!$B$4:$E$9,3))+VLOOKUP(Z16,TAX!$B$4:$E$9,4))</f>
        <v>0</v>
      </c>
      <c r="AB16" s="8">
        <f t="shared" si="1"/>
        <v>0</v>
      </c>
    </row>
    <row r="17" spans="2:28" x14ac:dyDescent="0.3">
      <c r="B17" s="3">
        <f t="shared" si="5"/>
        <v>14</v>
      </c>
      <c r="C17" s="10"/>
      <c r="D17" s="11"/>
      <c r="E17" s="9"/>
      <c r="F17" s="8"/>
      <c r="G17" s="8"/>
      <c r="H17" s="8"/>
      <c r="I17" s="8"/>
      <c r="J17" s="8"/>
      <c r="K17" s="8"/>
      <c r="L17" s="8"/>
      <c r="M17" s="8"/>
      <c r="N17" s="8"/>
      <c r="O17" s="8"/>
      <c r="P17" s="8">
        <f t="shared" si="0"/>
        <v>0</v>
      </c>
      <c r="Q17" s="8"/>
      <c r="R17" s="8"/>
      <c r="S17" s="8"/>
      <c r="T17" s="8">
        <f t="shared" si="2"/>
        <v>0</v>
      </c>
      <c r="U17" s="8">
        <f t="shared" si="3"/>
        <v>0</v>
      </c>
      <c r="V17" s="8">
        <f t="shared" si="4"/>
        <v>0</v>
      </c>
      <c r="W17" s="9">
        <f t="shared" si="6"/>
        <v>0</v>
      </c>
      <c r="X17" s="8">
        <f t="shared" si="7"/>
        <v>0</v>
      </c>
      <c r="Y17" s="8">
        <f t="shared" si="8"/>
        <v>0</v>
      </c>
      <c r="Z17" s="8">
        <f t="shared" si="9"/>
        <v>0</v>
      </c>
      <c r="AA17" s="8">
        <f>IF(Z17=0,0,((Z17-VLOOKUP(Z17,TAX!$B$4:$E$9,1))*VLOOKUP(Z17,TAX!$B$4:$E$9,3))+VLOOKUP(Z17,TAX!$B$4:$E$9,4))</f>
        <v>0</v>
      </c>
      <c r="AB17" s="8">
        <f t="shared" si="1"/>
        <v>0</v>
      </c>
    </row>
    <row r="18" spans="2:28" x14ac:dyDescent="0.3">
      <c r="B18" s="3">
        <f t="shared" si="5"/>
        <v>15</v>
      </c>
      <c r="C18" s="10"/>
      <c r="D18" s="11"/>
      <c r="E18" s="9"/>
      <c r="F18" s="8"/>
      <c r="G18" s="8"/>
      <c r="H18" s="8"/>
      <c r="I18" s="8"/>
      <c r="J18" s="8"/>
      <c r="K18" s="8"/>
      <c r="L18" s="8"/>
      <c r="M18" s="8"/>
      <c r="N18" s="8"/>
      <c r="O18" s="8"/>
      <c r="P18" s="8">
        <f t="shared" si="0"/>
        <v>0</v>
      </c>
      <c r="Q18" s="8"/>
      <c r="R18" s="8"/>
      <c r="S18" s="8"/>
      <c r="T18" s="8">
        <f t="shared" si="2"/>
        <v>0</v>
      </c>
      <c r="U18" s="8">
        <f t="shared" si="3"/>
        <v>0</v>
      </c>
      <c r="V18" s="8">
        <f t="shared" si="4"/>
        <v>0</v>
      </c>
      <c r="W18" s="9">
        <f t="shared" si="6"/>
        <v>0</v>
      </c>
      <c r="X18" s="8">
        <f t="shared" si="7"/>
        <v>0</v>
      </c>
      <c r="Y18" s="8">
        <f t="shared" si="8"/>
        <v>0</v>
      </c>
      <c r="Z18" s="8">
        <f t="shared" si="9"/>
        <v>0</v>
      </c>
      <c r="AA18" s="8">
        <f>IF(Z18=0,0,((Z18-VLOOKUP(Z18,TAX!$B$4:$E$9,1))*VLOOKUP(Z18,TAX!$B$4:$E$9,3))+VLOOKUP(Z18,TAX!$B$4:$E$9,4))</f>
        <v>0</v>
      </c>
      <c r="AB18" s="8">
        <f t="shared" si="1"/>
        <v>0</v>
      </c>
    </row>
    <row r="19" spans="2:28" x14ac:dyDescent="0.3">
      <c r="B19" s="3">
        <f t="shared" si="5"/>
        <v>16</v>
      </c>
      <c r="C19" s="10"/>
      <c r="D19" s="11"/>
      <c r="E19" s="9"/>
      <c r="F19" s="8"/>
      <c r="G19" s="8"/>
      <c r="H19" s="8"/>
      <c r="I19" s="8"/>
      <c r="J19" s="8"/>
      <c r="K19" s="8"/>
      <c r="L19" s="8"/>
      <c r="M19" s="8"/>
      <c r="N19" s="8"/>
      <c r="O19" s="8"/>
      <c r="P19" s="8">
        <f t="shared" si="0"/>
        <v>0</v>
      </c>
      <c r="Q19" s="8"/>
      <c r="R19" s="8"/>
      <c r="S19" s="8"/>
      <c r="T19" s="8">
        <f t="shared" si="2"/>
        <v>0</v>
      </c>
      <c r="U19" s="8">
        <f t="shared" si="3"/>
        <v>0</v>
      </c>
      <c r="V19" s="8">
        <f t="shared" si="4"/>
        <v>0</v>
      </c>
      <c r="W19" s="9">
        <f t="shared" si="6"/>
        <v>0</v>
      </c>
      <c r="X19" s="8">
        <f t="shared" si="7"/>
        <v>0</v>
      </c>
      <c r="Y19" s="8">
        <f t="shared" si="8"/>
        <v>0</v>
      </c>
      <c r="Z19" s="8">
        <f t="shared" si="9"/>
        <v>0</v>
      </c>
      <c r="AA19" s="8">
        <f>IF(Z19=0,0,((Z19-VLOOKUP(Z19,TAX!$B$4:$E$9,1))*VLOOKUP(Z19,TAX!$B$4:$E$9,3))+VLOOKUP(Z19,TAX!$B$4:$E$9,4))</f>
        <v>0</v>
      </c>
      <c r="AB19" s="8">
        <f t="shared" si="1"/>
        <v>0</v>
      </c>
    </row>
    <row r="20" spans="2:28" x14ac:dyDescent="0.3">
      <c r="B20" s="3">
        <f t="shared" si="5"/>
        <v>17</v>
      </c>
      <c r="C20" s="10"/>
      <c r="D20" s="11"/>
      <c r="E20" s="9"/>
      <c r="F20" s="8"/>
      <c r="G20" s="8"/>
      <c r="H20" s="8"/>
      <c r="I20" s="8"/>
      <c r="J20" s="8"/>
      <c r="K20" s="8"/>
      <c r="L20" s="8"/>
      <c r="M20" s="8"/>
      <c r="N20" s="8"/>
      <c r="O20" s="8"/>
      <c r="P20" s="8">
        <f t="shared" si="0"/>
        <v>0</v>
      </c>
      <c r="Q20" s="8"/>
      <c r="R20" s="8"/>
      <c r="S20" s="8"/>
      <c r="T20" s="8">
        <f t="shared" si="2"/>
        <v>0</v>
      </c>
      <c r="U20" s="8">
        <f t="shared" si="3"/>
        <v>0</v>
      </c>
      <c r="V20" s="8">
        <f t="shared" si="4"/>
        <v>0</v>
      </c>
      <c r="W20" s="9">
        <f t="shared" si="6"/>
        <v>0</v>
      </c>
      <c r="X20" s="8">
        <f t="shared" si="7"/>
        <v>0</v>
      </c>
      <c r="Y20" s="8">
        <f t="shared" si="8"/>
        <v>0</v>
      </c>
      <c r="Z20" s="8">
        <f t="shared" si="9"/>
        <v>0</v>
      </c>
      <c r="AA20" s="8">
        <f>IF(Z20=0,0,((Z20-VLOOKUP(Z20,TAX!$B$4:$E$9,1))*VLOOKUP(Z20,TAX!$B$4:$E$9,3))+VLOOKUP(Z20,TAX!$B$4:$E$9,4))</f>
        <v>0</v>
      </c>
      <c r="AB20" s="8">
        <f t="shared" si="1"/>
        <v>0</v>
      </c>
    </row>
    <row r="21" spans="2:28" x14ac:dyDescent="0.3">
      <c r="B21" s="3">
        <f t="shared" si="5"/>
        <v>18</v>
      </c>
      <c r="C21" s="10"/>
      <c r="D21" s="11"/>
      <c r="E21" s="9"/>
      <c r="F21" s="8"/>
      <c r="G21" s="8"/>
      <c r="H21" s="8"/>
      <c r="I21" s="8"/>
      <c r="J21" s="8"/>
      <c r="K21" s="8"/>
      <c r="L21" s="8"/>
      <c r="M21" s="8"/>
      <c r="N21" s="8"/>
      <c r="O21" s="8"/>
      <c r="P21" s="8">
        <f t="shared" si="0"/>
        <v>0</v>
      </c>
      <c r="Q21" s="8"/>
      <c r="R21" s="8"/>
      <c r="S21" s="8"/>
      <c r="T21" s="8">
        <f t="shared" si="2"/>
        <v>0</v>
      </c>
      <c r="U21" s="8">
        <f t="shared" si="3"/>
        <v>0</v>
      </c>
      <c r="V21" s="8">
        <f t="shared" si="4"/>
        <v>0</v>
      </c>
      <c r="W21" s="9">
        <f t="shared" si="6"/>
        <v>0</v>
      </c>
      <c r="X21" s="8">
        <f t="shared" si="7"/>
        <v>0</v>
      </c>
      <c r="Y21" s="8">
        <f t="shared" si="8"/>
        <v>0</v>
      </c>
      <c r="Z21" s="8">
        <f t="shared" si="9"/>
        <v>0</v>
      </c>
      <c r="AA21" s="8">
        <f>IF(Z21=0,0,((Z21-VLOOKUP(Z21,TAX!$B$4:$E$9,1))*VLOOKUP(Z21,TAX!$B$4:$E$9,3))+VLOOKUP(Z21,TAX!$B$4:$E$9,4))</f>
        <v>0</v>
      </c>
      <c r="AB21" s="8">
        <f t="shared" si="1"/>
        <v>0</v>
      </c>
    </row>
    <row r="22" spans="2:28" x14ac:dyDescent="0.3">
      <c r="B22" s="3">
        <f t="shared" si="5"/>
        <v>19</v>
      </c>
      <c r="C22" s="10"/>
      <c r="D22" s="11"/>
      <c r="E22" s="9"/>
      <c r="F22" s="8"/>
      <c r="G22" s="8"/>
      <c r="H22" s="8"/>
      <c r="I22" s="8"/>
      <c r="J22" s="8"/>
      <c r="K22" s="8"/>
      <c r="L22" s="8"/>
      <c r="M22" s="8"/>
      <c r="N22" s="8"/>
      <c r="O22" s="8"/>
      <c r="P22" s="8">
        <f t="shared" si="0"/>
        <v>0</v>
      </c>
      <c r="Q22" s="8"/>
      <c r="R22" s="8"/>
      <c r="S22" s="8"/>
      <c r="T22" s="8">
        <f t="shared" si="2"/>
        <v>0</v>
      </c>
      <c r="U22" s="8">
        <f t="shared" si="3"/>
        <v>0</v>
      </c>
      <c r="V22" s="8">
        <f t="shared" si="4"/>
        <v>0</v>
      </c>
      <c r="W22" s="9">
        <f t="shared" si="6"/>
        <v>0</v>
      </c>
      <c r="X22" s="8">
        <f t="shared" si="7"/>
        <v>0</v>
      </c>
      <c r="Y22" s="8">
        <f t="shared" si="8"/>
        <v>0</v>
      </c>
      <c r="Z22" s="8">
        <f t="shared" si="9"/>
        <v>0</v>
      </c>
      <c r="AA22" s="8">
        <f>IF(Z22=0,0,((Z22-VLOOKUP(Z22,TAX!$B$4:$E$9,1))*VLOOKUP(Z22,TAX!$B$4:$E$9,3))+VLOOKUP(Z22,TAX!$B$4:$E$9,4))</f>
        <v>0</v>
      </c>
      <c r="AB22" s="8">
        <f t="shared" si="1"/>
        <v>0</v>
      </c>
    </row>
    <row r="23" spans="2:28" x14ac:dyDescent="0.3">
      <c r="B23" s="3">
        <f t="shared" si="5"/>
        <v>20</v>
      </c>
      <c r="C23" s="10"/>
      <c r="D23" s="11"/>
      <c r="E23" s="9"/>
      <c r="F23" s="8"/>
      <c r="G23" s="8"/>
      <c r="H23" s="8"/>
      <c r="I23" s="8"/>
      <c r="J23" s="8"/>
      <c r="K23" s="8"/>
      <c r="L23" s="8"/>
      <c r="M23" s="8"/>
      <c r="N23" s="8"/>
      <c r="O23" s="8"/>
      <c r="P23" s="8">
        <f t="shared" si="0"/>
        <v>0</v>
      </c>
      <c r="Q23" s="8"/>
      <c r="R23" s="8"/>
      <c r="S23" s="8"/>
      <c r="T23" s="8">
        <f t="shared" si="2"/>
        <v>0</v>
      </c>
      <c r="U23" s="8">
        <f t="shared" si="3"/>
        <v>0</v>
      </c>
      <c r="V23" s="8">
        <f t="shared" si="4"/>
        <v>0</v>
      </c>
      <c r="W23" s="9">
        <f t="shared" si="6"/>
        <v>0</v>
      </c>
      <c r="X23" s="8">
        <f t="shared" si="7"/>
        <v>0</v>
      </c>
      <c r="Y23" s="8">
        <f t="shared" si="8"/>
        <v>0</v>
      </c>
      <c r="Z23" s="8">
        <f t="shared" si="9"/>
        <v>0</v>
      </c>
      <c r="AA23" s="8">
        <f>IF(Z23=0,0,((Z23-VLOOKUP(Z23,TAX!$B$4:$E$9,1))*VLOOKUP(Z23,TAX!$B$4:$E$9,3))+VLOOKUP(Z23,TAX!$B$4:$E$9,4))</f>
        <v>0</v>
      </c>
      <c r="AB23" s="8">
        <f t="shared" si="1"/>
        <v>0</v>
      </c>
    </row>
    <row r="24" spans="2:28" x14ac:dyDescent="0.3">
      <c r="B24" s="3">
        <f t="shared" si="5"/>
        <v>21</v>
      </c>
      <c r="C24" s="10"/>
      <c r="D24" s="11"/>
      <c r="E24" s="9"/>
      <c r="F24" s="8"/>
      <c r="G24" s="8"/>
      <c r="H24" s="8"/>
      <c r="I24" s="8"/>
      <c r="J24" s="8"/>
      <c r="K24" s="8"/>
      <c r="L24" s="8"/>
      <c r="M24" s="8"/>
      <c r="N24" s="8"/>
      <c r="O24" s="8"/>
      <c r="P24" s="8">
        <f t="shared" si="0"/>
        <v>0</v>
      </c>
      <c r="Q24" s="8"/>
      <c r="R24" s="8"/>
      <c r="S24" s="8"/>
      <c r="T24" s="8">
        <f t="shared" si="2"/>
        <v>0</v>
      </c>
      <c r="U24" s="8">
        <f t="shared" si="3"/>
        <v>0</v>
      </c>
      <c r="V24" s="8">
        <f t="shared" si="4"/>
        <v>0</v>
      </c>
      <c r="W24" s="9">
        <f t="shared" si="6"/>
        <v>0</v>
      </c>
      <c r="X24" s="8">
        <f t="shared" si="7"/>
        <v>0</v>
      </c>
      <c r="Y24" s="8">
        <f t="shared" si="8"/>
        <v>0</v>
      </c>
      <c r="Z24" s="8">
        <f t="shared" si="9"/>
        <v>0</v>
      </c>
      <c r="AA24" s="8">
        <f>IF(Z24=0,0,((Z24-VLOOKUP(Z24,TAX!$B$4:$E$9,1))*VLOOKUP(Z24,TAX!$B$4:$E$9,3))+VLOOKUP(Z24,TAX!$B$4:$E$9,4))</f>
        <v>0</v>
      </c>
      <c r="AB24" s="8">
        <f t="shared" si="1"/>
        <v>0</v>
      </c>
    </row>
    <row r="25" spans="2:28" x14ac:dyDescent="0.3">
      <c r="B25" s="3">
        <f t="shared" si="5"/>
        <v>22</v>
      </c>
      <c r="C25" s="10"/>
      <c r="D25" s="11"/>
      <c r="E25" s="9"/>
      <c r="F25" s="8"/>
      <c r="G25" s="8"/>
      <c r="H25" s="8"/>
      <c r="I25" s="8"/>
      <c r="J25" s="8"/>
      <c r="K25" s="8"/>
      <c r="L25" s="8"/>
      <c r="M25" s="8"/>
      <c r="N25" s="8"/>
      <c r="O25" s="8"/>
      <c r="P25" s="8">
        <f t="shared" si="0"/>
        <v>0</v>
      </c>
      <c r="Q25" s="8"/>
      <c r="R25" s="8"/>
      <c r="S25" s="8"/>
      <c r="T25" s="8">
        <f t="shared" si="2"/>
        <v>0</v>
      </c>
      <c r="U25" s="8">
        <f t="shared" si="3"/>
        <v>0</v>
      </c>
      <c r="V25" s="8">
        <f t="shared" si="4"/>
        <v>0</v>
      </c>
      <c r="W25" s="9">
        <f t="shared" si="6"/>
        <v>0</v>
      </c>
      <c r="X25" s="8">
        <f t="shared" si="7"/>
        <v>0</v>
      </c>
      <c r="Y25" s="8">
        <f t="shared" si="8"/>
        <v>0</v>
      </c>
      <c r="Z25" s="8">
        <f t="shared" si="9"/>
        <v>0</v>
      </c>
      <c r="AA25" s="8">
        <f>IF(Z25=0,0,((Z25-VLOOKUP(Z25,TAX!$B$4:$E$9,1))*VLOOKUP(Z25,TAX!$B$4:$E$9,3))+VLOOKUP(Z25,TAX!$B$4:$E$9,4))</f>
        <v>0</v>
      </c>
      <c r="AB25" s="8">
        <f t="shared" si="1"/>
        <v>0</v>
      </c>
    </row>
    <row r="26" spans="2:28" x14ac:dyDescent="0.3">
      <c r="B26" s="3">
        <f t="shared" si="5"/>
        <v>23</v>
      </c>
      <c r="C26" s="10"/>
      <c r="D26" s="11"/>
      <c r="E26" s="9"/>
      <c r="F26" s="8"/>
      <c r="G26" s="8"/>
      <c r="H26" s="8"/>
      <c r="I26" s="8"/>
      <c r="J26" s="8"/>
      <c r="K26" s="8"/>
      <c r="L26" s="8"/>
      <c r="M26" s="8"/>
      <c r="N26" s="8"/>
      <c r="O26" s="8"/>
      <c r="P26" s="8">
        <f t="shared" si="0"/>
        <v>0</v>
      </c>
      <c r="Q26" s="8"/>
      <c r="R26" s="8"/>
      <c r="S26" s="8"/>
      <c r="T26" s="8">
        <f t="shared" si="2"/>
        <v>0</v>
      </c>
      <c r="U26" s="8">
        <f t="shared" si="3"/>
        <v>0</v>
      </c>
      <c r="V26" s="8">
        <f t="shared" si="4"/>
        <v>0</v>
      </c>
      <c r="W26" s="9">
        <f t="shared" si="6"/>
        <v>0</v>
      </c>
      <c r="X26" s="8">
        <f t="shared" si="7"/>
        <v>0</v>
      </c>
      <c r="Y26" s="8">
        <f t="shared" si="8"/>
        <v>0</v>
      </c>
      <c r="Z26" s="8">
        <f t="shared" si="9"/>
        <v>0</v>
      </c>
      <c r="AA26" s="8">
        <f>IF(Z26=0,0,((Z26-VLOOKUP(Z26,TAX!$B$4:$E$9,1))*VLOOKUP(Z26,TAX!$B$4:$E$9,3))+VLOOKUP(Z26,TAX!$B$4:$E$9,4))</f>
        <v>0</v>
      </c>
      <c r="AB26" s="8">
        <f t="shared" si="1"/>
        <v>0</v>
      </c>
    </row>
    <row r="27" spans="2:28" x14ac:dyDescent="0.3">
      <c r="B27" s="3">
        <f t="shared" si="5"/>
        <v>24</v>
      </c>
      <c r="C27" s="10"/>
      <c r="D27" s="11"/>
      <c r="E27" s="9"/>
      <c r="F27" s="8"/>
      <c r="G27" s="8"/>
      <c r="H27" s="8"/>
      <c r="I27" s="8"/>
      <c r="J27" s="8"/>
      <c r="K27" s="8"/>
      <c r="L27" s="8"/>
      <c r="M27" s="8"/>
      <c r="N27" s="8"/>
      <c r="O27" s="8"/>
      <c r="P27" s="8">
        <f t="shared" si="0"/>
        <v>0</v>
      </c>
      <c r="Q27" s="8"/>
      <c r="R27" s="8"/>
      <c r="S27" s="8"/>
      <c r="T27" s="8">
        <f t="shared" si="2"/>
        <v>0</v>
      </c>
      <c r="U27" s="8">
        <f t="shared" si="3"/>
        <v>0</v>
      </c>
      <c r="V27" s="8">
        <f t="shared" si="4"/>
        <v>0</v>
      </c>
      <c r="W27" s="9">
        <f t="shared" si="6"/>
        <v>0</v>
      </c>
      <c r="X27" s="8">
        <f t="shared" si="7"/>
        <v>0</v>
      </c>
      <c r="Y27" s="8">
        <f t="shared" si="8"/>
        <v>0</v>
      </c>
      <c r="Z27" s="8">
        <f t="shared" si="9"/>
        <v>0</v>
      </c>
      <c r="AA27" s="8">
        <f>IF(Z27=0,0,((Z27-VLOOKUP(Z27,TAX!$B$4:$E$9,1))*VLOOKUP(Z27,TAX!$B$4:$E$9,3))+VLOOKUP(Z27,TAX!$B$4:$E$9,4))</f>
        <v>0</v>
      </c>
      <c r="AB27" s="8">
        <f t="shared" si="1"/>
        <v>0</v>
      </c>
    </row>
    <row r="28" spans="2:28" x14ac:dyDescent="0.3">
      <c r="B28" s="3">
        <f t="shared" si="5"/>
        <v>25</v>
      </c>
      <c r="C28" s="10"/>
      <c r="D28" s="11"/>
      <c r="E28" s="9"/>
      <c r="F28" s="8"/>
      <c r="G28" s="8"/>
      <c r="H28" s="8"/>
      <c r="I28" s="8"/>
      <c r="J28" s="8"/>
      <c r="K28" s="8"/>
      <c r="L28" s="8"/>
      <c r="M28" s="8"/>
      <c r="N28" s="8"/>
      <c r="O28" s="8"/>
      <c r="P28" s="8">
        <f t="shared" si="0"/>
        <v>0</v>
      </c>
      <c r="Q28" s="8"/>
      <c r="R28" s="8"/>
      <c r="S28" s="8"/>
      <c r="T28" s="8">
        <f t="shared" si="2"/>
        <v>0</v>
      </c>
      <c r="U28" s="8">
        <f t="shared" si="3"/>
        <v>0</v>
      </c>
      <c r="V28" s="8">
        <f t="shared" si="4"/>
        <v>0</v>
      </c>
      <c r="W28" s="9">
        <f t="shared" si="6"/>
        <v>0</v>
      </c>
      <c r="X28" s="8">
        <f t="shared" si="7"/>
        <v>0</v>
      </c>
      <c r="Y28" s="8">
        <f t="shared" si="8"/>
        <v>0</v>
      </c>
      <c r="Z28" s="8">
        <f t="shared" si="9"/>
        <v>0</v>
      </c>
      <c r="AA28" s="8">
        <f>IF(Z28=0,0,((Z28-VLOOKUP(Z28,TAX!$B$4:$E$9,1))*VLOOKUP(Z28,TAX!$B$4:$E$9,3))+VLOOKUP(Z28,TAX!$B$4:$E$9,4))</f>
        <v>0</v>
      </c>
      <c r="AB28" s="8">
        <f t="shared" si="1"/>
        <v>0</v>
      </c>
    </row>
    <row r="29" spans="2:28" x14ac:dyDescent="0.3">
      <c r="B29" s="3">
        <f t="shared" si="5"/>
        <v>26</v>
      </c>
      <c r="C29" s="10"/>
      <c r="D29" s="11"/>
      <c r="E29" s="9"/>
      <c r="F29" s="8"/>
      <c r="G29" s="8"/>
      <c r="H29" s="8"/>
      <c r="I29" s="8"/>
      <c r="J29" s="8"/>
      <c r="K29" s="8"/>
      <c r="L29" s="8"/>
      <c r="M29" s="8"/>
      <c r="N29" s="8"/>
      <c r="O29" s="8"/>
      <c r="P29" s="8">
        <f t="shared" si="0"/>
        <v>0</v>
      </c>
      <c r="Q29" s="8"/>
      <c r="R29" s="8"/>
      <c r="S29" s="8"/>
      <c r="T29" s="8">
        <f t="shared" si="2"/>
        <v>0</v>
      </c>
      <c r="U29" s="8">
        <f t="shared" si="3"/>
        <v>0</v>
      </c>
      <c r="V29" s="8">
        <f t="shared" si="4"/>
        <v>0</v>
      </c>
      <c r="W29" s="9">
        <f t="shared" si="6"/>
        <v>0</v>
      </c>
      <c r="X29" s="8">
        <f t="shared" si="7"/>
        <v>0</v>
      </c>
      <c r="Y29" s="8">
        <f t="shared" si="8"/>
        <v>0</v>
      </c>
      <c r="Z29" s="8">
        <f t="shared" si="9"/>
        <v>0</v>
      </c>
      <c r="AA29" s="8">
        <f>IF(Z29=0,0,((Z29-VLOOKUP(Z29,TAX!$B$4:$E$9,1))*VLOOKUP(Z29,TAX!$B$4:$E$9,3))+VLOOKUP(Z29,TAX!$B$4:$E$9,4))</f>
        <v>0</v>
      </c>
      <c r="AB29" s="8">
        <f t="shared" si="1"/>
        <v>0</v>
      </c>
    </row>
    <row r="30" spans="2:28" x14ac:dyDescent="0.3">
      <c r="B30" s="3">
        <f t="shared" si="5"/>
        <v>27</v>
      </c>
      <c r="C30" s="10"/>
      <c r="D30" s="11"/>
      <c r="E30" s="9"/>
      <c r="F30" s="8"/>
      <c r="G30" s="8"/>
      <c r="H30" s="8"/>
      <c r="I30" s="8"/>
      <c r="J30" s="8"/>
      <c r="K30" s="8"/>
      <c r="L30" s="8"/>
      <c r="M30" s="8"/>
      <c r="N30" s="8"/>
      <c r="O30" s="8"/>
      <c r="P30" s="8">
        <f t="shared" si="0"/>
        <v>0</v>
      </c>
      <c r="Q30" s="8"/>
      <c r="R30" s="8"/>
      <c r="S30" s="8"/>
      <c r="T30" s="8">
        <f t="shared" si="2"/>
        <v>0</v>
      </c>
      <c r="U30" s="8">
        <f t="shared" si="3"/>
        <v>0</v>
      </c>
      <c r="V30" s="8">
        <f t="shared" si="4"/>
        <v>0</v>
      </c>
      <c r="W30" s="9">
        <f t="shared" si="6"/>
        <v>0</v>
      </c>
      <c r="X30" s="8">
        <f t="shared" si="7"/>
        <v>0</v>
      </c>
      <c r="Y30" s="8">
        <f t="shared" si="8"/>
        <v>0</v>
      </c>
      <c r="Z30" s="8">
        <f t="shared" si="9"/>
        <v>0</v>
      </c>
      <c r="AA30" s="8">
        <f>IF(Z30=0,0,((Z30-VLOOKUP(Z30,TAX!$B$4:$E$9,1))*VLOOKUP(Z30,TAX!$B$4:$E$9,3))+VLOOKUP(Z30,TAX!$B$4:$E$9,4))</f>
        <v>0</v>
      </c>
      <c r="AB30" s="8">
        <f t="shared" si="1"/>
        <v>0</v>
      </c>
    </row>
    <row r="31" spans="2:28" x14ac:dyDescent="0.3">
      <c r="B31" s="3">
        <f t="shared" si="5"/>
        <v>28</v>
      </c>
      <c r="C31" s="10"/>
      <c r="D31" s="11"/>
      <c r="E31" s="9"/>
      <c r="F31" s="8"/>
      <c r="G31" s="8"/>
      <c r="H31" s="8"/>
      <c r="I31" s="8"/>
      <c r="J31" s="8"/>
      <c r="K31" s="8"/>
      <c r="L31" s="8"/>
      <c r="M31" s="8"/>
      <c r="N31" s="8"/>
      <c r="O31" s="8"/>
      <c r="P31" s="8">
        <f t="shared" si="0"/>
        <v>0</v>
      </c>
      <c r="Q31" s="8"/>
      <c r="R31" s="8"/>
      <c r="S31" s="8"/>
      <c r="T31" s="8">
        <f t="shared" si="2"/>
        <v>0</v>
      </c>
      <c r="U31" s="8">
        <f t="shared" si="3"/>
        <v>0</v>
      </c>
      <c r="V31" s="8">
        <f t="shared" si="4"/>
        <v>0</v>
      </c>
      <c r="W31" s="9">
        <f t="shared" si="6"/>
        <v>0</v>
      </c>
      <c r="X31" s="8">
        <f t="shared" si="7"/>
        <v>0</v>
      </c>
      <c r="Y31" s="8">
        <f t="shared" si="8"/>
        <v>0</v>
      </c>
      <c r="Z31" s="8">
        <f t="shared" si="9"/>
        <v>0</v>
      </c>
      <c r="AA31" s="8">
        <f>IF(Z31=0,0,((Z31-VLOOKUP(Z31,TAX!$B$4:$E$9,1))*VLOOKUP(Z31,TAX!$B$4:$E$9,3))+VLOOKUP(Z31,TAX!$B$4:$E$9,4))</f>
        <v>0</v>
      </c>
      <c r="AB31" s="8">
        <f t="shared" si="1"/>
        <v>0</v>
      </c>
    </row>
    <row r="32" spans="2:28" x14ac:dyDescent="0.3">
      <c r="B32" s="3">
        <f t="shared" si="5"/>
        <v>29</v>
      </c>
      <c r="C32" s="10"/>
      <c r="D32" s="11"/>
      <c r="E32" s="9"/>
      <c r="F32" s="8"/>
      <c r="G32" s="8"/>
      <c r="H32" s="8"/>
      <c r="I32" s="8"/>
      <c r="J32" s="8"/>
      <c r="K32" s="8"/>
      <c r="L32" s="8"/>
      <c r="M32" s="8"/>
      <c r="N32" s="8"/>
      <c r="O32" s="8"/>
      <c r="P32" s="8">
        <f t="shared" si="0"/>
        <v>0</v>
      </c>
      <c r="Q32" s="8"/>
      <c r="R32" s="8"/>
      <c r="S32" s="8"/>
      <c r="T32" s="8">
        <f t="shared" si="2"/>
        <v>0</v>
      </c>
      <c r="U32" s="8">
        <f t="shared" si="3"/>
        <v>0</v>
      </c>
      <c r="V32" s="8">
        <f t="shared" si="4"/>
        <v>0</v>
      </c>
      <c r="W32" s="9">
        <f t="shared" si="6"/>
        <v>0</v>
      </c>
      <c r="X32" s="8">
        <f t="shared" si="7"/>
        <v>0</v>
      </c>
      <c r="Y32" s="8">
        <f t="shared" si="8"/>
        <v>0</v>
      </c>
      <c r="Z32" s="8">
        <f t="shared" si="9"/>
        <v>0</v>
      </c>
      <c r="AA32" s="8">
        <f>IF(Z32=0,0,((Z32-VLOOKUP(Z32,TAX!$B$4:$E$9,1))*VLOOKUP(Z32,TAX!$B$4:$E$9,3))+VLOOKUP(Z32,TAX!$B$4:$E$9,4))</f>
        <v>0</v>
      </c>
      <c r="AB32" s="8">
        <f t="shared" si="1"/>
        <v>0</v>
      </c>
    </row>
    <row r="33" spans="2:30" x14ac:dyDescent="0.3">
      <c r="B33" s="3">
        <f t="shared" si="5"/>
        <v>30</v>
      </c>
      <c r="C33" s="10"/>
      <c r="D33" s="11"/>
      <c r="E33" s="9"/>
      <c r="F33" s="8"/>
      <c r="G33" s="8"/>
      <c r="H33" s="8"/>
      <c r="I33" s="8"/>
      <c r="J33" s="8"/>
      <c r="K33" s="8"/>
      <c r="L33" s="8"/>
      <c r="M33" s="8"/>
      <c r="N33" s="8"/>
      <c r="O33" s="8"/>
      <c r="P33" s="8">
        <f t="shared" si="0"/>
        <v>0</v>
      </c>
      <c r="Q33" s="8"/>
      <c r="R33" s="8"/>
      <c r="S33" s="8"/>
      <c r="T33" s="8">
        <f t="shared" si="2"/>
        <v>0</v>
      </c>
      <c r="U33" s="8">
        <f t="shared" si="3"/>
        <v>0</v>
      </c>
      <c r="V33" s="8">
        <f t="shared" si="4"/>
        <v>0</v>
      </c>
      <c r="W33" s="9">
        <f t="shared" si="6"/>
        <v>0</v>
      </c>
      <c r="X33" s="8">
        <f t="shared" si="7"/>
        <v>0</v>
      </c>
      <c r="Y33" s="8">
        <f t="shared" si="8"/>
        <v>0</v>
      </c>
      <c r="Z33" s="8">
        <f t="shared" si="9"/>
        <v>0</v>
      </c>
      <c r="AA33" s="8">
        <f>IF(Z33=0,0,((Z33-VLOOKUP(Z33,TAX!$B$4:$E$9,1))*VLOOKUP(Z33,TAX!$B$4:$E$9,3))+VLOOKUP(Z33,TAX!$B$4:$E$9,4))</f>
        <v>0</v>
      </c>
      <c r="AB33" s="8">
        <f t="shared" si="1"/>
        <v>0</v>
      </c>
    </row>
    <row r="34" spans="2:30" x14ac:dyDescent="0.3">
      <c r="B34" s="3">
        <f t="shared" si="5"/>
        <v>31</v>
      </c>
      <c r="C34" s="10"/>
      <c r="D34" s="11"/>
      <c r="E34" s="9"/>
      <c r="F34" s="8"/>
      <c r="G34" s="8"/>
      <c r="H34" s="8"/>
      <c r="I34" s="8"/>
      <c r="J34" s="8"/>
      <c r="K34" s="8"/>
      <c r="L34" s="8"/>
      <c r="M34" s="8"/>
      <c r="N34" s="8"/>
      <c r="O34" s="8"/>
      <c r="P34" s="8">
        <f t="shared" si="0"/>
        <v>0</v>
      </c>
      <c r="Q34" s="8"/>
      <c r="R34" s="8"/>
      <c r="S34" s="8"/>
      <c r="T34" s="8">
        <f t="shared" si="2"/>
        <v>0</v>
      </c>
      <c r="U34" s="8">
        <f t="shared" si="3"/>
        <v>0</v>
      </c>
      <c r="V34" s="8">
        <f t="shared" si="4"/>
        <v>0</v>
      </c>
      <c r="W34" s="9">
        <f t="shared" si="6"/>
        <v>0</v>
      </c>
      <c r="X34" s="8">
        <f t="shared" si="7"/>
        <v>0</v>
      </c>
      <c r="Y34" s="8">
        <f t="shared" si="8"/>
        <v>0</v>
      </c>
      <c r="Z34" s="8">
        <f t="shared" si="9"/>
        <v>0</v>
      </c>
      <c r="AA34" s="8">
        <f>IF(Z34=0,0,((Z34-VLOOKUP(Z34,TAX!$B$4:$E$9,1))*VLOOKUP(Z34,TAX!$B$4:$E$9,3))+VLOOKUP(Z34,TAX!$B$4:$E$9,4))</f>
        <v>0</v>
      </c>
      <c r="AB34" s="8">
        <f t="shared" si="1"/>
        <v>0</v>
      </c>
    </row>
    <row r="35" spans="2:30" x14ac:dyDescent="0.3">
      <c r="B35" s="3">
        <f t="shared" si="5"/>
        <v>32</v>
      </c>
      <c r="C35" s="10"/>
      <c r="D35" s="11"/>
      <c r="E35" s="9"/>
      <c r="F35" s="8"/>
      <c r="G35" s="8"/>
      <c r="H35" s="8"/>
      <c r="I35" s="8"/>
      <c r="J35" s="8"/>
      <c r="K35" s="8"/>
      <c r="L35" s="8"/>
      <c r="M35" s="8"/>
      <c r="N35" s="8"/>
      <c r="O35" s="8"/>
      <c r="P35" s="8">
        <f t="shared" si="0"/>
        <v>0</v>
      </c>
      <c r="Q35" s="8"/>
      <c r="R35" s="8"/>
      <c r="S35" s="8"/>
      <c r="T35" s="8">
        <f t="shared" si="2"/>
        <v>0</v>
      </c>
      <c r="U35" s="8">
        <f t="shared" si="3"/>
        <v>0</v>
      </c>
      <c r="V35" s="8">
        <f t="shared" si="4"/>
        <v>0</v>
      </c>
      <c r="W35" s="9">
        <f t="shared" si="6"/>
        <v>0</v>
      </c>
      <c r="X35" s="8">
        <f t="shared" si="7"/>
        <v>0</v>
      </c>
      <c r="Y35" s="8">
        <f t="shared" si="8"/>
        <v>0</v>
      </c>
      <c r="Z35" s="8">
        <f t="shared" si="9"/>
        <v>0</v>
      </c>
      <c r="AA35" s="8">
        <f>IF(Z35=0,0,((Z35-VLOOKUP(Z35,TAX!$B$4:$E$9,1))*VLOOKUP(Z35,TAX!$B$4:$E$9,3))+VLOOKUP(Z35,TAX!$B$4:$E$9,4))</f>
        <v>0</v>
      </c>
      <c r="AB35" s="8">
        <f t="shared" si="1"/>
        <v>0</v>
      </c>
    </row>
    <row r="36" spans="2:30" x14ac:dyDescent="0.3">
      <c r="B36" s="3">
        <f t="shared" si="5"/>
        <v>33</v>
      </c>
      <c r="C36" s="10"/>
      <c r="D36" s="11"/>
      <c r="E36" s="9"/>
      <c r="F36" s="8"/>
      <c r="G36" s="8"/>
      <c r="H36" s="8"/>
      <c r="I36" s="8"/>
      <c r="J36" s="8"/>
      <c r="K36" s="8"/>
      <c r="L36" s="8"/>
      <c r="M36" s="8"/>
      <c r="N36" s="8"/>
      <c r="O36" s="8"/>
      <c r="P36" s="8">
        <f t="shared" ref="P36:P53" si="10">SUM(F36:O36)</f>
        <v>0</v>
      </c>
      <c r="Q36" s="8"/>
      <c r="R36" s="8"/>
      <c r="S36" s="8"/>
      <c r="T36" s="8">
        <f t="shared" si="2"/>
        <v>0</v>
      </c>
      <c r="U36" s="8">
        <f t="shared" si="3"/>
        <v>0</v>
      </c>
      <c r="V36" s="8">
        <f t="shared" si="4"/>
        <v>0</v>
      </c>
      <c r="W36" s="9">
        <f t="shared" si="6"/>
        <v>0</v>
      </c>
      <c r="X36" s="8">
        <f t="shared" si="7"/>
        <v>0</v>
      </c>
      <c r="Y36" s="8">
        <f t="shared" si="8"/>
        <v>0</v>
      </c>
      <c r="Z36" s="8">
        <f t="shared" si="9"/>
        <v>0</v>
      </c>
      <c r="AA36" s="8">
        <f>IF(Z36=0,0,(((Z36-VLOOKUP(Z36,TAX!$B$4:$E$9,1))*(VLOOKUP(Z36,TAX!$B$4:$E$9,3)))+(VLOOKUP(Z36,TAX!$B$4:$E$9,4))))</f>
        <v>0</v>
      </c>
      <c r="AB36" s="8">
        <f t="shared" ref="AB36:AB53" si="11">P36-Q36-R36-S36-AA36</f>
        <v>0</v>
      </c>
    </row>
    <row r="37" spans="2:30" x14ac:dyDescent="0.3">
      <c r="B37" s="3">
        <f t="shared" si="5"/>
        <v>34</v>
      </c>
      <c r="C37" s="10"/>
      <c r="D37" s="11"/>
      <c r="E37" s="9"/>
      <c r="F37" s="8"/>
      <c r="G37" s="8"/>
      <c r="H37" s="8"/>
      <c r="I37" s="8"/>
      <c r="J37" s="8"/>
      <c r="K37" s="8"/>
      <c r="L37" s="8"/>
      <c r="M37" s="8"/>
      <c r="N37" s="8"/>
      <c r="O37" s="8"/>
      <c r="P37" s="8">
        <f t="shared" si="10"/>
        <v>0</v>
      </c>
      <c r="Q37" s="8"/>
      <c r="R37" s="8"/>
      <c r="S37" s="8"/>
      <c r="T37" s="8">
        <f t="shared" si="2"/>
        <v>0</v>
      </c>
      <c r="U37" s="8">
        <f t="shared" si="3"/>
        <v>0</v>
      </c>
      <c r="V37" s="8">
        <f t="shared" si="4"/>
        <v>0</v>
      </c>
      <c r="W37" s="9">
        <f t="shared" si="6"/>
        <v>0</v>
      </c>
      <c r="X37" s="8">
        <f t="shared" si="7"/>
        <v>0</v>
      </c>
      <c r="Y37" s="8">
        <f t="shared" si="8"/>
        <v>0</v>
      </c>
      <c r="Z37" s="8">
        <f t="shared" si="9"/>
        <v>0</v>
      </c>
      <c r="AA37" s="8">
        <f>IF(Z37=0,0,(((Z37-VLOOKUP(Z37,TAX!$B$4:$E$9,1))*(VLOOKUP(Z37,TAX!$B$4:$E$9,3)))+(VLOOKUP(Z37,TAX!$B$4:$E$9,4))))</f>
        <v>0</v>
      </c>
      <c r="AB37" s="8">
        <f t="shared" si="11"/>
        <v>0</v>
      </c>
    </row>
    <row r="38" spans="2:30" x14ac:dyDescent="0.3">
      <c r="B38" s="3">
        <f t="shared" si="5"/>
        <v>35</v>
      </c>
      <c r="C38" s="10"/>
      <c r="D38" s="11"/>
      <c r="E38" s="9"/>
      <c r="F38" s="8"/>
      <c r="G38" s="8"/>
      <c r="H38" s="8"/>
      <c r="I38" s="8"/>
      <c r="J38" s="8"/>
      <c r="K38" s="8"/>
      <c r="L38" s="8"/>
      <c r="M38" s="8"/>
      <c r="N38" s="8"/>
      <c r="O38" s="8"/>
      <c r="P38" s="8">
        <f t="shared" si="10"/>
        <v>0</v>
      </c>
      <c r="Q38" s="8"/>
      <c r="R38" s="8"/>
      <c r="S38" s="8"/>
      <c r="T38" s="8">
        <f t="shared" si="2"/>
        <v>0</v>
      </c>
      <c r="U38" s="8">
        <f t="shared" si="3"/>
        <v>0</v>
      </c>
      <c r="V38" s="8">
        <f t="shared" si="4"/>
        <v>0</v>
      </c>
      <c r="W38" s="9">
        <f t="shared" si="6"/>
        <v>0</v>
      </c>
      <c r="X38" s="8">
        <f t="shared" si="7"/>
        <v>0</v>
      </c>
      <c r="Y38" s="8">
        <f t="shared" si="8"/>
        <v>0</v>
      </c>
      <c r="Z38" s="8">
        <f t="shared" si="9"/>
        <v>0</v>
      </c>
      <c r="AA38" s="8">
        <f>IF(Z38=0,0,(((Z38-VLOOKUP(Z38,TAX!$B$4:$E$9,1))*(VLOOKUP(Z38,TAX!$B$4:$E$9,3)))+(VLOOKUP(Z38,TAX!$B$4:$E$9,4))))</f>
        <v>0</v>
      </c>
      <c r="AB38" s="8">
        <f t="shared" si="11"/>
        <v>0</v>
      </c>
    </row>
    <row r="39" spans="2:30" x14ac:dyDescent="0.3">
      <c r="B39" s="3">
        <f t="shared" si="5"/>
        <v>36</v>
      </c>
      <c r="C39" s="10"/>
      <c r="D39" s="11"/>
      <c r="E39" s="9"/>
      <c r="F39" s="8"/>
      <c r="G39" s="8"/>
      <c r="H39" s="8"/>
      <c r="I39" s="8"/>
      <c r="J39" s="8"/>
      <c r="K39" s="8"/>
      <c r="L39" s="8"/>
      <c r="M39" s="8"/>
      <c r="N39" s="8"/>
      <c r="O39" s="8"/>
      <c r="P39" s="8">
        <f t="shared" si="10"/>
        <v>0</v>
      </c>
      <c r="Q39" s="8"/>
      <c r="R39" s="8"/>
      <c r="S39" s="8"/>
      <c r="T39" s="8">
        <f t="shared" si="2"/>
        <v>0</v>
      </c>
      <c r="U39" s="8">
        <f t="shared" si="3"/>
        <v>0</v>
      </c>
      <c r="V39" s="8">
        <f t="shared" si="4"/>
        <v>0</v>
      </c>
      <c r="W39" s="9">
        <f t="shared" si="6"/>
        <v>0</v>
      </c>
      <c r="X39" s="8">
        <f t="shared" si="7"/>
        <v>0</v>
      </c>
      <c r="Y39" s="8">
        <f t="shared" si="8"/>
        <v>0</v>
      </c>
      <c r="Z39" s="8">
        <f t="shared" si="9"/>
        <v>0</v>
      </c>
      <c r="AA39" s="8">
        <f>IF(Z39=0,0,(((Z39-VLOOKUP(Z39,TAX!$B$4:$E$9,1))*(VLOOKUP(Z39,TAX!$B$4:$E$9,3)))+(VLOOKUP(Z39,TAX!$B$4:$E$9,4))))</f>
        <v>0</v>
      </c>
      <c r="AB39" s="8">
        <f t="shared" si="11"/>
        <v>0</v>
      </c>
    </row>
    <row r="40" spans="2:30" x14ac:dyDescent="0.3">
      <c r="B40" s="3">
        <f t="shared" si="5"/>
        <v>37</v>
      </c>
      <c r="C40" s="10"/>
      <c r="D40" s="11"/>
      <c r="E40" s="9"/>
      <c r="F40" s="8"/>
      <c r="G40" s="8"/>
      <c r="H40" s="8"/>
      <c r="I40" s="8"/>
      <c r="J40" s="8"/>
      <c r="K40" s="8"/>
      <c r="L40" s="8"/>
      <c r="M40" s="8"/>
      <c r="N40" s="8"/>
      <c r="O40" s="8"/>
      <c r="P40" s="8">
        <f t="shared" si="10"/>
        <v>0</v>
      </c>
      <c r="Q40" s="8"/>
      <c r="R40" s="8"/>
      <c r="S40" s="8"/>
      <c r="T40" s="8">
        <f t="shared" si="2"/>
        <v>0</v>
      </c>
      <c r="U40" s="8">
        <f t="shared" si="3"/>
        <v>0</v>
      </c>
      <c r="V40" s="8">
        <f t="shared" si="4"/>
        <v>0</v>
      </c>
      <c r="W40" s="9">
        <f t="shared" si="6"/>
        <v>0</v>
      </c>
      <c r="X40" s="8">
        <f t="shared" si="7"/>
        <v>0</v>
      </c>
      <c r="Y40" s="8">
        <f t="shared" si="8"/>
        <v>0</v>
      </c>
      <c r="Z40" s="8">
        <f t="shared" si="9"/>
        <v>0</v>
      </c>
      <c r="AA40" s="8">
        <f>IF(Z40=0,0,(((Z40-VLOOKUP(Z40,TAX!$B$4:$E$9,1))*(VLOOKUP(Z40,TAX!$B$4:$E$9,3)))+(VLOOKUP(Z40,TAX!$B$4:$E$9,4))))</f>
        <v>0</v>
      </c>
      <c r="AB40" s="8">
        <f t="shared" si="11"/>
        <v>0</v>
      </c>
    </row>
    <row r="41" spans="2:30" x14ac:dyDescent="0.3">
      <c r="B41" s="3">
        <f t="shared" si="5"/>
        <v>38</v>
      </c>
      <c r="C41" s="10"/>
      <c r="D41" s="11"/>
      <c r="E41" s="9"/>
      <c r="F41" s="8"/>
      <c r="G41" s="8"/>
      <c r="H41" s="8"/>
      <c r="I41" s="8"/>
      <c r="J41" s="8"/>
      <c r="K41" s="8"/>
      <c r="L41" s="8"/>
      <c r="M41" s="8"/>
      <c r="N41" s="8"/>
      <c r="O41" s="8"/>
      <c r="P41" s="8">
        <f t="shared" si="10"/>
        <v>0</v>
      </c>
      <c r="Q41" s="8"/>
      <c r="R41" s="8"/>
      <c r="S41" s="8"/>
      <c r="T41" s="8">
        <f t="shared" si="2"/>
        <v>0</v>
      </c>
      <c r="U41" s="8">
        <f t="shared" si="3"/>
        <v>0</v>
      </c>
      <c r="V41" s="8">
        <f t="shared" si="4"/>
        <v>0</v>
      </c>
      <c r="W41" s="9">
        <f t="shared" si="6"/>
        <v>0</v>
      </c>
      <c r="X41" s="8">
        <f t="shared" si="7"/>
        <v>0</v>
      </c>
      <c r="Y41" s="8">
        <f t="shared" si="8"/>
        <v>0</v>
      </c>
      <c r="Z41" s="8">
        <f t="shared" si="9"/>
        <v>0</v>
      </c>
      <c r="AA41" s="8">
        <f>IF(Z41=0,0,(((Z41-VLOOKUP(Z41,TAX!$B$4:$E$9,1))*(VLOOKUP(Z41,TAX!$B$4:$E$9,3)))+(VLOOKUP(Z41,TAX!$B$4:$E$9,4))))</f>
        <v>0</v>
      </c>
      <c r="AB41" s="8">
        <f t="shared" si="11"/>
        <v>0</v>
      </c>
    </row>
    <row r="42" spans="2:30" x14ac:dyDescent="0.3">
      <c r="B42" s="3">
        <f t="shared" si="5"/>
        <v>39</v>
      </c>
      <c r="C42" s="10"/>
      <c r="D42" s="11"/>
      <c r="E42" s="9"/>
      <c r="F42" s="8"/>
      <c r="G42" s="8"/>
      <c r="H42" s="8"/>
      <c r="I42" s="8"/>
      <c r="J42" s="8"/>
      <c r="K42" s="8"/>
      <c r="L42" s="8"/>
      <c r="M42" s="8"/>
      <c r="N42" s="8"/>
      <c r="O42" s="8"/>
      <c r="P42" s="8">
        <f t="shared" si="10"/>
        <v>0</v>
      </c>
      <c r="Q42" s="8"/>
      <c r="R42" s="8"/>
      <c r="S42" s="8"/>
      <c r="T42" s="8">
        <f t="shared" si="2"/>
        <v>0</v>
      </c>
      <c r="U42" s="8">
        <f t="shared" si="3"/>
        <v>0</v>
      </c>
      <c r="V42" s="8">
        <f t="shared" si="4"/>
        <v>0</v>
      </c>
      <c r="W42" s="9">
        <f t="shared" si="6"/>
        <v>0</v>
      </c>
      <c r="X42" s="8">
        <f t="shared" si="7"/>
        <v>0</v>
      </c>
      <c r="Y42" s="8">
        <f t="shared" si="8"/>
        <v>0</v>
      </c>
      <c r="Z42" s="8">
        <f t="shared" si="9"/>
        <v>0</v>
      </c>
      <c r="AA42" s="8">
        <f>IF(Z42=0,0,(((Z42-VLOOKUP(Z42,TAX!$B$4:$E$9,1))*(VLOOKUP(Z42,TAX!$B$4:$E$9,3)))+(VLOOKUP(Z42,TAX!$B$4:$E$9,4))))</f>
        <v>0</v>
      </c>
      <c r="AB42" s="8">
        <f t="shared" si="11"/>
        <v>0</v>
      </c>
    </row>
    <row r="43" spans="2:30" x14ac:dyDescent="0.3">
      <c r="B43" s="3">
        <f t="shared" si="5"/>
        <v>40</v>
      </c>
      <c r="C43" s="10"/>
      <c r="D43" s="11"/>
      <c r="E43" s="9"/>
      <c r="F43" s="8"/>
      <c r="G43" s="8"/>
      <c r="H43" s="8"/>
      <c r="I43" s="8"/>
      <c r="J43" s="8"/>
      <c r="K43" s="8"/>
      <c r="L43" s="8"/>
      <c r="M43" s="8"/>
      <c r="N43" s="8"/>
      <c r="O43" s="8"/>
      <c r="P43" s="8">
        <f t="shared" si="10"/>
        <v>0</v>
      </c>
      <c r="Q43" s="8"/>
      <c r="R43" s="8"/>
      <c r="S43" s="8"/>
      <c r="T43" s="8">
        <f t="shared" si="2"/>
        <v>0</v>
      </c>
      <c r="U43" s="8">
        <f t="shared" ref="U43:U53" si="12">IF(E43="MWE",SUM(G43:M43),0)</f>
        <v>0</v>
      </c>
      <c r="V43" s="8">
        <f>IF(E43="NOT",SUM(Q43:S43),0)</f>
        <v>0</v>
      </c>
      <c r="W43" s="9">
        <f t="shared" ref="W43:W53" si="13">T43+U43+V43+N43+O43</f>
        <v>0</v>
      </c>
      <c r="X43" s="8">
        <f>P43-W43</f>
        <v>0</v>
      </c>
      <c r="Y43" s="8">
        <f t="shared" si="8"/>
        <v>0</v>
      </c>
      <c r="Z43" s="8">
        <f>IF(Y43=0,X43,0)</f>
        <v>0</v>
      </c>
      <c r="AA43" s="8">
        <f>IF(Z43=0,0,(((Z43-VLOOKUP(Z43,TAX!$B$4:$E$9,1))*(VLOOKUP(Z43,TAX!$B$4:$E$9,3)))+(VLOOKUP(Z43,TAX!$B$4:$E$9,4))))</f>
        <v>0</v>
      </c>
      <c r="AB43" s="8">
        <f t="shared" si="11"/>
        <v>0</v>
      </c>
      <c r="AD43" s="23"/>
    </row>
    <row r="44" spans="2:30" x14ac:dyDescent="0.3">
      <c r="B44" s="3">
        <f t="shared" si="5"/>
        <v>41</v>
      </c>
      <c r="C44" s="10"/>
      <c r="D44" s="11"/>
      <c r="E44" s="9"/>
      <c r="F44" s="8"/>
      <c r="G44" s="8"/>
      <c r="H44" s="8"/>
      <c r="I44" s="8"/>
      <c r="J44" s="8"/>
      <c r="K44" s="8"/>
      <c r="L44" s="8"/>
      <c r="M44" s="8"/>
      <c r="N44" s="8"/>
      <c r="O44" s="8"/>
      <c r="P44" s="8">
        <f t="shared" si="10"/>
        <v>0</v>
      </c>
      <c r="Q44" s="8"/>
      <c r="R44" s="8"/>
      <c r="S44" s="8"/>
      <c r="T44" s="8">
        <f t="shared" si="2"/>
        <v>0</v>
      </c>
      <c r="U44" s="8">
        <f t="shared" si="12"/>
        <v>0</v>
      </c>
      <c r="V44" s="8">
        <f t="shared" ref="V44:V53" si="14">IF(E44="NOT",SUM(Q44:S44),0)</f>
        <v>0</v>
      </c>
      <c r="W44" s="9">
        <f t="shared" si="13"/>
        <v>0</v>
      </c>
      <c r="X44" s="8">
        <f t="shared" ref="X44:X53" si="15">P44-W44</f>
        <v>0</v>
      </c>
      <c r="Y44" s="8">
        <f t="shared" si="8"/>
        <v>0</v>
      </c>
      <c r="Z44" s="8">
        <f t="shared" ref="Z44:Z53" si="16">IF(Y44=0,X44,0)</f>
        <v>0</v>
      </c>
      <c r="AA44" s="8">
        <f>IF(Z44=0,0,(((Z44-VLOOKUP(Z44,TAX!$B$4:$E$9,1))*(VLOOKUP(Z44,TAX!$B$4:$E$9,3)))+(VLOOKUP(Z44,TAX!$B$4:$E$9,4))))</f>
        <v>0</v>
      </c>
      <c r="AB44" s="8">
        <f t="shared" si="11"/>
        <v>0</v>
      </c>
    </row>
    <row r="45" spans="2:30" x14ac:dyDescent="0.3">
      <c r="B45" s="3">
        <f t="shared" si="5"/>
        <v>42</v>
      </c>
      <c r="C45" s="10"/>
      <c r="D45" s="11"/>
      <c r="E45" s="9"/>
      <c r="F45" s="8"/>
      <c r="G45" s="8"/>
      <c r="H45" s="8"/>
      <c r="I45" s="8"/>
      <c r="J45" s="8"/>
      <c r="K45" s="8"/>
      <c r="L45" s="8"/>
      <c r="M45" s="8"/>
      <c r="N45" s="8"/>
      <c r="O45" s="8"/>
      <c r="P45" s="8">
        <f t="shared" si="10"/>
        <v>0</v>
      </c>
      <c r="Q45" s="8"/>
      <c r="R45" s="8"/>
      <c r="S45" s="8"/>
      <c r="T45" s="8">
        <f t="shared" si="2"/>
        <v>0</v>
      </c>
      <c r="U45" s="8">
        <f t="shared" si="12"/>
        <v>0</v>
      </c>
      <c r="V45" s="8">
        <f t="shared" si="14"/>
        <v>0</v>
      </c>
      <c r="W45" s="9">
        <f t="shared" si="13"/>
        <v>0</v>
      </c>
      <c r="X45" s="8">
        <f t="shared" si="15"/>
        <v>0</v>
      </c>
      <c r="Y45" s="8">
        <f t="shared" si="8"/>
        <v>0</v>
      </c>
      <c r="Z45" s="8">
        <f t="shared" si="16"/>
        <v>0</v>
      </c>
      <c r="AA45" s="8">
        <f>IF(Z45=0,0,(((Z45-VLOOKUP(Z45,TAX!$B$4:$E$9,1))*(VLOOKUP(Z45,TAX!$B$4:$E$9,3)))+(VLOOKUP(Z45,TAX!$B$4:$E$9,4))))</f>
        <v>0</v>
      </c>
      <c r="AB45" s="8">
        <f t="shared" si="11"/>
        <v>0</v>
      </c>
    </row>
    <row r="46" spans="2:30" x14ac:dyDescent="0.3">
      <c r="B46" s="3">
        <f t="shared" si="5"/>
        <v>43</v>
      </c>
      <c r="C46" s="10"/>
      <c r="D46" s="11"/>
      <c r="E46" s="9"/>
      <c r="F46" s="8"/>
      <c r="G46" s="8"/>
      <c r="H46" s="8"/>
      <c r="I46" s="8"/>
      <c r="J46" s="8"/>
      <c r="K46" s="8"/>
      <c r="L46" s="8"/>
      <c r="M46" s="8"/>
      <c r="N46" s="8"/>
      <c r="O46" s="8"/>
      <c r="P46" s="8">
        <f t="shared" si="10"/>
        <v>0</v>
      </c>
      <c r="Q46" s="8"/>
      <c r="R46" s="8"/>
      <c r="S46" s="8"/>
      <c r="T46" s="8">
        <f t="shared" si="2"/>
        <v>0</v>
      </c>
      <c r="U46" s="8">
        <f t="shared" si="12"/>
        <v>0</v>
      </c>
      <c r="V46" s="8">
        <f t="shared" si="14"/>
        <v>0</v>
      </c>
      <c r="W46" s="9">
        <f t="shared" si="13"/>
        <v>0</v>
      </c>
      <c r="X46" s="8">
        <f t="shared" si="15"/>
        <v>0</v>
      </c>
      <c r="Y46" s="8">
        <f t="shared" si="8"/>
        <v>0</v>
      </c>
      <c r="Z46" s="8">
        <f t="shared" si="16"/>
        <v>0</v>
      </c>
      <c r="AA46" s="8">
        <f>IF(Z46=0,0,(((Z46-VLOOKUP(Z46,TAX!$B$4:$E$9,1))*(VLOOKUP(Z46,TAX!$B$4:$E$9,3)))+(VLOOKUP(Z46,TAX!$B$4:$E$9,4))))</f>
        <v>0</v>
      </c>
      <c r="AB46" s="8">
        <f t="shared" si="11"/>
        <v>0</v>
      </c>
    </row>
    <row r="47" spans="2:30" x14ac:dyDescent="0.3">
      <c r="B47" s="3">
        <f t="shared" si="5"/>
        <v>44</v>
      </c>
      <c r="C47" s="10"/>
      <c r="D47" s="11"/>
      <c r="E47" s="9"/>
      <c r="F47" s="8"/>
      <c r="G47" s="8"/>
      <c r="H47" s="8"/>
      <c r="I47" s="8"/>
      <c r="J47" s="8"/>
      <c r="K47" s="8"/>
      <c r="L47" s="8"/>
      <c r="M47" s="8"/>
      <c r="N47" s="8"/>
      <c r="O47" s="8"/>
      <c r="P47" s="8">
        <f t="shared" si="10"/>
        <v>0</v>
      </c>
      <c r="Q47" s="8"/>
      <c r="R47" s="8"/>
      <c r="S47" s="8"/>
      <c r="T47" s="8">
        <f t="shared" si="2"/>
        <v>0</v>
      </c>
      <c r="U47" s="8">
        <f t="shared" si="12"/>
        <v>0</v>
      </c>
      <c r="V47" s="8">
        <f t="shared" si="14"/>
        <v>0</v>
      </c>
      <c r="W47" s="9">
        <f t="shared" si="13"/>
        <v>0</v>
      </c>
      <c r="X47" s="8">
        <f t="shared" si="15"/>
        <v>0</v>
      </c>
      <c r="Y47" s="8">
        <f t="shared" si="8"/>
        <v>0</v>
      </c>
      <c r="Z47" s="8">
        <f t="shared" si="16"/>
        <v>0</v>
      </c>
      <c r="AA47" s="8">
        <f>IF(Z47=0,0,(((Z47-VLOOKUP(Z47,TAX!$B$4:$E$9,1))*(VLOOKUP(Z47,TAX!$B$4:$E$9,3)))+(VLOOKUP(Z47,TAX!$B$4:$E$9,4))))</f>
        <v>0</v>
      </c>
      <c r="AB47" s="8">
        <f t="shared" si="11"/>
        <v>0</v>
      </c>
    </row>
    <row r="48" spans="2:30" x14ac:dyDescent="0.3">
      <c r="B48" s="3">
        <f t="shared" si="5"/>
        <v>45</v>
      </c>
      <c r="C48" s="10"/>
      <c r="D48" s="11"/>
      <c r="E48" s="9"/>
      <c r="F48" s="8"/>
      <c r="G48" s="8"/>
      <c r="H48" s="8"/>
      <c r="I48" s="8"/>
      <c r="J48" s="8"/>
      <c r="K48" s="8"/>
      <c r="L48" s="8"/>
      <c r="M48" s="8"/>
      <c r="N48" s="8"/>
      <c r="O48" s="8"/>
      <c r="P48" s="8">
        <f t="shared" si="10"/>
        <v>0</v>
      </c>
      <c r="Q48" s="8"/>
      <c r="R48" s="8"/>
      <c r="S48" s="8"/>
      <c r="T48" s="8">
        <f t="shared" si="2"/>
        <v>0</v>
      </c>
      <c r="U48" s="8">
        <f t="shared" si="12"/>
        <v>0</v>
      </c>
      <c r="V48" s="8">
        <f t="shared" si="14"/>
        <v>0</v>
      </c>
      <c r="W48" s="9">
        <f t="shared" si="13"/>
        <v>0</v>
      </c>
      <c r="X48" s="8">
        <f t="shared" si="15"/>
        <v>0</v>
      </c>
      <c r="Y48" s="8">
        <f t="shared" si="8"/>
        <v>0</v>
      </c>
      <c r="Z48" s="8">
        <f t="shared" si="16"/>
        <v>0</v>
      </c>
      <c r="AA48" s="8">
        <f>IF(Z48=0,0,(((Z48-VLOOKUP(Z48,TAX!$B$4:$E$9,1))*(VLOOKUP(Z48,TAX!$B$4:$E$9,3)))+(VLOOKUP(Z48,TAX!$B$4:$E$9,4))))</f>
        <v>0</v>
      </c>
      <c r="AB48" s="8">
        <f t="shared" si="11"/>
        <v>0</v>
      </c>
    </row>
    <row r="49" spans="2:28" x14ac:dyDescent="0.3">
      <c r="B49" s="3">
        <f t="shared" si="5"/>
        <v>46</v>
      </c>
      <c r="C49" s="10"/>
      <c r="D49" s="11"/>
      <c r="E49" s="9"/>
      <c r="F49" s="8"/>
      <c r="G49" s="8"/>
      <c r="H49" s="8"/>
      <c r="I49" s="8"/>
      <c r="J49" s="8"/>
      <c r="K49" s="8"/>
      <c r="L49" s="8"/>
      <c r="M49" s="8"/>
      <c r="N49" s="8"/>
      <c r="O49" s="8"/>
      <c r="P49" s="8">
        <f t="shared" si="10"/>
        <v>0</v>
      </c>
      <c r="Q49" s="8"/>
      <c r="R49" s="8"/>
      <c r="S49" s="8"/>
      <c r="T49" s="8">
        <f t="shared" si="2"/>
        <v>0</v>
      </c>
      <c r="U49" s="8">
        <f t="shared" si="12"/>
        <v>0</v>
      </c>
      <c r="V49" s="8">
        <f t="shared" si="14"/>
        <v>0</v>
      </c>
      <c r="W49" s="9">
        <f t="shared" si="13"/>
        <v>0</v>
      </c>
      <c r="X49" s="8">
        <f t="shared" si="15"/>
        <v>0</v>
      </c>
      <c r="Y49" s="8">
        <f t="shared" si="8"/>
        <v>0</v>
      </c>
      <c r="Z49" s="8">
        <f t="shared" si="16"/>
        <v>0</v>
      </c>
      <c r="AA49" s="8">
        <f>IF(Z49=0,0,(((Z49-VLOOKUP(Z49,TAX!$B$4:$E$9,1))*(VLOOKUP(Z49,TAX!$B$4:$E$9,3)))+(VLOOKUP(Z49,TAX!$B$4:$E$9,4))))</f>
        <v>0</v>
      </c>
      <c r="AB49" s="8">
        <f t="shared" si="11"/>
        <v>0</v>
      </c>
    </row>
    <row r="50" spans="2:28" x14ac:dyDescent="0.3">
      <c r="B50" s="3">
        <f t="shared" si="5"/>
        <v>47</v>
      </c>
      <c r="C50" s="10"/>
      <c r="D50" s="11"/>
      <c r="E50" s="9"/>
      <c r="F50" s="8"/>
      <c r="G50" s="8"/>
      <c r="H50" s="8"/>
      <c r="I50" s="8"/>
      <c r="J50" s="8"/>
      <c r="K50" s="8"/>
      <c r="L50" s="8"/>
      <c r="M50" s="8"/>
      <c r="N50" s="8"/>
      <c r="O50" s="8"/>
      <c r="P50" s="8">
        <f t="shared" si="10"/>
        <v>0</v>
      </c>
      <c r="Q50" s="8"/>
      <c r="R50" s="8"/>
      <c r="S50" s="8"/>
      <c r="T50" s="8">
        <f t="shared" si="2"/>
        <v>0</v>
      </c>
      <c r="U50" s="8">
        <f t="shared" si="12"/>
        <v>0</v>
      </c>
      <c r="V50" s="8">
        <f t="shared" si="14"/>
        <v>0</v>
      </c>
      <c r="W50" s="9">
        <f t="shared" si="13"/>
        <v>0</v>
      </c>
      <c r="X50" s="8">
        <f t="shared" si="15"/>
        <v>0</v>
      </c>
      <c r="Y50" s="8">
        <f t="shared" si="8"/>
        <v>0</v>
      </c>
      <c r="Z50" s="8">
        <f t="shared" si="16"/>
        <v>0</v>
      </c>
      <c r="AA50" s="8">
        <f>IF(Z50=0,0,(((Z50-VLOOKUP(Z50,TAX!$B$4:$E$9,1))*(VLOOKUP(Z50,TAX!$B$4:$E$9,3)))+(VLOOKUP(Z50,TAX!$B$4:$E$9,4))))</f>
        <v>0</v>
      </c>
      <c r="AB50" s="8">
        <f t="shared" si="11"/>
        <v>0</v>
      </c>
    </row>
    <row r="51" spans="2:28" x14ac:dyDescent="0.3">
      <c r="B51" s="3">
        <f t="shared" si="5"/>
        <v>48</v>
      </c>
      <c r="C51" s="10"/>
      <c r="D51" s="11"/>
      <c r="E51" s="9"/>
      <c r="F51" s="8"/>
      <c r="G51" s="8"/>
      <c r="H51" s="8"/>
      <c r="I51" s="8"/>
      <c r="J51" s="8"/>
      <c r="K51" s="8"/>
      <c r="L51" s="8"/>
      <c r="M51" s="8"/>
      <c r="N51" s="8"/>
      <c r="O51" s="8"/>
      <c r="P51" s="8">
        <f t="shared" si="10"/>
        <v>0</v>
      </c>
      <c r="Q51" s="8"/>
      <c r="R51" s="8"/>
      <c r="S51" s="8"/>
      <c r="T51" s="8">
        <f t="shared" si="2"/>
        <v>0</v>
      </c>
      <c r="U51" s="8">
        <f t="shared" si="12"/>
        <v>0</v>
      </c>
      <c r="V51" s="8">
        <f t="shared" si="14"/>
        <v>0</v>
      </c>
      <c r="W51" s="9">
        <f t="shared" si="13"/>
        <v>0</v>
      </c>
      <c r="X51" s="8">
        <f t="shared" si="15"/>
        <v>0</v>
      </c>
      <c r="Y51" s="8">
        <f t="shared" si="8"/>
        <v>0</v>
      </c>
      <c r="Z51" s="8">
        <f t="shared" si="16"/>
        <v>0</v>
      </c>
      <c r="AA51" s="8">
        <f>IF(Z51=0,0,(((Z51-VLOOKUP(Z51,TAX!$B$4:$E$9,1))*(VLOOKUP(Z51,TAX!$B$4:$E$9,3)))+(VLOOKUP(Z51,TAX!$B$4:$E$9,4))))</f>
        <v>0</v>
      </c>
      <c r="AB51" s="8">
        <f t="shared" si="11"/>
        <v>0</v>
      </c>
    </row>
    <row r="52" spans="2:28" x14ac:dyDescent="0.3">
      <c r="B52" s="3">
        <f t="shared" si="5"/>
        <v>49</v>
      </c>
      <c r="C52" s="10"/>
      <c r="D52" s="11"/>
      <c r="E52" s="9"/>
      <c r="F52" s="8"/>
      <c r="G52" s="8"/>
      <c r="H52" s="8"/>
      <c r="I52" s="8"/>
      <c r="J52" s="8"/>
      <c r="K52" s="8"/>
      <c r="L52" s="8"/>
      <c r="M52" s="8"/>
      <c r="N52" s="8"/>
      <c r="O52" s="8"/>
      <c r="P52" s="8">
        <f t="shared" si="10"/>
        <v>0</v>
      </c>
      <c r="Q52" s="8"/>
      <c r="R52" s="8"/>
      <c r="S52" s="8"/>
      <c r="T52" s="8">
        <f t="shared" si="2"/>
        <v>0</v>
      </c>
      <c r="U52" s="8">
        <f t="shared" si="12"/>
        <v>0</v>
      </c>
      <c r="V52" s="8">
        <f t="shared" si="14"/>
        <v>0</v>
      </c>
      <c r="W52" s="9">
        <f t="shared" si="13"/>
        <v>0</v>
      </c>
      <c r="X52" s="8">
        <f t="shared" si="15"/>
        <v>0</v>
      </c>
      <c r="Y52" s="8">
        <f t="shared" si="8"/>
        <v>0</v>
      </c>
      <c r="Z52" s="8">
        <f t="shared" si="16"/>
        <v>0</v>
      </c>
      <c r="AA52" s="8">
        <f>IF(Z52=0,0,(((Z52-VLOOKUP(Z52,TAX!$B$4:$E$9,1))*(VLOOKUP(Z52,TAX!$B$4:$E$9,3)))+(VLOOKUP(Z52,TAX!$B$4:$E$9,4))))</f>
        <v>0</v>
      </c>
      <c r="AB52" s="8">
        <f t="shared" si="11"/>
        <v>0</v>
      </c>
    </row>
    <row r="53" spans="2:28" x14ac:dyDescent="0.3">
      <c r="B53" s="3">
        <f t="shared" si="5"/>
        <v>50</v>
      </c>
      <c r="C53" s="10"/>
      <c r="D53" s="11"/>
      <c r="E53" s="9"/>
      <c r="F53" s="8"/>
      <c r="G53" s="8"/>
      <c r="H53" s="8"/>
      <c r="I53" s="8"/>
      <c r="J53" s="8"/>
      <c r="K53" s="8"/>
      <c r="L53" s="8"/>
      <c r="M53" s="8"/>
      <c r="N53" s="8"/>
      <c r="O53" s="8"/>
      <c r="P53" s="8">
        <f t="shared" si="10"/>
        <v>0</v>
      </c>
      <c r="Q53" s="8"/>
      <c r="R53" s="8"/>
      <c r="S53" s="8"/>
      <c r="T53" s="8">
        <f t="shared" si="2"/>
        <v>0</v>
      </c>
      <c r="U53" s="8">
        <f t="shared" si="12"/>
        <v>0</v>
      </c>
      <c r="V53" s="8">
        <f t="shared" si="14"/>
        <v>0</v>
      </c>
      <c r="W53" s="9">
        <f t="shared" si="13"/>
        <v>0</v>
      </c>
      <c r="X53" s="8">
        <f t="shared" si="15"/>
        <v>0</v>
      </c>
      <c r="Y53" s="8">
        <f t="shared" si="8"/>
        <v>0</v>
      </c>
      <c r="Z53" s="8">
        <f t="shared" si="16"/>
        <v>0</v>
      </c>
      <c r="AA53" s="8">
        <f>IF(Z53=0,0,(((Z53-VLOOKUP(Z53,TAX!$B$4:$E$9,1))*(VLOOKUP(Z53,TAX!$B$4:$E$9,3)))+(VLOOKUP(Z53,TAX!$B$4:$E$9,4))))</f>
        <v>0</v>
      </c>
      <c r="AB53" s="8">
        <f t="shared" si="11"/>
        <v>0</v>
      </c>
    </row>
    <row r="54" spans="2:28" x14ac:dyDescent="0.3">
      <c r="B54" s="26" t="s">
        <v>21</v>
      </c>
      <c r="C54" s="27"/>
      <c r="D54" s="28"/>
      <c r="E54" s="29"/>
      <c r="F54" s="30">
        <f t="shared" ref="F54:AB54" si="17">SUM(F4:F53)</f>
        <v>0</v>
      </c>
      <c r="G54" s="30">
        <f t="shared" si="17"/>
        <v>0</v>
      </c>
      <c r="H54" s="30">
        <f t="shared" si="17"/>
        <v>0</v>
      </c>
      <c r="I54" s="30">
        <f t="shared" si="17"/>
        <v>0</v>
      </c>
      <c r="J54" s="30">
        <f t="shared" si="17"/>
        <v>0</v>
      </c>
      <c r="K54" s="30">
        <f t="shared" si="17"/>
        <v>0</v>
      </c>
      <c r="L54" s="30">
        <f t="shared" si="17"/>
        <v>0</v>
      </c>
      <c r="M54" s="30">
        <f t="shared" si="17"/>
        <v>0</v>
      </c>
      <c r="N54" s="30">
        <f t="shared" si="17"/>
        <v>0</v>
      </c>
      <c r="O54" s="30">
        <f t="shared" si="17"/>
        <v>0</v>
      </c>
      <c r="P54" s="30">
        <f t="shared" si="17"/>
        <v>0</v>
      </c>
      <c r="Q54" s="30">
        <f t="shared" si="17"/>
        <v>0</v>
      </c>
      <c r="R54" s="30">
        <f t="shared" si="17"/>
        <v>0</v>
      </c>
      <c r="S54" s="30">
        <f t="shared" si="17"/>
        <v>0</v>
      </c>
      <c r="T54" s="30">
        <f t="shared" si="17"/>
        <v>0</v>
      </c>
      <c r="U54" s="30">
        <f t="shared" si="17"/>
        <v>0</v>
      </c>
      <c r="V54" s="30">
        <f t="shared" si="17"/>
        <v>0</v>
      </c>
      <c r="W54" s="30">
        <f t="shared" si="17"/>
        <v>0</v>
      </c>
      <c r="X54" s="30">
        <f t="shared" si="17"/>
        <v>0</v>
      </c>
      <c r="Y54" s="30">
        <f t="shared" si="17"/>
        <v>0</v>
      </c>
      <c r="Z54" s="30">
        <f t="shared" si="17"/>
        <v>0</v>
      </c>
      <c r="AA54" s="30">
        <f t="shared" si="17"/>
        <v>0</v>
      </c>
      <c r="AB54" s="30">
        <f t="shared" si="17"/>
        <v>0</v>
      </c>
    </row>
  </sheetData>
  <mergeCells count="5">
    <mergeCell ref="B2:B3"/>
    <mergeCell ref="C2:C3"/>
    <mergeCell ref="D2:D3"/>
    <mergeCell ref="E2:E3"/>
    <mergeCell ref="F2:AB2"/>
  </mergeCells>
  <pageMargins left="0.7" right="0.7" top="0.75" bottom="0.75" header="0.3" footer="0.3"/>
  <headerFooter>
    <oddFooter>&amp;L_x000D_&amp;1#&amp;"Calibri"&amp;11&amp;K000000 Classification: GENERAL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2:AD54"/>
  <sheetViews>
    <sheetView workbookViewId="0">
      <pane xSplit="5" ySplit="3" topLeftCell="F4" activePane="bottomRight" state="frozen"/>
      <selection pane="topRight" activeCell="F1" sqref="F1"/>
      <selection pane="bottomLeft" activeCell="A4" sqref="A4"/>
      <selection pane="bottomRight" activeCell="F4" sqref="F4"/>
    </sheetView>
  </sheetViews>
  <sheetFormatPr defaultRowHeight="14.4" x14ac:dyDescent="0.3"/>
  <cols>
    <col min="1" max="1" width="2.5546875" customWidth="1"/>
    <col min="2" max="2" width="4.33203125" customWidth="1"/>
    <col min="3" max="3" width="23.109375" customWidth="1"/>
    <col min="4" max="5" width="14.88671875" customWidth="1"/>
    <col min="6" max="6" width="16.33203125" customWidth="1"/>
    <col min="7" max="7" width="12.5546875" customWidth="1"/>
    <col min="8" max="8" width="11.88671875" customWidth="1"/>
    <col min="9" max="9" width="14.109375" customWidth="1"/>
    <col min="10" max="10" width="12.5546875" customWidth="1"/>
    <col min="11" max="11" width="13.109375" customWidth="1"/>
    <col min="12" max="13" width="13.33203125" customWidth="1"/>
    <col min="14" max="14" width="13.88671875" customWidth="1"/>
    <col min="15" max="15" width="13.33203125" customWidth="1"/>
    <col min="16" max="16" width="14.5546875" customWidth="1"/>
    <col min="17" max="17" width="12.109375" customWidth="1"/>
    <col min="18" max="18" width="12" customWidth="1"/>
    <col min="19" max="19" width="10.88671875" customWidth="1"/>
    <col min="20" max="20" width="12.88671875" customWidth="1"/>
    <col min="21" max="21" width="15.44140625" customWidth="1"/>
    <col min="22" max="22" width="15" customWidth="1"/>
    <col min="23" max="23" width="13.33203125" customWidth="1"/>
    <col min="24" max="24" width="12.44140625" customWidth="1"/>
    <col min="25" max="25" width="15.44140625" customWidth="1"/>
    <col min="26" max="26" width="13.88671875" customWidth="1"/>
    <col min="27" max="27" width="13.109375" customWidth="1"/>
    <col min="28" max="28" width="11.5546875" customWidth="1"/>
    <col min="30" max="30" width="9.5546875" bestFit="1" customWidth="1"/>
  </cols>
  <sheetData>
    <row r="2" spans="2:28" x14ac:dyDescent="0.3">
      <c r="B2" s="93"/>
      <c r="C2" s="95" t="s">
        <v>0</v>
      </c>
      <c r="D2" s="97" t="s">
        <v>1</v>
      </c>
      <c r="E2" s="95" t="s">
        <v>2</v>
      </c>
      <c r="F2" s="99" t="s">
        <v>36</v>
      </c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1"/>
    </row>
    <row r="3" spans="2:28" ht="40.799999999999997" x14ac:dyDescent="0.3">
      <c r="B3" s="94"/>
      <c r="C3" s="96"/>
      <c r="D3" s="98"/>
      <c r="E3" s="96"/>
      <c r="F3" s="1" t="s">
        <v>22</v>
      </c>
      <c r="G3" s="1" t="s">
        <v>3</v>
      </c>
      <c r="H3" s="1" t="s">
        <v>4</v>
      </c>
      <c r="I3" s="1" t="s">
        <v>5</v>
      </c>
      <c r="J3" s="1" t="s">
        <v>6</v>
      </c>
      <c r="K3" s="1" t="s">
        <v>7</v>
      </c>
      <c r="L3" s="1" t="s">
        <v>8</v>
      </c>
      <c r="M3" s="1" t="s">
        <v>9</v>
      </c>
      <c r="N3" s="1" t="s">
        <v>10</v>
      </c>
      <c r="O3" s="2" t="s">
        <v>11</v>
      </c>
      <c r="P3" s="2" t="s">
        <v>12</v>
      </c>
      <c r="Q3" s="2" t="s">
        <v>25</v>
      </c>
      <c r="R3" s="2" t="s">
        <v>23</v>
      </c>
      <c r="S3" s="2" t="s">
        <v>24</v>
      </c>
      <c r="T3" s="2" t="s">
        <v>13</v>
      </c>
      <c r="U3" s="2" t="s">
        <v>14</v>
      </c>
      <c r="V3" s="2" t="s">
        <v>26</v>
      </c>
      <c r="W3" s="2" t="s">
        <v>15</v>
      </c>
      <c r="X3" s="2" t="s">
        <v>16</v>
      </c>
      <c r="Y3" s="2" t="s">
        <v>17</v>
      </c>
      <c r="Z3" s="2" t="s">
        <v>18</v>
      </c>
      <c r="AA3" s="2" t="s">
        <v>19</v>
      </c>
      <c r="AB3" s="1" t="s">
        <v>20</v>
      </c>
    </row>
    <row r="4" spans="2:28" x14ac:dyDescent="0.3">
      <c r="B4" s="3">
        <v>1</v>
      </c>
      <c r="C4" s="4"/>
      <c r="D4" s="5"/>
      <c r="E4" s="6"/>
      <c r="F4" s="7"/>
      <c r="G4" s="7"/>
      <c r="H4" s="7"/>
      <c r="I4" s="7"/>
      <c r="J4" s="7"/>
      <c r="K4" s="7"/>
      <c r="L4" s="7"/>
      <c r="M4" s="7"/>
      <c r="N4" s="7"/>
      <c r="O4" s="8"/>
      <c r="P4" s="8">
        <f t="shared" ref="P4:P35" si="0">SUM(F4:O4)</f>
        <v>0</v>
      </c>
      <c r="Q4" s="8"/>
      <c r="R4" s="8"/>
      <c r="S4" s="8"/>
      <c r="T4" s="8">
        <f>IF(E4="MWE",F4,0)</f>
        <v>0</v>
      </c>
      <c r="U4" s="8">
        <f>IF(E4="MWE",SUM(G4:M4),0)</f>
        <v>0</v>
      </c>
      <c r="V4" s="8">
        <f>IF(E4="NOT",SUM(Q4:S4),0)</f>
        <v>0</v>
      </c>
      <c r="W4" s="9">
        <f>T4+U4+V4+N4+O4</f>
        <v>0</v>
      </c>
      <c r="X4" s="8">
        <f>P4-W4</f>
        <v>0</v>
      </c>
      <c r="Y4" s="8">
        <f>IF(E4="NOT",IF(X4&lt;=20833.33,X4,0),0)</f>
        <v>0</v>
      </c>
      <c r="Z4" s="8">
        <f>IF(Y4=0,X4,0)</f>
        <v>0</v>
      </c>
      <c r="AA4" s="8">
        <f>IF(Z4=0,0,((Z4-VLOOKUP(Z4,TAX!$B$4:$E$9,1))*VLOOKUP(Z4,TAX!$B$4:$E$9,3))+VLOOKUP(Z4,TAX!$B$4:$E$9,4))</f>
        <v>0</v>
      </c>
      <c r="AB4" s="7">
        <f t="shared" ref="AB4:AB35" si="1">P4-Q4-R4-S4-AA4</f>
        <v>0</v>
      </c>
    </row>
    <row r="5" spans="2:28" x14ac:dyDescent="0.3">
      <c r="B5" s="3">
        <f>B4+1</f>
        <v>2</v>
      </c>
      <c r="C5" s="10"/>
      <c r="D5" s="11"/>
      <c r="E5" s="9"/>
      <c r="F5" s="8"/>
      <c r="G5" s="8"/>
      <c r="H5" s="8"/>
      <c r="I5" s="8"/>
      <c r="J5" s="8"/>
      <c r="K5" s="8"/>
      <c r="L5" s="8"/>
      <c r="M5" s="8"/>
      <c r="N5" s="8"/>
      <c r="O5" s="8"/>
      <c r="P5" s="8">
        <f t="shared" si="0"/>
        <v>0</v>
      </c>
      <c r="Q5" s="8"/>
      <c r="R5" s="8"/>
      <c r="S5" s="8"/>
      <c r="T5" s="8">
        <f t="shared" ref="T5:T53" si="2">IF(E5="MWE",F5,0)</f>
        <v>0</v>
      </c>
      <c r="U5" s="8">
        <f t="shared" ref="U5:U42" si="3">IF(E5="MWE",SUM(G5:M5),0)</f>
        <v>0</v>
      </c>
      <c r="V5" s="8">
        <f t="shared" ref="V5:V42" si="4">IF(E5="NOT",SUM(Q5:S5),0)</f>
        <v>0</v>
      </c>
      <c r="W5" s="9">
        <f>T5+U5+V5+N5+O5</f>
        <v>0</v>
      </c>
      <c r="X5" s="8">
        <f>P5-W5</f>
        <v>0</v>
      </c>
      <c r="Y5" s="8">
        <f>IF(E5="NOT",IF(X5&lt;=20833.33,X5,0),0)</f>
        <v>0</v>
      </c>
      <c r="Z5" s="8">
        <f>IF(Y5=0,X5,0)</f>
        <v>0</v>
      </c>
      <c r="AA5" s="8">
        <f>IF(Z5=0,0,((Z5-VLOOKUP(Z5,TAX!$B$4:$E$9,1))*VLOOKUP(Z5,TAX!$B$4:$E$9,3))+VLOOKUP(Z5,TAX!$B$4:$E$9,4))</f>
        <v>0</v>
      </c>
      <c r="AB5" s="8">
        <f t="shared" si="1"/>
        <v>0</v>
      </c>
    </row>
    <row r="6" spans="2:28" x14ac:dyDescent="0.3">
      <c r="B6" s="3">
        <f t="shared" ref="B6:B53" si="5">B5+1</f>
        <v>3</v>
      </c>
      <c r="C6" s="10"/>
      <c r="D6" s="11"/>
      <c r="E6" s="9"/>
      <c r="F6" s="8"/>
      <c r="G6" s="8"/>
      <c r="H6" s="8"/>
      <c r="I6" s="8"/>
      <c r="J6" s="8"/>
      <c r="K6" s="8"/>
      <c r="L6" s="8"/>
      <c r="M6" s="8"/>
      <c r="N6" s="8"/>
      <c r="O6" s="8"/>
      <c r="P6" s="8">
        <f t="shared" si="0"/>
        <v>0</v>
      </c>
      <c r="Q6" s="8"/>
      <c r="R6" s="8"/>
      <c r="S6" s="8"/>
      <c r="T6" s="8">
        <f t="shared" si="2"/>
        <v>0</v>
      </c>
      <c r="U6" s="8">
        <f t="shared" si="3"/>
        <v>0</v>
      </c>
      <c r="V6" s="8">
        <f t="shared" si="4"/>
        <v>0</v>
      </c>
      <c r="W6" s="9">
        <f t="shared" ref="W6:W42" si="6">T6+U6+V6+N6+O6</f>
        <v>0</v>
      </c>
      <c r="X6" s="8">
        <f t="shared" ref="X6:X42" si="7">P6-W6</f>
        <v>0</v>
      </c>
      <c r="Y6" s="8">
        <f t="shared" ref="Y6:Y53" si="8">IF(E6="NOT",IF(X6&lt;=20833.33,X6,0),0)</f>
        <v>0</v>
      </c>
      <c r="Z6" s="8">
        <f t="shared" ref="Z6:Z42" si="9">IF(Y6=0,X6,0)</f>
        <v>0</v>
      </c>
      <c r="AA6" s="8">
        <f>IF(Z6=0,0,((Z6-VLOOKUP(Z6,TAX!$B$4:$E$9,1))*VLOOKUP(Z6,TAX!$B$4:$E$9,3))+VLOOKUP(Z6,TAX!$B$4:$E$9,4))</f>
        <v>0</v>
      </c>
      <c r="AB6" s="8">
        <f t="shared" si="1"/>
        <v>0</v>
      </c>
    </row>
    <row r="7" spans="2:28" x14ac:dyDescent="0.3">
      <c r="B7" s="3">
        <f t="shared" si="5"/>
        <v>4</v>
      </c>
      <c r="C7" s="10"/>
      <c r="D7" s="11"/>
      <c r="E7" s="9"/>
      <c r="F7" s="8"/>
      <c r="G7" s="8"/>
      <c r="H7" s="8"/>
      <c r="I7" s="8"/>
      <c r="J7" s="8"/>
      <c r="K7" s="8"/>
      <c r="L7" s="8"/>
      <c r="M7" s="8"/>
      <c r="N7" s="8"/>
      <c r="O7" s="8"/>
      <c r="P7" s="8">
        <f t="shared" si="0"/>
        <v>0</v>
      </c>
      <c r="Q7" s="8"/>
      <c r="R7" s="8"/>
      <c r="S7" s="8"/>
      <c r="T7" s="8">
        <f t="shared" si="2"/>
        <v>0</v>
      </c>
      <c r="U7" s="8">
        <f t="shared" si="3"/>
        <v>0</v>
      </c>
      <c r="V7" s="8">
        <f t="shared" si="4"/>
        <v>0</v>
      </c>
      <c r="W7" s="9">
        <f t="shared" si="6"/>
        <v>0</v>
      </c>
      <c r="X7" s="8">
        <f t="shared" si="7"/>
        <v>0</v>
      </c>
      <c r="Y7" s="8">
        <f t="shared" si="8"/>
        <v>0</v>
      </c>
      <c r="Z7" s="8">
        <f t="shared" si="9"/>
        <v>0</v>
      </c>
      <c r="AA7" s="8">
        <f>IF(Z7=0,0,((Z7-VLOOKUP(Z7,TAX!$B$4:$E$9,1))*VLOOKUP(Z7,TAX!$B$4:$E$9,3))+VLOOKUP(Z7,TAX!$B$4:$E$9,4))</f>
        <v>0</v>
      </c>
      <c r="AB7" s="8">
        <f t="shared" si="1"/>
        <v>0</v>
      </c>
    </row>
    <row r="8" spans="2:28" x14ac:dyDescent="0.3">
      <c r="B8" s="3">
        <f t="shared" si="5"/>
        <v>5</v>
      </c>
      <c r="C8" s="10"/>
      <c r="D8" s="11"/>
      <c r="E8" s="9"/>
      <c r="F8" s="8"/>
      <c r="G8" s="8"/>
      <c r="H8" s="8"/>
      <c r="I8" s="8"/>
      <c r="J8" s="8"/>
      <c r="K8" s="8"/>
      <c r="L8" s="8"/>
      <c r="M8" s="8"/>
      <c r="N8" s="8"/>
      <c r="O8" s="8"/>
      <c r="P8" s="8">
        <f t="shared" si="0"/>
        <v>0</v>
      </c>
      <c r="Q8" s="8"/>
      <c r="R8" s="8"/>
      <c r="S8" s="8"/>
      <c r="T8" s="8">
        <f t="shared" si="2"/>
        <v>0</v>
      </c>
      <c r="U8" s="8">
        <f t="shared" si="3"/>
        <v>0</v>
      </c>
      <c r="V8" s="8">
        <f t="shared" si="4"/>
        <v>0</v>
      </c>
      <c r="W8" s="9">
        <f t="shared" si="6"/>
        <v>0</v>
      </c>
      <c r="X8" s="8">
        <f t="shared" si="7"/>
        <v>0</v>
      </c>
      <c r="Y8" s="8">
        <f t="shared" si="8"/>
        <v>0</v>
      </c>
      <c r="Z8" s="8">
        <f t="shared" si="9"/>
        <v>0</v>
      </c>
      <c r="AA8" s="8">
        <f>IF(Z8=0,0,((Z8-VLOOKUP(Z8,TAX!$B$4:$E$9,1))*VLOOKUP(Z8,TAX!$B$4:$E$9,3))+VLOOKUP(Z8,TAX!$B$4:$E$9,4))</f>
        <v>0</v>
      </c>
      <c r="AB8" s="8">
        <f t="shared" si="1"/>
        <v>0</v>
      </c>
    </row>
    <row r="9" spans="2:28" x14ac:dyDescent="0.3">
      <c r="B9" s="3">
        <f t="shared" si="5"/>
        <v>6</v>
      </c>
      <c r="C9" s="10"/>
      <c r="D9" s="11"/>
      <c r="E9" s="9"/>
      <c r="F9" s="8"/>
      <c r="G9" s="8"/>
      <c r="H9" s="8"/>
      <c r="I9" s="8"/>
      <c r="J9" s="8"/>
      <c r="K9" s="8"/>
      <c r="L9" s="8"/>
      <c r="M9" s="8"/>
      <c r="N9" s="8"/>
      <c r="O9" s="8"/>
      <c r="P9" s="8">
        <f t="shared" si="0"/>
        <v>0</v>
      </c>
      <c r="Q9" s="8"/>
      <c r="R9" s="8"/>
      <c r="S9" s="8"/>
      <c r="T9" s="8">
        <f t="shared" si="2"/>
        <v>0</v>
      </c>
      <c r="U9" s="8">
        <f t="shared" si="3"/>
        <v>0</v>
      </c>
      <c r="V9" s="8">
        <f t="shared" si="4"/>
        <v>0</v>
      </c>
      <c r="W9" s="9">
        <f>T9+U9+V9+N9+O9</f>
        <v>0</v>
      </c>
      <c r="X9" s="8">
        <f t="shared" si="7"/>
        <v>0</v>
      </c>
      <c r="Y9" s="8">
        <f t="shared" si="8"/>
        <v>0</v>
      </c>
      <c r="Z9" s="8">
        <f t="shared" si="9"/>
        <v>0</v>
      </c>
      <c r="AA9" s="8">
        <f>IF(Z9=0,0,((Z9-VLOOKUP(Z9,TAX!$B$4:$E$9,1))*VLOOKUP(Z9,TAX!$B$4:$E$9,3))+VLOOKUP(Z9,TAX!$B$4:$E$9,4))</f>
        <v>0</v>
      </c>
      <c r="AB9" s="8">
        <f t="shared" si="1"/>
        <v>0</v>
      </c>
    </row>
    <row r="10" spans="2:28" x14ac:dyDescent="0.3">
      <c r="B10" s="3">
        <f t="shared" si="5"/>
        <v>7</v>
      </c>
      <c r="C10" s="10"/>
      <c r="D10" s="11"/>
      <c r="E10" s="9"/>
      <c r="F10" s="8"/>
      <c r="G10" s="8"/>
      <c r="H10" s="8"/>
      <c r="I10" s="8"/>
      <c r="J10" s="8"/>
      <c r="K10" s="8"/>
      <c r="L10" s="8"/>
      <c r="M10" s="8"/>
      <c r="N10" s="8"/>
      <c r="O10" s="8"/>
      <c r="P10" s="8">
        <f t="shared" si="0"/>
        <v>0</v>
      </c>
      <c r="Q10" s="8"/>
      <c r="R10" s="8"/>
      <c r="S10" s="8"/>
      <c r="T10" s="8">
        <f t="shared" si="2"/>
        <v>0</v>
      </c>
      <c r="U10" s="8">
        <f t="shared" si="3"/>
        <v>0</v>
      </c>
      <c r="V10" s="8">
        <f t="shared" si="4"/>
        <v>0</v>
      </c>
      <c r="W10" s="9">
        <f t="shared" si="6"/>
        <v>0</v>
      </c>
      <c r="X10" s="8">
        <f t="shared" si="7"/>
        <v>0</v>
      </c>
      <c r="Y10" s="8">
        <f t="shared" si="8"/>
        <v>0</v>
      </c>
      <c r="Z10" s="8">
        <f t="shared" si="9"/>
        <v>0</v>
      </c>
      <c r="AA10" s="8">
        <f>IF(Z10=0,0,((Z10-VLOOKUP(Z10,TAX!$B$4:$E$9,1))*VLOOKUP(Z10,TAX!$B$4:$E$9,3))+VLOOKUP(Z10,TAX!$B$4:$E$9,4))</f>
        <v>0</v>
      </c>
      <c r="AB10" s="8">
        <f t="shared" si="1"/>
        <v>0</v>
      </c>
    </row>
    <row r="11" spans="2:28" x14ac:dyDescent="0.3">
      <c r="B11" s="3">
        <f t="shared" si="5"/>
        <v>8</v>
      </c>
      <c r="C11" s="10"/>
      <c r="D11" s="11"/>
      <c r="E11" s="9"/>
      <c r="F11" s="8"/>
      <c r="G11" s="8"/>
      <c r="H11" s="8"/>
      <c r="I11" s="8"/>
      <c r="J11" s="8"/>
      <c r="K11" s="8"/>
      <c r="L11" s="8"/>
      <c r="M11" s="8"/>
      <c r="N11" s="8"/>
      <c r="O11" s="8"/>
      <c r="P11" s="8">
        <f t="shared" si="0"/>
        <v>0</v>
      </c>
      <c r="Q11" s="8"/>
      <c r="R11" s="8"/>
      <c r="S11" s="8"/>
      <c r="T11" s="8">
        <f t="shared" si="2"/>
        <v>0</v>
      </c>
      <c r="U11" s="8">
        <f t="shared" si="3"/>
        <v>0</v>
      </c>
      <c r="V11" s="8">
        <f t="shared" si="4"/>
        <v>0</v>
      </c>
      <c r="W11" s="9">
        <f t="shared" si="6"/>
        <v>0</v>
      </c>
      <c r="X11" s="8">
        <f t="shared" si="7"/>
        <v>0</v>
      </c>
      <c r="Y11" s="8">
        <f t="shared" si="8"/>
        <v>0</v>
      </c>
      <c r="Z11" s="8">
        <f t="shared" si="9"/>
        <v>0</v>
      </c>
      <c r="AA11" s="8">
        <f>IF(Z11=0,0,((Z11-VLOOKUP(Z11,TAX!$B$4:$E$9,1))*VLOOKUP(Z11,TAX!$B$4:$E$9,3))+VLOOKUP(Z11,TAX!$B$4:$E$9,4))</f>
        <v>0</v>
      </c>
      <c r="AB11" s="8">
        <f t="shared" si="1"/>
        <v>0</v>
      </c>
    </row>
    <row r="12" spans="2:28" x14ac:dyDescent="0.3">
      <c r="B12" s="3">
        <f t="shared" si="5"/>
        <v>9</v>
      </c>
      <c r="C12" s="10"/>
      <c r="D12" s="11"/>
      <c r="E12" s="9"/>
      <c r="F12" s="8"/>
      <c r="G12" s="8"/>
      <c r="H12" s="8"/>
      <c r="I12" s="8"/>
      <c r="J12" s="8"/>
      <c r="K12" s="8"/>
      <c r="L12" s="8"/>
      <c r="M12" s="8"/>
      <c r="N12" s="8"/>
      <c r="O12" s="8"/>
      <c r="P12" s="8">
        <f t="shared" si="0"/>
        <v>0</v>
      </c>
      <c r="Q12" s="8"/>
      <c r="R12" s="8"/>
      <c r="S12" s="8"/>
      <c r="T12" s="8">
        <f t="shared" si="2"/>
        <v>0</v>
      </c>
      <c r="U12" s="8">
        <f t="shared" si="3"/>
        <v>0</v>
      </c>
      <c r="V12" s="8">
        <f t="shared" si="4"/>
        <v>0</v>
      </c>
      <c r="W12" s="9">
        <f t="shared" si="6"/>
        <v>0</v>
      </c>
      <c r="X12" s="8">
        <f t="shared" si="7"/>
        <v>0</v>
      </c>
      <c r="Y12" s="8">
        <f t="shared" si="8"/>
        <v>0</v>
      </c>
      <c r="Z12" s="8">
        <f t="shared" si="9"/>
        <v>0</v>
      </c>
      <c r="AA12" s="8">
        <f>IF(Z12=0,0,((Z12-VLOOKUP(Z12,TAX!$B$4:$E$9,1))*VLOOKUP(Z12,TAX!$B$4:$E$9,3))+VLOOKUP(Z12,TAX!$B$4:$E$9,4))</f>
        <v>0</v>
      </c>
      <c r="AB12" s="8">
        <f t="shared" si="1"/>
        <v>0</v>
      </c>
    </row>
    <row r="13" spans="2:28" x14ac:dyDescent="0.3">
      <c r="B13" s="3">
        <f t="shared" si="5"/>
        <v>10</v>
      </c>
      <c r="C13" s="10"/>
      <c r="D13" s="11"/>
      <c r="E13" s="9"/>
      <c r="F13" s="8"/>
      <c r="G13" s="8"/>
      <c r="H13" s="8"/>
      <c r="I13" s="8"/>
      <c r="J13" s="8"/>
      <c r="K13" s="8"/>
      <c r="L13" s="8"/>
      <c r="M13" s="8"/>
      <c r="N13" s="8"/>
      <c r="O13" s="8"/>
      <c r="P13" s="8">
        <f t="shared" si="0"/>
        <v>0</v>
      </c>
      <c r="Q13" s="8"/>
      <c r="R13" s="8"/>
      <c r="S13" s="8"/>
      <c r="T13" s="8">
        <f t="shared" si="2"/>
        <v>0</v>
      </c>
      <c r="U13" s="8">
        <f t="shared" si="3"/>
        <v>0</v>
      </c>
      <c r="V13" s="8">
        <f t="shared" si="4"/>
        <v>0</v>
      </c>
      <c r="W13" s="9">
        <f t="shared" si="6"/>
        <v>0</v>
      </c>
      <c r="X13" s="8">
        <f t="shared" si="7"/>
        <v>0</v>
      </c>
      <c r="Y13" s="8">
        <f t="shared" si="8"/>
        <v>0</v>
      </c>
      <c r="Z13" s="8">
        <f t="shared" si="9"/>
        <v>0</v>
      </c>
      <c r="AA13" s="8">
        <f>IF(Z13=0,0,((Z13-VLOOKUP(Z13,TAX!$B$4:$E$9,1))*VLOOKUP(Z13,TAX!$B$4:$E$9,3))+VLOOKUP(Z13,TAX!$B$4:$E$9,4))</f>
        <v>0</v>
      </c>
      <c r="AB13" s="8">
        <f t="shared" si="1"/>
        <v>0</v>
      </c>
    </row>
    <row r="14" spans="2:28" x14ac:dyDescent="0.3">
      <c r="B14" s="3">
        <f t="shared" si="5"/>
        <v>11</v>
      </c>
      <c r="C14" s="10"/>
      <c r="D14" s="11"/>
      <c r="E14" s="9"/>
      <c r="F14" s="8"/>
      <c r="G14" s="8"/>
      <c r="H14" s="8"/>
      <c r="I14" s="8"/>
      <c r="J14" s="8"/>
      <c r="K14" s="8"/>
      <c r="L14" s="8"/>
      <c r="M14" s="8"/>
      <c r="N14" s="8"/>
      <c r="O14" s="8"/>
      <c r="P14" s="8">
        <f t="shared" si="0"/>
        <v>0</v>
      </c>
      <c r="Q14" s="8"/>
      <c r="R14" s="8"/>
      <c r="S14" s="8"/>
      <c r="T14" s="8">
        <f t="shared" si="2"/>
        <v>0</v>
      </c>
      <c r="U14" s="8">
        <f t="shared" si="3"/>
        <v>0</v>
      </c>
      <c r="V14" s="8">
        <f t="shared" si="4"/>
        <v>0</v>
      </c>
      <c r="W14" s="9">
        <f t="shared" si="6"/>
        <v>0</v>
      </c>
      <c r="X14" s="8">
        <f t="shared" si="7"/>
        <v>0</v>
      </c>
      <c r="Y14" s="8">
        <f t="shared" si="8"/>
        <v>0</v>
      </c>
      <c r="Z14" s="8">
        <f t="shared" si="9"/>
        <v>0</v>
      </c>
      <c r="AA14" s="8">
        <f>IF(Z14=0,0,((Z14-VLOOKUP(Z14,TAX!$B$4:$E$9,1))*VLOOKUP(Z14,TAX!$B$4:$E$9,3))+VLOOKUP(Z14,TAX!$B$4:$E$9,4))</f>
        <v>0</v>
      </c>
      <c r="AB14" s="8">
        <f t="shared" si="1"/>
        <v>0</v>
      </c>
    </row>
    <row r="15" spans="2:28" x14ac:dyDescent="0.3">
      <c r="B15" s="3">
        <f t="shared" si="5"/>
        <v>12</v>
      </c>
      <c r="C15" s="10"/>
      <c r="D15" s="11"/>
      <c r="E15" s="9"/>
      <c r="F15" s="8"/>
      <c r="G15" s="8"/>
      <c r="H15" s="8"/>
      <c r="I15" s="8"/>
      <c r="J15" s="8"/>
      <c r="K15" s="8"/>
      <c r="L15" s="8"/>
      <c r="M15" s="8"/>
      <c r="N15" s="8"/>
      <c r="O15" s="8"/>
      <c r="P15" s="8">
        <f t="shared" si="0"/>
        <v>0</v>
      </c>
      <c r="Q15" s="8"/>
      <c r="R15" s="8"/>
      <c r="S15" s="8"/>
      <c r="T15" s="8">
        <f t="shared" si="2"/>
        <v>0</v>
      </c>
      <c r="U15" s="8">
        <f t="shared" si="3"/>
        <v>0</v>
      </c>
      <c r="V15" s="8">
        <f t="shared" si="4"/>
        <v>0</v>
      </c>
      <c r="W15" s="9">
        <f t="shared" si="6"/>
        <v>0</v>
      </c>
      <c r="X15" s="8">
        <f t="shared" si="7"/>
        <v>0</v>
      </c>
      <c r="Y15" s="8">
        <f t="shared" si="8"/>
        <v>0</v>
      </c>
      <c r="Z15" s="8">
        <f t="shared" si="9"/>
        <v>0</v>
      </c>
      <c r="AA15" s="8">
        <f>IF(Z15=0,0,((Z15-VLOOKUP(Z15,TAX!$B$4:$E$9,1))*VLOOKUP(Z15,TAX!$B$4:$E$9,3))+VLOOKUP(Z15,TAX!$B$4:$E$9,4))</f>
        <v>0</v>
      </c>
      <c r="AB15" s="8">
        <f t="shared" si="1"/>
        <v>0</v>
      </c>
    </row>
    <row r="16" spans="2:28" x14ac:dyDescent="0.3">
      <c r="B16" s="3">
        <f t="shared" si="5"/>
        <v>13</v>
      </c>
      <c r="C16" s="10"/>
      <c r="D16" s="11"/>
      <c r="E16" s="9"/>
      <c r="F16" s="8"/>
      <c r="G16" s="8"/>
      <c r="H16" s="8"/>
      <c r="I16" s="8"/>
      <c r="J16" s="8"/>
      <c r="K16" s="8"/>
      <c r="L16" s="8"/>
      <c r="M16" s="8"/>
      <c r="N16" s="8"/>
      <c r="O16" s="8"/>
      <c r="P16" s="8">
        <f t="shared" si="0"/>
        <v>0</v>
      </c>
      <c r="Q16" s="8"/>
      <c r="R16" s="8"/>
      <c r="S16" s="8"/>
      <c r="T16" s="8">
        <f t="shared" si="2"/>
        <v>0</v>
      </c>
      <c r="U16" s="8">
        <f t="shared" si="3"/>
        <v>0</v>
      </c>
      <c r="V16" s="8">
        <f t="shared" si="4"/>
        <v>0</v>
      </c>
      <c r="W16" s="9">
        <f t="shared" si="6"/>
        <v>0</v>
      </c>
      <c r="X16" s="8">
        <f t="shared" si="7"/>
        <v>0</v>
      </c>
      <c r="Y16" s="8">
        <f t="shared" si="8"/>
        <v>0</v>
      </c>
      <c r="Z16" s="8">
        <f t="shared" si="9"/>
        <v>0</v>
      </c>
      <c r="AA16" s="8">
        <f>IF(Z16=0,0,((Z16-VLOOKUP(Z16,TAX!$B$4:$E$9,1))*VLOOKUP(Z16,TAX!$B$4:$E$9,3))+VLOOKUP(Z16,TAX!$B$4:$E$9,4))</f>
        <v>0</v>
      </c>
      <c r="AB16" s="8">
        <f t="shared" si="1"/>
        <v>0</v>
      </c>
    </row>
    <row r="17" spans="2:28" x14ac:dyDescent="0.3">
      <c r="B17" s="3">
        <f t="shared" si="5"/>
        <v>14</v>
      </c>
      <c r="C17" s="10"/>
      <c r="D17" s="11"/>
      <c r="E17" s="9"/>
      <c r="F17" s="8"/>
      <c r="G17" s="8"/>
      <c r="H17" s="8"/>
      <c r="I17" s="8"/>
      <c r="J17" s="8"/>
      <c r="K17" s="8"/>
      <c r="L17" s="8"/>
      <c r="M17" s="8"/>
      <c r="N17" s="8"/>
      <c r="O17" s="8"/>
      <c r="P17" s="8">
        <f t="shared" si="0"/>
        <v>0</v>
      </c>
      <c r="Q17" s="8"/>
      <c r="R17" s="8"/>
      <c r="S17" s="8"/>
      <c r="T17" s="8">
        <f t="shared" si="2"/>
        <v>0</v>
      </c>
      <c r="U17" s="8">
        <f t="shared" si="3"/>
        <v>0</v>
      </c>
      <c r="V17" s="8">
        <f t="shared" si="4"/>
        <v>0</v>
      </c>
      <c r="W17" s="9">
        <f t="shared" si="6"/>
        <v>0</v>
      </c>
      <c r="X17" s="8">
        <f t="shared" si="7"/>
        <v>0</v>
      </c>
      <c r="Y17" s="8">
        <f t="shared" si="8"/>
        <v>0</v>
      </c>
      <c r="Z17" s="8">
        <f t="shared" si="9"/>
        <v>0</v>
      </c>
      <c r="AA17" s="8">
        <f>IF(Z17=0,0,((Z17-VLOOKUP(Z17,TAX!$B$4:$E$9,1))*VLOOKUP(Z17,TAX!$B$4:$E$9,3))+VLOOKUP(Z17,TAX!$B$4:$E$9,4))</f>
        <v>0</v>
      </c>
      <c r="AB17" s="8">
        <f t="shared" si="1"/>
        <v>0</v>
      </c>
    </row>
    <row r="18" spans="2:28" x14ac:dyDescent="0.3">
      <c r="B18" s="3">
        <f t="shared" si="5"/>
        <v>15</v>
      </c>
      <c r="C18" s="10"/>
      <c r="D18" s="11"/>
      <c r="E18" s="9"/>
      <c r="F18" s="8"/>
      <c r="G18" s="8"/>
      <c r="H18" s="8"/>
      <c r="I18" s="8"/>
      <c r="J18" s="8"/>
      <c r="K18" s="8"/>
      <c r="L18" s="8"/>
      <c r="M18" s="8"/>
      <c r="N18" s="8"/>
      <c r="O18" s="8"/>
      <c r="P18" s="8">
        <f t="shared" si="0"/>
        <v>0</v>
      </c>
      <c r="Q18" s="8"/>
      <c r="R18" s="8"/>
      <c r="S18" s="8"/>
      <c r="T18" s="8">
        <f t="shared" si="2"/>
        <v>0</v>
      </c>
      <c r="U18" s="8">
        <f t="shared" si="3"/>
        <v>0</v>
      </c>
      <c r="V18" s="8">
        <f t="shared" si="4"/>
        <v>0</v>
      </c>
      <c r="W18" s="9">
        <f t="shared" si="6"/>
        <v>0</v>
      </c>
      <c r="X18" s="8">
        <f t="shared" si="7"/>
        <v>0</v>
      </c>
      <c r="Y18" s="8">
        <f t="shared" si="8"/>
        <v>0</v>
      </c>
      <c r="Z18" s="8">
        <f t="shared" si="9"/>
        <v>0</v>
      </c>
      <c r="AA18" s="8">
        <f>IF(Z18=0,0,((Z18-VLOOKUP(Z18,TAX!$B$4:$E$9,1))*VLOOKUP(Z18,TAX!$B$4:$E$9,3))+VLOOKUP(Z18,TAX!$B$4:$E$9,4))</f>
        <v>0</v>
      </c>
      <c r="AB18" s="8">
        <f t="shared" si="1"/>
        <v>0</v>
      </c>
    </row>
    <row r="19" spans="2:28" x14ac:dyDescent="0.3">
      <c r="B19" s="3">
        <f t="shared" si="5"/>
        <v>16</v>
      </c>
      <c r="C19" s="10"/>
      <c r="D19" s="11"/>
      <c r="E19" s="9"/>
      <c r="F19" s="8"/>
      <c r="G19" s="8"/>
      <c r="H19" s="8"/>
      <c r="I19" s="8"/>
      <c r="J19" s="8"/>
      <c r="K19" s="8"/>
      <c r="L19" s="8"/>
      <c r="M19" s="8"/>
      <c r="N19" s="8"/>
      <c r="O19" s="8"/>
      <c r="P19" s="8">
        <f t="shared" si="0"/>
        <v>0</v>
      </c>
      <c r="Q19" s="8"/>
      <c r="R19" s="8"/>
      <c r="S19" s="8"/>
      <c r="T19" s="8">
        <f t="shared" si="2"/>
        <v>0</v>
      </c>
      <c r="U19" s="8">
        <f t="shared" si="3"/>
        <v>0</v>
      </c>
      <c r="V19" s="8">
        <f t="shared" si="4"/>
        <v>0</v>
      </c>
      <c r="W19" s="9">
        <f t="shared" si="6"/>
        <v>0</v>
      </c>
      <c r="X19" s="8">
        <f t="shared" si="7"/>
        <v>0</v>
      </c>
      <c r="Y19" s="8">
        <f t="shared" si="8"/>
        <v>0</v>
      </c>
      <c r="Z19" s="8">
        <f t="shared" si="9"/>
        <v>0</v>
      </c>
      <c r="AA19" s="8">
        <f>IF(Z19=0,0,((Z19-VLOOKUP(Z19,TAX!$B$4:$E$9,1))*VLOOKUP(Z19,TAX!$B$4:$E$9,3))+VLOOKUP(Z19,TAX!$B$4:$E$9,4))</f>
        <v>0</v>
      </c>
      <c r="AB19" s="8">
        <f t="shared" si="1"/>
        <v>0</v>
      </c>
    </row>
    <row r="20" spans="2:28" x14ac:dyDescent="0.3">
      <c r="B20" s="3">
        <f t="shared" si="5"/>
        <v>17</v>
      </c>
      <c r="C20" s="10"/>
      <c r="D20" s="11"/>
      <c r="E20" s="9"/>
      <c r="F20" s="8"/>
      <c r="G20" s="8"/>
      <c r="H20" s="8"/>
      <c r="I20" s="8"/>
      <c r="J20" s="8"/>
      <c r="K20" s="8"/>
      <c r="L20" s="8"/>
      <c r="M20" s="8"/>
      <c r="N20" s="8"/>
      <c r="O20" s="8"/>
      <c r="P20" s="8">
        <f t="shared" si="0"/>
        <v>0</v>
      </c>
      <c r="Q20" s="8"/>
      <c r="R20" s="8"/>
      <c r="S20" s="8"/>
      <c r="T20" s="8">
        <f t="shared" si="2"/>
        <v>0</v>
      </c>
      <c r="U20" s="8">
        <f t="shared" si="3"/>
        <v>0</v>
      </c>
      <c r="V20" s="8">
        <f t="shared" si="4"/>
        <v>0</v>
      </c>
      <c r="W20" s="9">
        <f t="shared" si="6"/>
        <v>0</v>
      </c>
      <c r="X20" s="8">
        <f t="shared" si="7"/>
        <v>0</v>
      </c>
      <c r="Y20" s="8">
        <f t="shared" si="8"/>
        <v>0</v>
      </c>
      <c r="Z20" s="8">
        <f t="shared" si="9"/>
        <v>0</v>
      </c>
      <c r="AA20" s="8">
        <f>IF(Z20=0,0,((Z20-VLOOKUP(Z20,TAX!$B$4:$E$9,1))*VLOOKUP(Z20,TAX!$B$4:$E$9,3))+VLOOKUP(Z20,TAX!$B$4:$E$9,4))</f>
        <v>0</v>
      </c>
      <c r="AB20" s="8">
        <f t="shared" si="1"/>
        <v>0</v>
      </c>
    </row>
    <row r="21" spans="2:28" x14ac:dyDescent="0.3">
      <c r="B21" s="3">
        <f t="shared" si="5"/>
        <v>18</v>
      </c>
      <c r="C21" s="10"/>
      <c r="D21" s="11"/>
      <c r="E21" s="9"/>
      <c r="F21" s="8"/>
      <c r="G21" s="8"/>
      <c r="H21" s="8"/>
      <c r="I21" s="8"/>
      <c r="J21" s="8"/>
      <c r="K21" s="8"/>
      <c r="L21" s="8"/>
      <c r="M21" s="8"/>
      <c r="N21" s="8"/>
      <c r="O21" s="8"/>
      <c r="P21" s="8">
        <f t="shared" si="0"/>
        <v>0</v>
      </c>
      <c r="Q21" s="8"/>
      <c r="R21" s="8"/>
      <c r="S21" s="8"/>
      <c r="T21" s="8">
        <f t="shared" si="2"/>
        <v>0</v>
      </c>
      <c r="U21" s="8">
        <f t="shared" si="3"/>
        <v>0</v>
      </c>
      <c r="V21" s="8">
        <f t="shared" si="4"/>
        <v>0</v>
      </c>
      <c r="W21" s="9">
        <f t="shared" si="6"/>
        <v>0</v>
      </c>
      <c r="X21" s="8">
        <f t="shared" si="7"/>
        <v>0</v>
      </c>
      <c r="Y21" s="8">
        <f t="shared" si="8"/>
        <v>0</v>
      </c>
      <c r="Z21" s="8">
        <f t="shared" si="9"/>
        <v>0</v>
      </c>
      <c r="AA21" s="8">
        <f>IF(Z21=0,0,((Z21-VLOOKUP(Z21,TAX!$B$4:$E$9,1))*VLOOKUP(Z21,TAX!$B$4:$E$9,3))+VLOOKUP(Z21,TAX!$B$4:$E$9,4))</f>
        <v>0</v>
      </c>
      <c r="AB21" s="8">
        <f t="shared" si="1"/>
        <v>0</v>
      </c>
    </row>
    <row r="22" spans="2:28" x14ac:dyDescent="0.3">
      <c r="B22" s="3">
        <f t="shared" si="5"/>
        <v>19</v>
      </c>
      <c r="C22" s="10"/>
      <c r="D22" s="11"/>
      <c r="E22" s="9"/>
      <c r="F22" s="8"/>
      <c r="G22" s="8"/>
      <c r="H22" s="8"/>
      <c r="I22" s="8"/>
      <c r="J22" s="8"/>
      <c r="K22" s="8"/>
      <c r="L22" s="8"/>
      <c r="M22" s="8"/>
      <c r="N22" s="8"/>
      <c r="O22" s="8"/>
      <c r="P22" s="8">
        <f t="shared" si="0"/>
        <v>0</v>
      </c>
      <c r="Q22" s="8"/>
      <c r="R22" s="8"/>
      <c r="S22" s="8"/>
      <c r="T22" s="8">
        <f t="shared" si="2"/>
        <v>0</v>
      </c>
      <c r="U22" s="8">
        <f t="shared" si="3"/>
        <v>0</v>
      </c>
      <c r="V22" s="8">
        <f t="shared" si="4"/>
        <v>0</v>
      </c>
      <c r="W22" s="9">
        <f t="shared" si="6"/>
        <v>0</v>
      </c>
      <c r="X22" s="8">
        <f t="shared" si="7"/>
        <v>0</v>
      </c>
      <c r="Y22" s="8">
        <f t="shared" si="8"/>
        <v>0</v>
      </c>
      <c r="Z22" s="8">
        <f t="shared" si="9"/>
        <v>0</v>
      </c>
      <c r="AA22" s="8">
        <f>IF(Z22=0,0,((Z22-VLOOKUP(Z22,TAX!$B$4:$E$9,1))*VLOOKUP(Z22,TAX!$B$4:$E$9,3))+VLOOKUP(Z22,TAX!$B$4:$E$9,4))</f>
        <v>0</v>
      </c>
      <c r="AB22" s="8">
        <f t="shared" si="1"/>
        <v>0</v>
      </c>
    </row>
    <row r="23" spans="2:28" x14ac:dyDescent="0.3">
      <c r="B23" s="3">
        <f t="shared" si="5"/>
        <v>20</v>
      </c>
      <c r="C23" s="10"/>
      <c r="D23" s="11"/>
      <c r="E23" s="9"/>
      <c r="F23" s="8"/>
      <c r="G23" s="8"/>
      <c r="H23" s="8"/>
      <c r="I23" s="8"/>
      <c r="J23" s="8"/>
      <c r="K23" s="8"/>
      <c r="L23" s="8"/>
      <c r="M23" s="8"/>
      <c r="N23" s="8"/>
      <c r="O23" s="8"/>
      <c r="P23" s="8">
        <f t="shared" si="0"/>
        <v>0</v>
      </c>
      <c r="Q23" s="8"/>
      <c r="R23" s="8"/>
      <c r="S23" s="8"/>
      <c r="T23" s="8">
        <f t="shared" si="2"/>
        <v>0</v>
      </c>
      <c r="U23" s="8">
        <f t="shared" si="3"/>
        <v>0</v>
      </c>
      <c r="V23" s="8">
        <f t="shared" si="4"/>
        <v>0</v>
      </c>
      <c r="W23" s="9">
        <f t="shared" si="6"/>
        <v>0</v>
      </c>
      <c r="X23" s="8">
        <f t="shared" si="7"/>
        <v>0</v>
      </c>
      <c r="Y23" s="8">
        <f t="shared" si="8"/>
        <v>0</v>
      </c>
      <c r="Z23" s="8">
        <f t="shared" si="9"/>
        <v>0</v>
      </c>
      <c r="AA23" s="8">
        <f>IF(Z23=0,0,((Z23-VLOOKUP(Z23,TAX!$B$4:$E$9,1))*VLOOKUP(Z23,TAX!$B$4:$E$9,3))+VLOOKUP(Z23,TAX!$B$4:$E$9,4))</f>
        <v>0</v>
      </c>
      <c r="AB23" s="8">
        <f t="shared" si="1"/>
        <v>0</v>
      </c>
    </row>
    <row r="24" spans="2:28" x14ac:dyDescent="0.3">
      <c r="B24" s="3">
        <f t="shared" si="5"/>
        <v>21</v>
      </c>
      <c r="C24" s="10"/>
      <c r="D24" s="11"/>
      <c r="E24" s="9"/>
      <c r="F24" s="8"/>
      <c r="G24" s="8"/>
      <c r="H24" s="8"/>
      <c r="I24" s="8"/>
      <c r="J24" s="8"/>
      <c r="K24" s="8"/>
      <c r="L24" s="8"/>
      <c r="M24" s="8"/>
      <c r="N24" s="8"/>
      <c r="O24" s="8"/>
      <c r="P24" s="8">
        <f t="shared" si="0"/>
        <v>0</v>
      </c>
      <c r="Q24" s="8"/>
      <c r="R24" s="8"/>
      <c r="S24" s="8"/>
      <c r="T24" s="8">
        <f t="shared" si="2"/>
        <v>0</v>
      </c>
      <c r="U24" s="8">
        <f t="shared" si="3"/>
        <v>0</v>
      </c>
      <c r="V24" s="8">
        <f t="shared" si="4"/>
        <v>0</v>
      </c>
      <c r="W24" s="9">
        <f t="shared" si="6"/>
        <v>0</v>
      </c>
      <c r="X24" s="8">
        <f t="shared" si="7"/>
        <v>0</v>
      </c>
      <c r="Y24" s="8">
        <f t="shared" si="8"/>
        <v>0</v>
      </c>
      <c r="Z24" s="8">
        <f t="shared" si="9"/>
        <v>0</v>
      </c>
      <c r="AA24" s="8">
        <f>IF(Z24=0,0,((Z24-VLOOKUP(Z24,TAX!$B$4:$E$9,1))*VLOOKUP(Z24,TAX!$B$4:$E$9,3))+VLOOKUP(Z24,TAX!$B$4:$E$9,4))</f>
        <v>0</v>
      </c>
      <c r="AB24" s="8">
        <f t="shared" si="1"/>
        <v>0</v>
      </c>
    </row>
    <row r="25" spans="2:28" x14ac:dyDescent="0.3">
      <c r="B25" s="3">
        <f t="shared" si="5"/>
        <v>22</v>
      </c>
      <c r="C25" s="10"/>
      <c r="D25" s="11"/>
      <c r="E25" s="9"/>
      <c r="F25" s="8"/>
      <c r="G25" s="8"/>
      <c r="H25" s="8"/>
      <c r="I25" s="8"/>
      <c r="J25" s="8"/>
      <c r="K25" s="8"/>
      <c r="L25" s="8"/>
      <c r="M25" s="8"/>
      <c r="N25" s="8"/>
      <c r="O25" s="8"/>
      <c r="P25" s="8">
        <f t="shared" si="0"/>
        <v>0</v>
      </c>
      <c r="Q25" s="8"/>
      <c r="R25" s="8"/>
      <c r="S25" s="8"/>
      <c r="T25" s="8">
        <f t="shared" si="2"/>
        <v>0</v>
      </c>
      <c r="U25" s="8">
        <f t="shared" si="3"/>
        <v>0</v>
      </c>
      <c r="V25" s="8">
        <f t="shared" si="4"/>
        <v>0</v>
      </c>
      <c r="W25" s="9">
        <f t="shared" si="6"/>
        <v>0</v>
      </c>
      <c r="X25" s="8">
        <f t="shared" si="7"/>
        <v>0</v>
      </c>
      <c r="Y25" s="8">
        <f t="shared" si="8"/>
        <v>0</v>
      </c>
      <c r="Z25" s="8">
        <f t="shared" si="9"/>
        <v>0</v>
      </c>
      <c r="AA25" s="8">
        <f>IF(Z25=0,0,((Z25-VLOOKUP(Z25,TAX!$B$4:$E$9,1))*VLOOKUP(Z25,TAX!$B$4:$E$9,3))+VLOOKUP(Z25,TAX!$B$4:$E$9,4))</f>
        <v>0</v>
      </c>
      <c r="AB25" s="8">
        <f t="shared" si="1"/>
        <v>0</v>
      </c>
    </row>
    <row r="26" spans="2:28" x14ac:dyDescent="0.3">
      <c r="B26" s="3">
        <f t="shared" si="5"/>
        <v>23</v>
      </c>
      <c r="C26" s="10"/>
      <c r="D26" s="11"/>
      <c r="E26" s="9"/>
      <c r="F26" s="8"/>
      <c r="G26" s="8"/>
      <c r="H26" s="8"/>
      <c r="I26" s="8"/>
      <c r="J26" s="8"/>
      <c r="K26" s="8"/>
      <c r="L26" s="8"/>
      <c r="M26" s="8"/>
      <c r="N26" s="8"/>
      <c r="O26" s="8"/>
      <c r="P26" s="8">
        <f t="shared" si="0"/>
        <v>0</v>
      </c>
      <c r="Q26" s="8"/>
      <c r="R26" s="8"/>
      <c r="S26" s="8"/>
      <c r="T26" s="8">
        <f t="shared" si="2"/>
        <v>0</v>
      </c>
      <c r="U26" s="8">
        <f t="shared" si="3"/>
        <v>0</v>
      </c>
      <c r="V26" s="8">
        <f t="shared" si="4"/>
        <v>0</v>
      </c>
      <c r="W26" s="9">
        <f t="shared" si="6"/>
        <v>0</v>
      </c>
      <c r="X26" s="8">
        <f t="shared" si="7"/>
        <v>0</v>
      </c>
      <c r="Y26" s="8">
        <f t="shared" si="8"/>
        <v>0</v>
      </c>
      <c r="Z26" s="8">
        <f t="shared" si="9"/>
        <v>0</v>
      </c>
      <c r="AA26" s="8">
        <f>IF(Z26=0,0,((Z26-VLOOKUP(Z26,TAX!$B$4:$E$9,1))*VLOOKUP(Z26,TAX!$B$4:$E$9,3))+VLOOKUP(Z26,TAX!$B$4:$E$9,4))</f>
        <v>0</v>
      </c>
      <c r="AB26" s="8">
        <f t="shared" si="1"/>
        <v>0</v>
      </c>
    </row>
    <row r="27" spans="2:28" x14ac:dyDescent="0.3">
      <c r="B27" s="3">
        <f t="shared" si="5"/>
        <v>24</v>
      </c>
      <c r="C27" s="10"/>
      <c r="D27" s="11"/>
      <c r="E27" s="9"/>
      <c r="F27" s="8"/>
      <c r="G27" s="8"/>
      <c r="H27" s="8"/>
      <c r="I27" s="8"/>
      <c r="J27" s="8"/>
      <c r="K27" s="8"/>
      <c r="L27" s="8"/>
      <c r="M27" s="8"/>
      <c r="N27" s="8"/>
      <c r="O27" s="8"/>
      <c r="P27" s="8">
        <f t="shared" si="0"/>
        <v>0</v>
      </c>
      <c r="Q27" s="8"/>
      <c r="R27" s="8"/>
      <c r="S27" s="8"/>
      <c r="T27" s="8">
        <f t="shared" si="2"/>
        <v>0</v>
      </c>
      <c r="U27" s="8">
        <f t="shared" si="3"/>
        <v>0</v>
      </c>
      <c r="V27" s="8">
        <f t="shared" si="4"/>
        <v>0</v>
      </c>
      <c r="W27" s="9">
        <f t="shared" si="6"/>
        <v>0</v>
      </c>
      <c r="X27" s="8">
        <f t="shared" si="7"/>
        <v>0</v>
      </c>
      <c r="Y27" s="8">
        <f t="shared" si="8"/>
        <v>0</v>
      </c>
      <c r="Z27" s="8">
        <f t="shared" si="9"/>
        <v>0</v>
      </c>
      <c r="AA27" s="8">
        <f>IF(Z27=0,0,((Z27-VLOOKUP(Z27,TAX!$B$4:$E$9,1))*VLOOKUP(Z27,TAX!$B$4:$E$9,3))+VLOOKUP(Z27,TAX!$B$4:$E$9,4))</f>
        <v>0</v>
      </c>
      <c r="AB27" s="8">
        <f t="shared" si="1"/>
        <v>0</v>
      </c>
    </row>
    <row r="28" spans="2:28" x14ac:dyDescent="0.3">
      <c r="B28" s="3">
        <f t="shared" si="5"/>
        <v>25</v>
      </c>
      <c r="C28" s="10"/>
      <c r="D28" s="11"/>
      <c r="E28" s="9"/>
      <c r="F28" s="8"/>
      <c r="G28" s="8"/>
      <c r="H28" s="8"/>
      <c r="I28" s="8"/>
      <c r="J28" s="8"/>
      <c r="K28" s="8"/>
      <c r="L28" s="8"/>
      <c r="M28" s="8"/>
      <c r="N28" s="8"/>
      <c r="O28" s="8"/>
      <c r="P28" s="8">
        <f t="shared" si="0"/>
        <v>0</v>
      </c>
      <c r="Q28" s="8"/>
      <c r="R28" s="8"/>
      <c r="S28" s="8"/>
      <c r="T28" s="8">
        <f t="shared" si="2"/>
        <v>0</v>
      </c>
      <c r="U28" s="8">
        <f t="shared" si="3"/>
        <v>0</v>
      </c>
      <c r="V28" s="8">
        <f t="shared" si="4"/>
        <v>0</v>
      </c>
      <c r="W28" s="9">
        <f t="shared" si="6"/>
        <v>0</v>
      </c>
      <c r="X28" s="8">
        <f t="shared" si="7"/>
        <v>0</v>
      </c>
      <c r="Y28" s="8">
        <f t="shared" si="8"/>
        <v>0</v>
      </c>
      <c r="Z28" s="8">
        <f t="shared" si="9"/>
        <v>0</v>
      </c>
      <c r="AA28" s="8">
        <f>IF(Z28=0,0,((Z28-VLOOKUP(Z28,TAX!$B$4:$E$9,1))*VLOOKUP(Z28,TAX!$B$4:$E$9,3))+VLOOKUP(Z28,TAX!$B$4:$E$9,4))</f>
        <v>0</v>
      </c>
      <c r="AB28" s="8">
        <f t="shared" si="1"/>
        <v>0</v>
      </c>
    </row>
    <row r="29" spans="2:28" x14ac:dyDescent="0.3">
      <c r="B29" s="3">
        <f t="shared" si="5"/>
        <v>26</v>
      </c>
      <c r="C29" s="10"/>
      <c r="D29" s="11"/>
      <c r="E29" s="9"/>
      <c r="F29" s="8"/>
      <c r="G29" s="8"/>
      <c r="H29" s="8"/>
      <c r="I29" s="8"/>
      <c r="J29" s="8"/>
      <c r="K29" s="8"/>
      <c r="L29" s="8"/>
      <c r="M29" s="8"/>
      <c r="N29" s="8"/>
      <c r="O29" s="8"/>
      <c r="P29" s="8">
        <f t="shared" si="0"/>
        <v>0</v>
      </c>
      <c r="Q29" s="8"/>
      <c r="R29" s="8"/>
      <c r="S29" s="8"/>
      <c r="T29" s="8">
        <f t="shared" si="2"/>
        <v>0</v>
      </c>
      <c r="U29" s="8">
        <f t="shared" si="3"/>
        <v>0</v>
      </c>
      <c r="V29" s="8">
        <f t="shared" si="4"/>
        <v>0</v>
      </c>
      <c r="W29" s="9">
        <f t="shared" si="6"/>
        <v>0</v>
      </c>
      <c r="X29" s="8">
        <f t="shared" si="7"/>
        <v>0</v>
      </c>
      <c r="Y29" s="8">
        <f t="shared" si="8"/>
        <v>0</v>
      </c>
      <c r="Z29" s="8">
        <f t="shared" si="9"/>
        <v>0</v>
      </c>
      <c r="AA29" s="8">
        <f>IF(Z29=0,0,((Z29-VLOOKUP(Z29,TAX!$B$4:$E$9,1))*VLOOKUP(Z29,TAX!$B$4:$E$9,3))+VLOOKUP(Z29,TAX!$B$4:$E$9,4))</f>
        <v>0</v>
      </c>
      <c r="AB29" s="8">
        <f t="shared" si="1"/>
        <v>0</v>
      </c>
    </row>
    <row r="30" spans="2:28" x14ac:dyDescent="0.3">
      <c r="B30" s="3">
        <f t="shared" si="5"/>
        <v>27</v>
      </c>
      <c r="C30" s="10"/>
      <c r="D30" s="11"/>
      <c r="E30" s="9"/>
      <c r="F30" s="8"/>
      <c r="G30" s="8"/>
      <c r="H30" s="8"/>
      <c r="I30" s="8"/>
      <c r="J30" s="8"/>
      <c r="K30" s="8"/>
      <c r="L30" s="8"/>
      <c r="M30" s="8"/>
      <c r="N30" s="8"/>
      <c r="O30" s="8"/>
      <c r="P30" s="8">
        <f t="shared" si="0"/>
        <v>0</v>
      </c>
      <c r="Q30" s="8"/>
      <c r="R30" s="8"/>
      <c r="S30" s="8"/>
      <c r="T30" s="8">
        <f t="shared" si="2"/>
        <v>0</v>
      </c>
      <c r="U30" s="8">
        <f t="shared" si="3"/>
        <v>0</v>
      </c>
      <c r="V30" s="8">
        <f t="shared" si="4"/>
        <v>0</v>
      </c>
      <c r="W30" s="9">
        <f t="shared" si="6"/>
        <v>0</v>
      </c>
      <c r="X30" s="8">
        <f t="shared" si="7"/>
        <v>0</v>
      </c>
      <c r="Y30" s="8">
        <f t="shared" si="8"/>
        <v>0</v>
      </c>
      <c r="Z30" s="8">
        <f t="shared" si="9"/>
        <v>0</v>
      </c>
      <c r="AA30" s="8">
        <f>IF(Z30=0,0,((Z30-VLOOKUP(Z30,TAX!$B$4:$E$9,1))*VLOOKUP(Z30,TAX!$B$4:$E$9,3))+VLOOKUP(Z30,TAX!$B$4:$E$9,4))</f>
        <v>0</v>
      </c>
      <c r="AB30" s="8">
        <f t="shared" si="1"/>
        <v>0</v>
      </c>
    </row>
    <row r="31" spans="2:28" x14ac:dyDescent="0.3">
      <c r="B31" s="3">
        <f t="shared" si="5"/>
        <v>28</v>
      </c>
      <c r="C31" s="10"/>
      <c r="D31" s="11"/>
      <c r="E31" s="9"/>
      <c r="F31" s="8"/>
      <c r="G31" s="8"/>
      <c r="H31" s="8"/>
      <c r="I31" s="8"/>
      <c r="J31" s="8"/>
      <c r="K31" s="8"/>
      <c r="L31" s="8"/>
      <c r="M31" s="8"/>
      <c r="N31" s="8"/>
      <c r="O31" s="8"/>
      <c r="P31" s="8">
        <f t="shared" si="0"/>
        <v>0</v>
      </c>
      <c r="Q31" s="8"/>
      <c r="R31" s="8"/>
      <c r="S31" s="8"/>
      <c r="T31" s="8">
        <f t="shared" si="2"/>
        <v>0</v>
      </c>
      <c r="U31" s="8">
        <f t="shared" si="3"/>
        <v>0</v>
      </c>
      <c r="V31" s="8">
        <f t="shared" si="4"/>
        <v>0</v>
      </c>
      <c r="W31" s="9">
        <f t="shared" si="6"/>
        <v>0</v>
      </c>
      <c r="X31" s="8">
        <f t="shared" si="7"/>
        <v>0</v>
      </c>
      <c r="Y31" s="8">
        <f t="shared" si="8"/>
        <v>0</v>
      </c>
      <c r="Z31" s="8">
        <f t="shared" si="9"/>
        <v>0</v>
      </c>
      <c r="AA31" s="8">
        <f>IF(Z31=0,0,((Z31-VLOOKUP(Z31,TAX!$B$4:$E$9,1))*VLOOKUP(Z31,TAX!$B$4:$E$9,3))+VLOOKUP(Z31,TAX!$B$4:$E$9,4))</f>
        <v>0</v>
      </c>
      <c r="AB31" s="8">
        <f t="shared" si="1"/>
        <v>0</v>
      </c>
    </row>
    <row r="32" spans="2:28" x14ac:dyDescent="0.3">
      <c r="B32" s="3">
        <f t="shared" si="5"/>
        <v>29</v>
      </c>
      <c r="C32" s="10"/>
      <c r="D32" s="11"/>
      <c r="E32" s="9"/>
      <c r="F32" s="8"/>
      <c r="G32" s="8"/>
      <c r="H32" s="8"/>
      <c r="I32" s="8"/>
      <c r="J32" s="8"/>
      <c r="K32" s="8"/>
      <c r="L32" s="8"/>
      <c r="M32" s="8"/>
      <c r="N32" s="8"/>
      <c r="O32" s="8"/>
      <c r="P32" s="8">
        <f t="shared" si="0"/>
        <v>0</v>
      </c>
      <c r="Q32" s="8"/>
      <c r="R32" s="8"/>
      <c r="S32" s="8"/>
      <c r="T32" s="8">
        <f t="shared" si="2"/>
        <v>0</v>
      </c>
      <c r="U32" s="8">
        <f t="shared" si="3"/>
        <v>0</v>
      </c>
      <c r="V32" s="8">
        <f t="shared" si="4"/>
        <v>0</v>
      </c>
      <c r="W32" s="9">
        <f t="shared" si="6"/>
        <v>0</v>
      </c>
      <c r="X32" s="8">
        <f t="shared" si="7"/>
        <v>0</v>
      </c>
      <c r="Y32" s="8">
        <f t="shared" si="8"/>
        <v>0</v>
      </c>
      <c r="Z32" s="8">
        <f t="shared" si="9"/>
        <v>0</v>
      </c>
      <c r="AA32" s="8">
        <f>IF(Z32=0,0,((Z32-VLOOKUP(Z32,TAX!$B$4:$E$9,1))*VLOOKUP(Z32,TAX!$B$4:$E$9,3))+VLOOKUP(Z32,TAX!$B$4:$E$9,4))</f>
        <v>0</v>
      </c>
      <c r="AB32" s="8">
        <f t="shared" si="1"/>
        <v>0</v>
      </c>
    </row>
    <row r="33" spans="2:30" x14ac:dyDescent="0.3">
      <c r="B33" s="3">
        <f t="shared" si="5"/>
        <v>30</v>
      </c>
      <c r="C33" s="10"/>
      <c r="D33" s="11"/>
      <c r="E33" s="9"/>
      <c r="F33" s="8"/>
      <c r="G33" s="8"/>
      <c r="H33" s="8"/>
      <c r="I33" s="8"/>
      <c r="J33" s="8"/>
      <c r="K33" s="8"/>
      <c r="L33" s="8"/>
      <c r="M33" s="8"/>
      <c r="N33" s="8"/>
      <c r="O33" s="8"/>
      <c r="P33" s="8">
        <f t="shared" si="0"/>
        <v>0</v>
      </c>
      <c r="Q33" s="8"/>
      <c r="R33" s="8"/>
      <c r="S33" s="8"/>
      <c r="T33" s="8">
        <f t="shared" si="2"/>
        <v>0</v>
      </c>
      <c r="U33" s="8">
        <f t="shared" si="3"/>
        <v>0</v>
      </c>
      <c r="V33" s="8">
        <f t="shared" si="4"/>
        <v>0</v>
      </c>
      <c r="W33" s="9">
        <f t="shared" si="6"/>
        <v>0</v>
      </c>
      <c r="X33" s="8">
        <f t="shared" si="7"/>
        <v>0</v>
      </c>
      <c r="Y33" s="8">
        <f t="shared" si="8"/>
        <v>0</v>
      </c>
      <c r="Z33" s="8">
        <f t="shared" si="9"/>
        <v>0</v>
      </c>
      <c r="AA33" s="8">
        <f>IF(Z33=0,0,((Z33-VLOOKUP(Z33,TAX!$B$4:$E$9,1))*VLOOKUP(Z33,TAX!$B$4:$E$9,3))+VLOOKUP(Z33,TAX!$B$4:$E$9,4))</f>
        <v>0</v>
      </c>
      <c r="AB33" s="8">
        <f t="shared" si="1"/>
        <v>0</v>
      </c>
    </row>
    <row r="34" spans="2:30" x14ac:dyDescent="0.3">
      <c r="B34" s="3">
        <f t="shared" si="5"/>
        <v>31</v>
      </c>
      <c r="C34" s="10"/>
      <c r="D34" s="11"/>
      <c r="E34" s="9"/>
      <c r="F34" s="8"/>
      <c r="G34" s="8"/>
      <c r="H34" s="8"/>
      <c r="I34" s="8"/>
      <c r="J34" s="8"/>
      <c r="K34" s="8"/>
      <c r="L34" s="8"/>
      <c r="M34" s="8"/>
      <c r="N34" s="8"/>
      <c r="O34" s="8"/>
      <c r="P34" s="8">
        <f t="shared" si="0"/>
        <v>0</v>
      </c>
      <c r="Q34" s="8"/>
      <c r="R34" s="8"/>
      <c r="S34" s="8"/>
      <c r="T34" s="8">
        <f t="shared" si="2"/>
        <v>0</v>
      </c>
      <c r="U34" s="8">
        <f t="shared" si="3"/>
        <v>0</v>
      </c>
      <c r="V34" s="8">
        <f t="shared" si="4"/>
        <v>0</v>
      </c>
      <c r="W34" s="9">
        <f t="shared" si="6"/>
        <v>0</v>
      </c>
      <c r="X34" s="8">
        <f t="shared" si="7"/>
        <v>0</v>
      </c>
      <c r="Y34" s="8">
        <f t="shared" si="8"/>
        <v>0</v>
      </c>
      <c r="Z34" s="8">
        <f t="shared" si="9"/>
        <v>0</v>
      </c>
      <c r="AA34" s="8">
        <f>IF(Z34=0,0,((Z34-VLOOKUP(Z34,TAX!$B$4:$E$9,1))*VLOOKUP(Z34,TAX!$B$4:$E$9,3))+VLOOKUP(Z34,TAX!$B$4:$E$9,4))</f>
        <v>0</v>
      </c>
      <c r="AB34" s="8">
        <f t="shared" si="1"/>
        <v>0</v>
      </c>
    </row>
    <row r="35" spans="2:30" x14ac:dyDescent="0.3">
      <c r="B35" s="3">
        <f t="shared" si="5"/>
        <v>32</v>
      </c>
      <c r="C35" s="10"/>
      <c r="D35" s="11"/>
      <c r="E35" s="9"/>
      <c r="F35" s="8"/>
      <c r="G35" s="8"/>
      <c r="H35" s="8"/>
      <c r="I35" s="8"/>
      <c r="J35" s="8"/>
      <c r="K35" s="8"/>
      <c r="L35" s="8"/>
      <c r="M35" s="8"/>
      <c r="N35" s="8"/>
      <c r="O35" s="8"/>
      <c r="P35" s="8">
        <f t="shared" si="0"/>
        <v>0</v>
      </c>
      <c r="Q35" s="8"/>
      <c r="R35" s="8"/>
      <c r="S35" s="8"/>
      <c r="T35" s="8">
        <f t="shared" si="2"/>
        <v>0</v>
      </c>
      <c r="U35" s="8">
        <f t="shared" si="3"/>
        <v>0</v>
      </c>
      <c r="V35" s="8">
        <f t="shared" si="4"/>
        <v>0</v>
      </c>
      <c r="W35" s="9">
        <f t="shared" si="6"/>
        <v>0</v>
      </c>
      <c r="X35" s="8">
        <f t="shared" si="7"/>
        <v>0</v>
      </c>
      <c r="Y35" s="8">
        <f t="shared" si="8"/>
        <v>0</v>
      </c>
      <c r="Z35" s="8">
        <f t="shared" si="9"/>
        <v>0</v>
      </c>
      <c r="AA35" s="8">
        <f>IF(Z35=0,0,((Z35-VLOOKUP(Z35,TAX!$B$4:$E$9,1))*VLOOKUP(Z35,TAX!$B$4:$E$9,3))+VLOOKUP(Z35,TAX!$B$4:$E$9,4))</f>
        <v>0</v>
      </c>
      <c r="AB35" s="8">
        <f t="shared" si="1"/>
        <v>0</v>
      </c>
    </row>
    <row r="36" spans="2:30" x14ac:dyDescent="0.3">
      <c r="B36" s="3">
        <f t="shared" si="5"/>
        <v>33</v>
      </c>
      <c r="C36" s="10"/>
      <c r="D36" s="11"/>
      <c r="E36" s="9"/>
      <c r="F36" s="8"/>
      <c r="G36" s="8"/>
      <c r="H36" s="8"/>
      <c r="I36" s="8"/>
      <c r="J36" s="8"/>
      <c r="K36" s="8"/>
      <c r="L36" s="8"/>
      <c r="M36" s="8"/>
      <c r="N36" s="8"/>
      <c r="O36" s="8"/>
      <c r="P36" s="8">
        <f t="shared" ref="P36:P53" si="10">SUM(F36:O36)</f>
        <v>0</v>
      </c>
      <c r="Q36" s="8"/>
      <c r="R36" s="8"/>
      <c r="S36" s="8"/>
      <c r="T36" s="8">
        <f t="shared" si="2"/>
        <v>0</v>
      </c>
      <c r="U36" s="8">
        <f t="shared" si="3"/>
        <v>0</v>
      </c>
      <c r="V36" s="8">
        <f t="shared" si="4"/>
        <v>0</v>
      </c>
      <c r="W36" s="9">
        <f t="shared" si="6"/>
        <v>0</v>
      </c>
      <c r="X36" s="8">
        <f t="shared" si="7"/>
        <v>0</v>
      </c>
      <c r="Y36" s="8">
        <f t="shared" si="8"/>
        <v>0</v>
      </c>
      <c r="Z36" s="8">
        <f t="shared" si="9"/>
        <v>0</v>
      </c>
      <c r="AA36" s="8">
        <f>IF(Z36=0,0,(((Z36-VLOOKUP(Z36,TAX!$B$4:$E$9,1))*(VLOOKUP(Z36,TAX!$B$4:$E$9,3)))+(VLOOKUP(Z36,TAX!$B$4:$E$9,4))))</f>
        <v>0</v>
      </c>
      <c r="AB36" s="8">
        <f t="shared" ref="AB36:AB53" si="11">P36-Q36-R36-S36-AA36</f>
        <v>0</v>
      </c>
    </row>
    <row r="37" spans="2:30" x14ac:dyDescent="0.3">
      <c r="B37" s="3">
        <f t="shared" si="5"/>
        <v>34</v>
      </c>
      <c r="C37" s="10"/>
      <c r="D37" s="11"/>
      <c r="E37" s="9"/>
      <c r="F37" s="8"/>
      <c r="G37" s="8"/>
      <c r="H37" s="8"/>
      <c r="I37" s="8"/>
      <c r="J37" s="8"/>
      <c r="K37" s="8"/>
      <c r="L37" s="8"/>
      <c r="M37" s="8"/>
      <c r="N37" s="8"/>
      <c r="O37" s="8"/>
      <c r="P37" s="8">
        <f t="shared" si="10"/>
        <v>0</v>
      </c>
      <c r="Q37" s="8"/>
      <c r="R37" s="8"/>
      <c r="S37" s="8"/>
      <c r="T37" s="8">
        <f t="shared" si="2"/>
        <v>0</v>
      </c>
      <c r="U37" s="8">
        <f t="shared" si="3"/>
        <v>0</v>
      </c>
      <c r="V37" s="8">
        <f t="shared" si="4"/>
        <v>0</v>
      </c>
      <c r="W37" s="9">
        <f t="shared" si="6"/>
        <v>0</v>
      </c>
      <c r="X37" s="8">
        <f t="shared" si="7"/>
        <v>0</v>
      </c>
      <c r="Y37" s="8">
        <f t="shared" si="8"/>
        <v>0</v>
      </c>
      <c r="Z37" s="8">
        <f t="shared" si="9"/>
        <v>0</v>
      </c>
      <c r="AA37" s="8">
        <f>IF(Z37=0,0,(((Z37-VLOOKUP(Z37,TAX!$B$4:$E$9,1))*(VLOOKUP(Z37,TAX!$B$4:$E$9,3)))+(VLOOKUP(Z37,TAX!$B$4:$E$9,4))))</f>
        <v>0</v>
      </c>
      <c r="AB37" s="8">
        <f t="shared" si="11"/>
        <v>0</v>
      </c>
    </row>
    <row r="38" spans="2:30" x14ac:dyDescent="0.3">
      <c r="B38" s="3">
        <f t="shared" si="5"/>
        <v>35</v>
      </c>
      <c r="C38" s="10"/>
      <c r="D38" s="11"/>
      <c r="E38" s="9"/>
      <c r="F38" s="8"/>
      <c r="G38" s="8"/>
      <c r="H38" s="8"/>
      <c r="I38" s="8"/>
      <c r="J38" s="8"/>
      <c r="K38" s="8"/>
      <c r="L38" s="8"/>
      <c r="M38" s="8"/>
      <c r="N38" s="8"/>
      <c r="O38" s="8"/>
      <c r="P38" s="8">
        <f t="shared" si="10"/>
        <v>0</v>
      </c>
      <c r="Q38" s="8"/>
      <c r="R38" s="8"/>
      <c r="S38" s="8"/>
      <c r="T38" s="8">
        <f t="shared" si="2"/>
        <v>0</v>
      </c>
      <c r="U38" s="8">
        <f t="shared" si="3"/>
        <v>0</v>
      </c>
      <c r="V38" s="8">
        <f t="shared" si="4"/>
        <v>0</v>
      </c>
      <c r="W38" s="9">
        <f t="shared" si="6"/>
        <v>0</v>
      </c>
      <c r="X38" s="8">
        <f t="shared" si="7"/>
        <v>0</v>
      </c>
      <c r="Y38" s="8">
        <f t="shared" si="8"/>
        <v>0</v>
      </c>
      <c r="Z38" s="8">
        <f t="shared" si="9"/>
        <v>0</v>
      </c>
      <c r="AA38" s="8">
        <f>IF(Z38=0,0,(((Z38-VLOOKUP(Z38,TAX!$B$4:$E$9,1))*(VLOOKUP(Z38,TAX!$B$4:$E$9,3)))+(VLOOKUP(Z38,TAX!$B$4:$E$9,4))))</f>
        <v>0</v>
      </c>
      <c r="AB38" s="8">
        <f t="shared" si="11"/>
        <v>0</v>
      </c>
    </row>
    <row r="39" spans="2:30" x14ac:dyDescent="0.3">
      <c r="B39" s="3">
        <f t="shared" si="5"/>
        <v>36</v>
      </c>
      <c r="C39" s="10"/>
      <c r="D39" s="11"/>
      <c r="E39" s="9"/>
      <c r="F39" s="8"/>
      <c r="G39" s="8"/>
      <c r="H39" s="8"/>
      <c r="I39" s="8"/>
      <c r="J39" s="8"/>
      <c r="K39" s="8"/>
      <c r="L39" s="8"/>
      <c r="M39" s="8"/>
      <c r="N39" s="8"/>
      <c r="O39" s="8"/>
      <c r="P39" s="8">
        <f t="shared" si="10"/>
        <v>0</v>
      </c>
      <c r="Q39" s="8"/>
      <c r="R39" s="8"/>
      <c r="S39" s="8"/>
      <c r="T39" s="8">
        <f t="shared" si="2"/>
        <v>0</v>
      </c>
      <c r="U39" s="8">
        <f t="shared" si="3"/>
        <v>0</v>
      </c>
      <c r="V39" s="8">
        <f t="shared" si="4"/>
        <v>0</v>
      </c>
      <c r="W39" s="9">
        <f t="shared" si="6"/>
        <v>0</v>
      </c>
      <c r="X39" s="8">
        <f t="shared" si="7"/>
        <v>0</v>
      </c>
      <c r="Y39" s="8">
        <f t="shared" si="8"/>
        <v>0</v>
      </c>
      <c r="Z39" s="8">
        <f t="shared" si="9"/>
        <v>0</v>
      </c>
      <c r="AA39" s="8">
        <f>IF(Z39=0,0,(((Z39-VLOOKUP(Z39,TAX!$B$4:$E$9,1))*(VLOOKUP(Z39,TAX!$B$4:$E$9,3)))+(VLOOKUP(Z39,TAX!$B$4:$E$9,4))))</f>
        <v>0</v>
      </c>
      <c r="AB39" s="8">
        <f t="shared" si="11"/>
        <v>0</v>
      </c>
    </row>
    <row r="40" spans="2:30" x14ac:dyDescent="0.3">
      <c r="B40" s="3">
        <f t="shared" si="5"/>
        <v>37</v>
      </c>
      <c r="C40" s="10"/>
      <c r="D40" s="11"/>
      <c r="E40" s="9"/>
      <c r="F40" s="8"/>
      <c r="G40" s="8"/>
      <c r="H40" s="8"/>
      <c r="I40" s="8"/>
      <c r="J40" s="8"/>
      <c r="K40" s="8"/>
      <c r="L40" s="8"/>
      <c r="M40" s="8"/>
      <c r="N40" s="8"/>
      <c r="O40" s="8"/>
      <c r="P40" s="8">
        <f t="shared" si="10"/>
        <v>0</v>
      </c>
      <c r="Q40" s="8"/>
      <c r="R40" s="8"/>
      <c r="S40" s="8"/>
      <c r="T40" s="8">
        <f t="shared" si="2"/>
        <v>0</v>
      </c>
      <c r="U40" s="8">
        <f t="shared" si="3"/>
        <v>0</v>
      </c>
      <c r="V40" s="8">
        <f t="shared" si="4"/>
        <v>0</v>
      </c>
      <c r="W40" s="9">
        <f t="shared" si="6"/>
        <v>0</v>
      </c>
      <c r="X40" s="8">
        <f t="shared" si="7"/>
        <v>0</v>
      </c>
      <c r="Y40" s="8">
        <f t="shared" si="8"/>
        <v>0</v>
      </c>
      <c r="Z40" s="8">
        <f t="shared" si="9"/>
        <v>0</v>
      </c>
      <c r="AA40" s="8">
        <f>IF(Z40=0,0,(((Z40-VLOOKUP(Z40,TAX!$B$4:$E$9,1))*(VLOOKUP(Z40,TAX!$B$4:$E$9,3)))+(VLOOKUP(Z40,TAX!$B$4:$E$9,4))))</f>
        <v>0</v>
      </c>
      <c r="AB40" s="8">
        <f t="shared" si="11"/>
        <v>0</v>
      </c>
    </row>
    <row r="41" spans="2:30" x14ac:dyDescent="0.3">
      <c r="B41" s="3">
        <f t="shared" si="5"/>
        <v>38</v>
      </c>
      <c r="C41" s="10"/>
      <c r="D41" s="11"/>
      <c r="E41" s="9"/>
      <c r="F41" s="8"/>
      <c r="G41" s="8"/>
      <c r="H41" s="8"/>
      <c r="I41" s="8"/>
      <c r="J41" s="8"/>
      <c r="K41" s="8"/>
      <c r="L41" s="8"/>
      <c r="M41" s="8"/>
      <c r="N41" s="8"/>
      <c r="O41" s="8"/>
      <c r="P41" s="8">
        <f t="shared" si="10"/>
        <v>0</v>
      </c>
      <c r="Q41" s="8"/>
      <c r="R41" s="8"/>
      <c r="S41" s="8"/>
      <c r="T41" s="8">
        <f t="shared" si="2"/>
        <v>0</v>
      </c>
      <c r="U41" s="8">
        <f t="shared" si="3"/>
        <v>0</v>
      </c>
      <c r="V41" s="8">
        <f t="shared" si="4"/>
        <v>0</v>
      </c>
      <c r="W41" s="9">
        <f t="shared" si="6"/>
        <v>0</v>
      </c>
      <c r="X41" s="8">
        <f t="shared" si="7"/>
        <v>0</v>
      </c>
      <c r="Y41" s="8">
        <f t="shared" si="8"/>
        <v>0</v>
      </c>
      <c r="Z41" s="8">
        <f t="shared" si="9"/>
        <v>0</v>
      </c>
      <c r="AA41" s="8">
        <f>IF(Z41=0,0,(((Z41-VLOOKUP(Z41,TAX!$B$4:$E$9,1))*(VLOOKUP(Z41,TAX!$B$4:$E$9,3)))+(VLOOKUP(Z41,TAX!$B$4:$E$9,4))))</f>
        <v>0</v>
      </c>
      <c r="AB41" s="8">
        <f t="shared" si="11"/>
        <v>0</v>
      </c>
    </row>
    <row r="42" spans="2:30" x14ac:dyDescent="0.3">
      <c r="B42" s="3">
        <f t="shared" si="5"/>
        <v>39</v>
      </c>
      <c r="C42" s="10"/>
      <c r="D42" s="11"/>
      <c r="E42" s="9"/>
      <c r="F42" s="8"/>
      <c r="G42" s="8"/>
      <c r="H42" s="8"/>
      <c r="I42" s="8"/>
      <c r="J42" s="8"/>
      <c r="K42" s="8"/>
      <c r="L42" s="8"/>
      <c r="M42" s="8"/>
      <c r="N42" s="8"/>
      <c r="O42" s="8"/>
      <c r="P42" s="8">
        <f t="shared" si="10"/>
        <v>0</v>
      </c>
      <c r="Q42" s="8"/>
      <c r="R42" s="8"/>
      <c r="S42" s="8"/>
      <c r="T42" s="8">
        <f t="shared" si="2"/>
        <v>0</v>
      </c>
      <c r="U42" s="8">
        <f t="shared" si="3"/>
        <v>0</v>
      </c>
      <c r="V42" s="8">
        <f t="shared" si="4"/>
        <v>0</v>
      </c>
      <c r="W42" s="9">
        <f t="shared" si="6"/>
        <v>0</v>
      </c>
      <c r="X42" s="8">
        <f t="shared" si="7"/>
        <v>0</v>
      </c>
      <c r="Y42" s="8">
        <f t="shared" si="8"/>
        <v>0</v>
      </c>
      <c r="Z42" s="8">
        <f t="shared" si="9"/>
        <v>0</v>
      </c>
      <c r="AA42" s="8">
        <f>IF(Z42=0,0,(((Z42-VLOOKUP(Z42,TAX!$B$4:$E$9,1))*(VLOOKUP(Z42,TAX!$B$4:$E$9,3)))+(VLOOKUP(Z42,TAX!$B$4:$E$9,4))))</f>
        <v>0</v>
      </c>
      <c r="AB42" s="8">
        <f t="shared" si="11"/>
        <v>0</v>
      </c>
    </row>
    <row r="43" spans="2:30" x14ac:dyDescent="0.3">
      <c r="B43" s="3">
        <f t="shared" si="5"/>
        <v>40</v>
      </c>
      <c r="C43" s="10"/>
      <c r="D43" s="11"/>
      <c r="E43" s="9"/>
      <c r="F43" s="8"/>
      <c r="G43" s="8"/>
      <c r="H43" s="8"/>
      <c r="I43" s="8"/>
      <c r="J43" s="8"/>
      <c r="K43" s="8"/>
      <c r="L43" s="8"/>
      <c r="M43" s="8"/>
      <c r="N43" s="8"/>
      <c r="O43" s="8"/>
      <c r="P43" s="8">
        <f t="shared" si="10"/>
        <v>0</v>
      </c>
      <c r="Q43" s="8"/>
      <c r="R43" s="8"/>
      <c r="S43" s="8"/>
      <c r="T43" s="8">
        <f t="shared" si="2"/>
        <v>0</v>
      </c>
      <c r="U43" s="8">
        <f t="shared" ref="U43:U53" si="12">IF(E43="MWE",SUM(G43:M43),0)</f>
        <v>0</v>
      </c>
      <c r="V43" s="8">
        <f>IF(E43="NOT",SUM(Q43:S43),0)</f>
        <v>0</v>
      </c>
      <c r="W43" s="9">
        <f t="shared" ref="W43:W53" si="13">T43+U43+V43+N43+O43</f>
        <v>0</v>
      </c>
      <c r="X43" s="8">
        <f>P43-W43</f>
        <v>0</v>
      </c>
      <c r="Y43" s="8">
        <f t="shared" si="8"/>
        <v>0</v>
      </c>
      <c r="Z43" s="8">
        <f>IF(Y43=0,X43,0)</f>
        <v>0</v>
      </c>
      <c r="AA43" s="8">
        <f>IF(Z43=0,0,(((Z43-VLOOKUP(Z43,TAX!$B$4:$E$9,1))*(VLOOKUP(Z43,TAX!$B$4:$E$9,3)))+(VLOOKUP(Z43,TAX!$B$4:$E$9,4))))</f>
        <v>0</v>
      </c>
      <c r="AB43" s="8">
        <f t="shared" si="11"/>
        <v>0</v>
      </c>
      <c r="AD43" s="23"/>
    </row>
    <row r="44" spans="2:30" x14ac:dyDescent="0.3">
      <c r="B44" s="3">
        <f t="shared" si="5"/>
        <v>41</v>
      </c>
      <c r="C44" s="10"/>
      <c r="D44" s="11"/>
      <c r="E44" s="9"/>
      <c r="F44" s="8"/>
      <c r="G44" s="8"/>
      <c r="H44" s="8"/>
      <c r="I44" s="8"/>
      <c r="J44" s="8"/>
      <c r="K44" s="8"/>
      <c r="L44" s="8"/>
      <c r="M44" s="8"/>
      <c r="N44" s="8"/>
      <c r="O44" s="8"/>
      <c r="P44" s="8">
        <f t="shared" si="10"/>
        <v>0</v>
      </c>
      <c r="Q44" s="8"/>
      <c r="R44" s="8"/>
      <c r="S44" s="8"/>
      <c r="T44" s="8">
        <f t="shared" si="2"/>
        <v>0</v>
      </c>
      <c r="U44" s="8">
        <f t="shared" si="12"/>
        <v>0</v>
      </c>
      <c r="V44" s="8">
        <f t="shared" ref="V44:V53" si="14">IF(E44="NOT",SUM(Q44:S44),0)</f>
        <v>0</v>
      </c>
      <c r="W44" s="9">
        <f t="shared" si="13"/>
        <v>0</v>
      </c>
      <c r="X44" s="8">
        <f t="shared" ref="X44:X53" si="15">P44-W44</f>
        <v>0</v>
      </c>
      <c r="Y44" s="8">
        <f t="shared" si="8"/>
        <v>0</v>
      </c>
      <c r="Z44" s="8">
        <f t="shared" ref="Z44:Z53" si="16">IF(Y44=0,X44,0)</f>
        <v>0</v>
      </c>
      <c r="AA44" s="8">
        <f>IF(Z44=0,0,(((Z44-VLOOKUP(Z44,TAX!$B$4:$E$9,1))*(VLOOKUP(Z44,TAX!$B$4:$E$9,3)))+(VLOOKUP(Z44,TAX!$B$4:$E$9,4))))</f>
        <v>0</v>
      </c>
      <c r="AB44" s="8">
        <f t="shared" si="11"/>
        <v>0</v>
      </c>
    </row>
    <row r="45" spans="2:30" x14ac:dyDescent="0.3">
      <c r="B45" s="3">
        <f t="shared" si="5"/>
        <v>42</v>
      </c>
      <c r="C45" s="10"/>
      <c r="D45" s="11"/>
      <c r="E45" s="9"/>
      <c r="F45" s="8"/>
      <c r="G45" s="8"/>
      <c r="H45" s="8"/>
      <c r="I45" s="8"/>
      <c r="J45" s="8"/>
      <c r="K45" s="8"/>
      <c r="L45" s="8"/>
      <c r="M45" s="8"/>
      <c r="N45" s="8"/>
      <c r="O45" s="8"/>
      <c r="P45" s="8">
        <f t="shared" si="10"/>
        <v>0</v>
      </c>
      <c r="Q45" s="8"/>
      <c r="R45" s="8"/>
      <c r="S45" s="8"/>
      <c r="T45" s="8">
        <f t="shared" si="2"/>
        <v>0</v>
      </c>
      <c r="U45" s="8">
        <f t="shared" si="12"/>
        <v>0</v>
      </c>
      <c r="V45" s="8">
        <f t="shared" si="14"/>
        <v>0</v>
      </c>
      <c r="W45" s="9">
        <f t="shared" si="13"/>
        <v>0</v>
      </c>
      <c r="X45" s="8">
        <f t="shared" si="15"/>
        <v>0</v>
      </c>
      <c r="Y45" s="8">
        <f t="shared" si="8"/>
        <v>0</v>
      </c>
      <c r="Z45" s="8">
        <f t="shared" si="16"/>
        <v>0</v>
      </c>
      <c r="AA45" s="8">
        <f>IF(Z45=0,0,(((Z45-VLOOKUP(Z45,TAX!$B$4:$E$9,1))*(VLOOKUP(Z45,TAX!$B$4:$E$9,3)))+(VLOOKUP(Z45,TAX!$B$4:$E$9,4))))</f>
        <v>0</v>
      </c>
      <c r="AB45" s="8">
        <f t="shared" si="11"/>
        <v>0</v>
      </c>
    </row>
    <row r="46" spans="2:30" x14ac:dyDescent="0.3">
      <c r="B46" s="3">
        <f t="shared" si="5"/>
        <v>43</v>
      </c>
      <c r="C46" s="10"/>
      <c r="D46" s="11"/>
      <c r="E46" s="9"/>
      <c r="F46" s="8"/>
      <c r="G46" s="8"/>
      <c r="H46" s="8"/>
      <c r="I46" s="8"/>
      <c r="J46" s="8"/>
      <c r="K46" s="8"/>
      <c r="L46" s="8"/>
      <c r="M46" s="8"/>
      <c r="N46" s="8"/>
      <c r="O46" s="8"/>
      <c r="P46" s="8">
        <f t="shared" si="10"/>
        <v>0</v>
      </c>
      <c r="Q46" s="8"/>
      <c r="R46" s="8"/>
      <c r="S46" s="8"/>
      <c r="T46" s="8">
        <f t="shared" si="2"/>
        <v>0</v>
      </c>
      <c r="U46" s="8">
        <f t="shared" si="12"/>
        <v>0</v>
      </c>
      <c r="V46" s="8">
        <f t="shared" si="14"/>
        <v>0</v>
      </c>
      <c r="W46" s="9">
        <f t="shared" si="13"/>
        <v>0</v>
      </c>
      <c r="X46" s="8">
        <f t="shared" si="15"/>
        <v>0</v>
      </c>
      <c r="Y46" s="8">
        <f t="shared" si="8"/>
        <v>0</v>
      </c>
      <c r="Z46" s="8">
        <f t="shared" si="16"/>
        <v>0</v>
      </c>
      <c r="AA46" s="8">
        <f>IF(Z46=0,0,(((Z46-VLOOKUP(Z46,TAX!$B$4:$E$9,1))*(VLOOKUP(Z46,TAX!$B$4:$E$9,3)))+(VLOOKUP(Z46,TAX!$B$4:$E$9,4))))</f>
        <v>0</v>
      </c>
      <c r="AB46" s="8">
        <f t="shared" si="11"/>
        <v>0</v>
      </c>
    </row>
    <row r="47" spans="2:30" x14ac:dyDescent="0.3">
      <c r="B47" s="3">
        <f t="shared" si="5"/>
        <v>44</v>
      </c>
      <c r="C47" s="10"/>
      <c r="D47" s="11"/>
      <c r="E47" s="9"/>
      <c r="F47" s="8"/>
      <c r="G47" s="8"/>
      <c r="H47" s="8"/>
      <c r="I47" s="8"/>
      <c r="J47" s="8"/>
      <c r="K47" s="8"/>
      <c r="L47" s="8"/>
      <c r="M47" s="8"/>
      <c r="N47" s="8"/>
      <c r="O47" s="8"/>
      <c r="P47" s="8">
        <f t="shared" si="10"/>
        <v>0</v>
      </c>
      <c r="Q47" s="8"/>
      <c r="R47" s="8"/>
      <c r="S47" s="8"/>
      <c r="T47" s="8">
        <f t="shared" si="2"/>
        <v>0</v>
      </c>
      <c r="U47" s="8">
        <f t="shared" si="12"/>
        <v>0</v>
      </c>
      <c r="V47" s="8">
        <f t="shared" si="14"/>
        <v>0</v>
      </c>
      <c r="W47" s="9">
        <f t="shared" si="13"/>
        <v>0</v>
      </c>
      <c r="X47" s="8">
        <f t="shared" si="15"/>
        <v>0</v>
      </c>
      <c r="Y47" s="8">
        <f t="shared" si="8"/>
        <v>0</v>
      </c>
      <c r="Z47" s="8">
        <f t="shared" si="16"/>
        <v>0</v>
      </c>
      <c r="AA47" s="8">
        <f>IF(Z47=0,0,(((Z47-VLOOKUP(Z47,TAX!$B$4:$E$9,1))*(VLOOKUP(Z47,TAX!$B$4:$E$9,3)))+(VLOOKUP(Z47,TAX!$B$4:$E$9,4))))</f>
        <v>0</v>
      </c>
      <c r="AB47" s="8">
        <f t="shared" si="11"/>
        <v>0</v>
      </c>
    </row>
    <row r="48" spans="2:30" x14ac:dyDescent="0.3">
      <c r="B48" s="3">
        <f t="shared" si="5"/>
        <v>45</v>
      </c>
      <c r="C48" s="10"/>
      <c r="D48" s="11"/>
      <c r="E48" s="9"/>
      <c r="F48" s="8"/>
      <c r="G48" s="8"/>
      <c r="H48" s="8"/>
      <c r="I48" s="8"/>
      <c r="J48" s="8"/>
      <c r="K48" s="8"/>
      <c r="L48" s="8"/>
      <c r="M48" s="8"/>
      <c r="N48" s="8"/>
      <c r="O48" s="8"/>
      <c r="P48" s="8">
        <f t="shared" si="10"/>
        <v>0</v>
      </c>
      <c r="Q48" s="8"/>
      <c r="R48" s="8"/>
      <c r="S48" s="8"/>
      <c r="T48" s="8">
        <f t="shared" si="2"/>
        <v>0</v>
      </c>
      <c r="U48" s="8">
        <f t="shared" si="12"/>
        <v>0</v>
      </c>
      <c r="V48" s="8">
        <f t="shared" si="14"/>
        <v>0</v>
      </c>
      <c r="W48" s="9">
        <f t="shared" si="13"/>
        <v>0</v>
      </c>
      <c r="X48" s="8">
        <f t="shared" si="15"/>
        <v>0</v>
      </c>
      <c r="Y48" s="8">
        <f t="shared" si="8"/>
        <v>0</v>
      </c>
      <c r="Z48" s="8">
        <f t="shared" si="16"/>
        <v>0</v>
      </c>
      <c r="AA48" s="8">
        <f>IF(Z48=0,0,(((Z48-VLOOKUP(Z48,TAX!$B$4:$E$9,1))*(VLOOKUP(Z48,TAX!$B$4:$E$9,3)))+(VLOOKUP(Z48,TAX!$B$4:$E$9,4))))</f>
        <v>0</v>
      </c>
      <c r="AB48" s="8">
        <f t="shared" si="11"/>
        <v>0</v>
      </c>
    </row>
    <row r="49" spans="2:28" x14ac:dyDescent="0.3">
      <c r="B49" s="3">
        <f t="shared" si="5"/>
        <v>46</v>
      </c>
      <c r="C49" s="10"/>
      <c r="D49" s="11"/>
      <c r="E49" s="9"/>
      <c r="F49" s="8"/>
      <c r="G49" s="8"/>
      <c r="H49" s="8"/>
      <c r="I49" s="8"/>
      <c r="J49" s="8"/>
      <c r="K49" s="8"/>
      <c r="L49" s="8"/>
      <c r="M49" s="8"/>
      <c r="N49" s="8"/>
      <c r="O49" s="8"/>
      <c r="P49" s="8">
        <f t="shared" si="10"/>
        <v>0</v>
      </c>
      <c r="Q49" s="8"/>
      <c r="R49" s="8"/>
      <c r="S49" s="8"/>
      <c r="T49" s="8">
        <f t="shared" si="2"/>
        <v>0</v>
      </c>
      <c r="U49" s="8">
        <f t="shared" si="12"/>
        <v>0</v>
      </c>
      <c r="V49" s="8">
        <f t="shared" si="14"/>
        <v>0</v>
      </c>
      <c r="W49" s="9">
        <f t="shared" si="13"/>
        <v>0</v>
      </c>
      <c r="X49" s="8">
        <f t="shared" si="15"/>
        <v>0</v>
      </c>
      <c r="Y49" s="8">
        <f t="shared" si="8"/>
        <v>0</v>
      </c>
      <c r="Z49" s="8">
        <f t="shared" si="16"/>
        <v>0</v>
      </c>
      <c r="AA49" s="8">
        <f>IF(Z49=0,0,(((Z49-VLOOKUP(Z49,TAX!$B$4:$E$9,1))*(VLOOKUP(Z49,TAX!$B$4:$E$9,3)))+(VLOOKUP(Z49,TAX!$B$4:$E$9,4))))</f>
        <v>0</v>
      </c>
      <c r="AB49" s="8">
        <f t="shared" si="11"/>
        <v>0</v>
      </c>
    </row>
    <row r="50" spans="2:28" x14ac:dyDescent="0.3">
      <c r="B50" s="3">
        <f t="shared" si="5"/>
        <v>47</v>
      </c>
      <c r="C50" s="10"/>
      <c r="D50" s="11"/>
      <c r="E50" s="9"/>
      <c r="F50" s="8"/>
      <c r="G50" s="8"/>
      <c r="H50" s="8"/>
      <c r="I50" s="8"/>
      <c r="J50" s="8"/>
      <c r="K50" s="8"/>
      <c r="L50" s="8"/>
      <c r="M50" s="8"/>
      <c r="N50" s="8"/>
      <c r="O50" s="8"/>
      <c r="P50" s="8">
        <f t="shared" si="10"/>
        <v>0</v>
      </c>
      <c r="Q50" s="8"/>
      <c r="R50" s="8"/>
      <c r="S50" s="8"/>
      <c r="T50" s="8">
        <f t="shared" si="2"/>
        <v>0</v>
      </c>
      <c r="U50" s="8">
        <f t="shared" si="12"/>
        <v>0</v>
      </c>
      <c r="V50" s="8">
        <f t="shared" si="14"/>
        <v>0</v>
      </c>
      <c r="W50" s="9">
        <f t="shared" si="13"/>
        <v>0</v>
      </c>
      <c r="X50" s="8">
        <f t="shared" si="15"/>
        <v>0</v>
      </c>
      <c r="Y50" s="8">
        <f t="shared" si="8"/>
        <v>0</v>
      </c>
      <c r="Z50" s="8">
        <f t="shared" si="16"/>
        <v>0</v>
      </c>
      <c r="AA50" s="8">
        <f>IF(Z50=0,0,(((Z50-VLOOKUP(Z50,TAX!$B$4:$E$9,1))*(VLOOKUP(Z50,TAX!$B$4:$E$9,3)))+(VLOOKUP(Z50,TAX!$B$4:$E$9,4))))</f>
        <v>0</v>
      </c>
      <c r="AB50" s="8">
        <f t="shared" si="11"/>
        <v>0</v>
      </c>
    </row>
    <row r="51" spans="2:28" x14ac:dyDescent="0.3">
      <c r="B51" s="3">
        <f t="shared" si="5"/>
        <v>48</v>
      </c>
      <c r="C51" s="10"/>
      <c r="D51" s="11"/>
      <c r="E51" s="9"/>
      <c r="F51" s="8"/>
      <c r="G51" s="8"/>
      <c r="H51" s="8"/>
      <c r="I51" s="8"/>
      <c r="J51" s="8"/>
      <c r="K51" s="8"/>
      <c r="L51" s="8"/>
      <c r="M51" s="8"/>
      <c r="N51" s="8"/>
      <c r="O51" s="8"/>
      <c r="P51" s="8">
        <f t="shared" si="10"/>
        <v>0</v>
      </c>
      <c r="Q51" s="8"/>
      <c r="R51" s="8"/>
      <c r="S51" s="8"/>
      <c r="T51" s="8">
        <f t="shared" si="2"/>
        <v>0</v>
      </c>
      <c r="U51" s="8">
        <f t="shared" si="12"/>
        <v>0</v>
      </c>
      <c r="V51" s="8">
        <f t="shared" si="14"/>
        <v>0</v>
      </c>
      <c r="W51" s="9">
        <f t="shared" si="13"/>
        <v>0</v>
      </c>
      <c r="X51" s="8">
        <f t="shared" si="15"/>
        <v>0</v>
      </c>
      <c r="Y51" s="8">
        <f t="shared" si="8"/>
        <v>0</v>
      </c>
      <c r="Z51" s="8">
        <f t="shared" si="16"/>
        <v>0</v>
      </c>
      <c r="AA51" s="8">
        <f>IF(Z51=0,0,(((Z51-VLOOKUP(Z51,TAX!$B$4:$E$9,1))*(VLOOKUP(Z51,TAX!$B$4:$E$9,3)))+(VLOOKUP(Z51,TAX!$B$4:$E$9,4))))</f>
        <v>0</v>
      </c>
      <c r="AB51" s="8">
        <f t="shared" si="11"/>
        <v>0</v>
      </c>
    </row>
    <row r="52" spans="2:28" x14ac:dyDescent="0.3">
      <c r="B52" s="3">
        <f t="shared" si="5"/>
        <v>49</v>
      </c>
      <c r="C52" s="10"/>
      <c r="D52" s="11"/>
      <c r="E52" s="9"/>
      <c r="F52" s="8"/>
      <c r="G52" s="8"/>
      <c r="H52" s="8"/>
      <c r="I52" s="8"/>
      <c r="J52" s="8"/>
      <c r="K52" s="8"/>
      <c r="L52" s="8"/>
      <c r="M52" s="8"/>
      <c r="N52" s="8"/>
      <c r="O52" s="8"/>
      <c r="P52" s="8">
        <f t="shared" si="10"/>
        <v>0</v>
      </c>
      <c r="Q52" s="8"/>
      <c r="R52" s="8"/>
      <c r="S52" s="8"/>
      <c r="T52" s="8">
        <f t="shared" si="2"/>
        <v>0</v>
      </c>
      <c r="U52" s="8">
        <f t="shared" si="12"/>
        <v>0</v>
      </c>
      <c r="V52" s="8">
        <f t="shared" si="14"/>
        <v>0</v>
      </c>
      <c r="W52" s="9">
        <f t="shared" si="13"/>
        <v>0</v>
      </c>
      <c r="X52" s="8">
        <f t="shared" si="15"/>
        <v>0</v>
      </c>
      <c r="Y52" s="8">
        <f t="shared" si="8"/>
        <v>0</v>
      </c>
      <c r="Z52" s="8">
        <f t="shared" si="16"/>
        <v>0</v>
      </c>
      <c r="AA52" s="8">
        <f>IF(Z52=0,0,(((Z52-VLOOKUP(Z52,TAX!$B$4:$E$9,1))*(VLOOKUP(Z52,TAX!$B$4:$E$9,3)))+(VLOOKUP(Z52,TAX!$B$4:$E$9,4))))</f>
        <v>0</v>
      </c>
      <c r="AB52" s="8">
        <f t="shared" si="11"/>
        <v>0</v>
      </c>
    </row>
    <row r="53" spans="2:28" x14ac:dyDescent="0.3">
      <c r="B53" s="3">
        <f t="shared" si="5"/>
        <v>50</v>
      </c>
      <c r="C53" s="10"/>
      <c r="D53" s="11"/>
      <c r="E53" s="9"/>
      <c r="F53" s="8"/>
      <c r="G53" s="8"/>
      <c r="H53" s="8"/>
      <c r="I53" s="8"/>
      <c r="J53" s="8"/>
      <c r="K53" s="8"/>
      <c r="L53" s="8"/>
      <c r="M53" s="8"/>
      <c r="N53" s="8"/>
      <c r="O53" s="8"/>
      <c r="P53" s="8">
        <f t="shared" si="10"/>
        <v>0</v>
      </c>
      <c r="Q53" s="8"/>
      <c r="R53" s="8"/>
      <c r="S53" s="8"/>
      <c r="T53" s="8">
        <f t="shared" si="2"/>
        <v>0</v>
      </c>
      <c r="U53" s="8">
        <f t="shared" si="12"/>
        <v>0</v>
      </c>
      <c r="V53" s="8">
        <f t="shared" si="14"/>
        <v>0</v>
      </c>
      <c r="W53" s="9">
        <f t="shared" si="13"/>
        <v>0</v>
      </c>
      <c r="X53" s="8">
        <f t="shared" si="15"/>
        <v>0</v>
      </c>
      <c r="Y53" s="8">
        <f t="shared" si="8"/>
        <v>0</v>
      </c>
      <c r="Z53" s="8">
        <f t="shared" si="16"/>
        <v>0</v>
      </c>
      <c r="AA53" s="8">
        <f>IF(Z53=0,0,(((Z53-VLOOKUP(Z53,TAX!$B$4:$E$9,1))*(VLOOKUP(Z53,TAX!$B$4:$E$9,3)))+(VLOOKUP(Z53,TAX!$B$4:$E$9,4))))</f>
        <v>0</v>
      </c>
      <c r="AB53" s="8">
        <f t="shared" si="11"/>
        <v>0</v>
      </c>
    </row>
    <row r="54" spans="2:28" x14ac:dyDescent="0.3">
      <c r="B54" s="26" t="s">
        <v>21</v>
      </c>
      <c r="C54" s="27"/>
      <c r="D54" s="28"/>
      <c r="E54" s="29"/>
      <c r="F54" s="30">
        <f t="shared" ref="F54:AB54" si="17">SUM(F4:F53)</f>
        <v>0</v>
      </c>
      <c r="G54" s="30">
        <f t="shared" si="17"/>
        <v>0</v>
      </c>
      <c r="H54" s="30">
        <f t="shared" si="17"/>
        <v>0</v>
      </c>
      <c r="I54" s="30">
        <f t="shared" si="17"/>
        <v>0</v>
      </c>
      <c r="J54" s="30">
        <f t="shared" si="17"/>
        <v>0</v>
      </c>
      <c r="K54" s="30">
        <f t="shared" si="17"/>
        <v>0</v>
      </c>
      <c r="L54" s="30">
        <f t="shared" si="17"/>
        <v>0</v>
      </c>
      <c r="M54" s="30">
        <f t="shared" si="17"/>
        <v>0</v>
      </c>
      <c r="N54" s="30">
        <f t="shared" si="17"/>
        <v>0</v>
      </c>
      <c r="O54" s="30">
        <f t="shared" si="17"/>
        <v>0</v>
      </c>
      <c r="P54" s="30">
        <f t="shared" si="17"/>
        <v>0</v>
      </c>
      <c r="Q54" s="30">
        <f t="shared" si="17"/>
        <v>0</v>
      </c>
      <c r="R54" s="30">
        <f t="shared" si="17"/>
        <v>0</v>
      </c>
      <c r="S54" s="30">
        <f t="shared" si="17"/>
        <v>0</v>
      </c>
      <c r="T54" s="30">
        <f t="shared" si="17"/>
        <v>0</v>
      </c>
      <c r="U54" s="30">
        <f t="shared" si="17"/>
        <v>0</v>
      </c>
      <c r="V54" s="30">
        <f t="shared" si="17"/>
        <v>0</v>
      </c>
      <c r="W54" s="30">
        <f t="shared" si="17"/>
        <v>0</v>
      </c>
      <c r="X54" s="30">
        <f t="shared" si="17"/>
        <v>0</v>
      </c>
      <c r="Y54" s="30">
        <f t="shared" si="17"/>
        <v>0</v>
      </c>
      <c r="Z54" s="30">
        <f t="shared" si="17"/>
        <v>0</v>
      </c>
      <c r="AA54" s="30">
        <f t="shared" si="17"/>
        <v>0</v>
      </c>
      <c r="AB54" s="30">
        <f t="shared" si="17"/>
        <v>0</v>
      </c>
    </row>
  </sheetData>
  <mergeCells count="5">
    <mergeCell ref="B2:B3"/>
    <mergeCell ref="C2:C3"/>
    <mergeCell ref="D2:D3"/>
    <mergeCell ref="E2:E3"/>
    <mergeCell ref="F2:AB2"/>
  </mergeCells>
  <pageMargins left="0.7" right="0.7" top="0.75" bottom="0.75" header="0.3" footer="0.3"/>
  <headerFooter>
    <oddFooter>&amp;L_x000D_&amp;1#&amp;"Calibri"&amp;11&amp;K000000 Classification: GENERAL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2:AD54"/>
  <sheetViews>
    <sheetView workbookViewId="0">
      <pane xSplit="5" ySplit="3" topLeftCell="F4" activePane="bottomRight" state="frozen"/>
      <selection pane="topRight" activeCell="F1" sqref="F1"/>
      <selection pane="bottomLeft" activeCell="A4" sqref="A4"/>
      <selection pane="bottomRight" activeCell="F4" sqref="F4"/>
    </sheetView>
  </sheetViews>
  <sheetFormatPr defaultRowHeight="14.4" x14ac:dyDescent="0.3"/>
  <cols>
    <col min="1" max="1" width="2.5546875" customWidth="1"/>
    <col min="2" max="2" width="4.33203125" customWidth="1"/>
    <col min="3" max="3" width="23.109375" customWidth="1"/>
    <col min="4" max="5" width="14.88671875" customWidth="1"/>
    <col min="6" max="6" width="16.33203125" customWidth="1"/>
    <col min="7" max="7" width="12.5546875" customWidth="1"/>
    <col min="8" max="8" width="11.88671875" customWidth="1"/>
    <col min="9" max="9" width="14.109375" customWidth="1"/>
    <col min="10" max="10" width="12.5546875" customWidth="1"/>
    <col min="11" max="11" width="13.109375" customWidth="1"/>
    <col min="12" max="13" width="13.33203125" customWidth="1"/>
    <col min="14" max="14" width="13.88671875" customWidth="1"/>
    <col min="15" max="15" width="13.33203125" customWidth="1"/>
    <col min="16" max="16" width="14.5546875" customWidth="1"/>
    <col min="17" max="17" width="12.109375" customWidth="1"/>
    <col min="18" max="18" width="12" customWidth="1"/>
    <col min="19" max="19" width="10.88671875" customWidth="1"/>
    <col min="20" max="20" width="12.88671875" customWidth="1"/>
    <col min="21" max="21" width="15.44140625" customWidth="1"/>
    <col min="22" max="22" width="15" customWidth="1"/>
    <col min="23" max="23" width="13.33203125" customWidth="1"/>
    <col min="24" max="24" width="12.44140625" customWidth="1"/>
    <col min="25" max="25" width="15.44140625" customWidth="1"/>
    <col min="26" max="26" width="13.88671875" customWidth="1"/>
    <col min="27" max="27" width="13.109375" customWidth="1"/>
    <col min="28" max="28" width="11.5546875" customWidth="1"/>
    <col min="30" max="30" width="9.5546875" bestFit="1" customWidth="1"/>
  </cols>
  <sheetData>
    <row r="2" spans="2:28" x14ac:dyDescent="0.3">
      <c r="B2" s="93"/>
      <c r="C2" s="95" t="s">
        <v>0</v>
      </c>
      <c r="D2" s="97" t="s">
        <v>1</v>
      </c>
      <c r="E2" s="95" t="s">
        <v>2</v>
      </c>
      <c r="F2" s="99" t="s">
        <v>37</v>
      </c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1"/>
    </row>
    <row r="3" spans="2:28" ht="40.799999999999997" x14ac:dyDescent="0.3">
      <c r="B3" s="94"/>
      <c r="C3" s="96"/>
      <c r="D3" s="98"/>
      <c r="E3" s="96"/>
      <c r="F3" s="1" t="s">
        <v>22</v>
      </c>
      <c r="G3" s="1" t="s">
        <v>3</v>
      </c>
      <c r="H3" s="1" t="s">
        <v>4</v>
      </c>
      <c r="I3" s="1" t="s">
        <v>5</v>
      </c>
      <c r="J3" s="1" t="s">
        <v>6</v>
      </c>
      <c r="K3" s="1" t="s">
        <v>7</v>
      </c>
      <c r="L3" s="1" t="s">
        <v>8</v>
      </c>
      <c r="M3" s="1" t="s">
        <v>9</v>
      </c>
      <c r="N3" s="1" t="s">
        <v>10</v>
      </c>
      <c r="O3" s="2" t="s">
        <v>11</v>
      </c>
      <c r="P3" s="2" t="s">
        <v>12</v>
      </c>
      <c r="Q3" s="2" t="s">
        <v>25</v>
      </c>
      <c r="R3" s="2" t="s">
        <v>23</v>
      </c>
      <c r="S3" s="2" t="s">
        <v>24</v>
      </c>
      <c r="T3" s="2" t="s">
        <v>13</v>
      </c>
      <c r="U3" s="2" t="s">
        <v>14</v>
      </c>
      <c r="V3" s="2" t="s">
        <v>26</v>
      </c>
      <c r="W3" s="2" t="s">
        <v>15</v>
      </c>
      <c r="X3" s="2" t="s">
        <v>16</v>
      </c>
      <c r="Y3" s="2" t="s">
        <v>17</v>
      </c>
      <c r="Z3" s="2" t="s">
        <v>18</v>
      </c>
      <c r="AA3" s="2" t="s">
        <v>19</v>
      </c>
      <c r="AB3" s="1" t="s">
        <v>20</v>
      </c>
    </row>
    <row r="4" spans="2:28" x14ac:dyDescent="0.3">
      <c r="B4" s="3">
        <v>1</v>
      </c>
      <c r="C4" s="4"/>
      <c r="D4" s="5"/>
      <c r="E4" s="6"/>
      <c r="F4" s="7"/>
      <c r="G4" s="7"/>
      <c r="H4" s="7"/>
      <c r="I4" s="7"/>
      <c r="J4" s="7"/>
      <c r="K4" s="7"/>
      <c r="L4" s="7"/>
      <c r="M4" s="7"/>
      <c r="N4" s="7"/>
      <c r="O4" s="8"/>
      <c r="P4" s="8">
        <f t="shared" ref="P4:P35" si="0">SUM(F4:O4)</f>
        <v>0</v>
      </c>
      <c r="Q4" s="8"/>
      <c r="R4" s="8"/>
      <c r="S4" s="8"/>
      <c r="T4" s="8">
        <f>IF(E4="MWE",F4,0)</f>
        <v>0</v>
      </c>
      <c r="U4" s="8">
        <f>IF(E4="MWE",SUM(G4:M4),0)</f>
        <v>0</v>
      </c>
      <c r="V4" s="8">
        <f>IF(E4="NOT",SUM(Q4:S4),0)</f>
        <v>0</v>
      </c>
      <c r="W4" s="9">
        <f>T4+U4+V4+N4+O4</f>
        <v>0</v>
      </c>
      <c r="X4" s="8">
        <f>P4-W4</f>
        <v>0</v>
      </c>
      <c r="Y4" s="8">
        <f>IF(E4="NOT",IF(X4&lt;=20833.33,X4,0),0)</f>
        <v>0</v>
      </c>
      <c r="Z4" s="8">
        <f>IF(Y4=0,X4,0)</f>
        <v>0</v>
      </c>
      <c r="AA4" s="8">
        <f>IF(Z4=0,0,((Z4-VLOOKUP(Z4,TAX!$B$4:$E$9,1))*VLOOKUP(Z4,TAX!$B$4:$E$9,3))+VLOOKUP(Z4,TAX!$B$4:$E$9,4))</f>
        <v>0</v>
      </c>
      <c r="AB4" s="7">
        <f t="shared" ref="AB4:AB35" si="1">P4-Q4-R4-S4-AA4</f>
        <v>0</v>
      </c>
    </row>
    <row r="5" spans="2:28" x14ac:dyDescent="0.3">
      <c r="B5" s="3">
        <f>B4+1</f>
        <v>2</v>
      </c>
      <c r="C5" s="10"/>
      <c r="D5" s="11"/>
      <c r="E5" s="9"/>
      <c r="F5" s="8"/>
      <c r="G5" s="8"/>
      <c r="H5" s="8"/>
      <c r="I5" s="8"/>
      <c r="J5" s="8"/>
      <c r="K5" s="8"/>
      <c r="L5" s="8"/>
      <c r="M5" s="8"/>
      <c r="N5" s="8"/>
      <c r="O5" s="8"/>
      <c r="P5" s="8">
        <f t="shared" si="0"/>
        <v>0</v>
      </c>
      <c r="Q5" s="8"/>
      <c r="R5" s="8"/>
      <c r="S5" s="8"/>
      <c r="T5" s="8">
        <f t="shared" ref="T5:T53" si="2">IF(E5="MWE",F5,0)</f>
        <v>0</v>
      </c>
      <c r="U5" s="8">
        <f t="shared" ref="U5:U42" si="3">IF(E5="MWE",SUM(G5:M5),0)</f>
        <v>0</v>
      </c>
      <c r="V5" s="8">
        <f t="shared" ref="V5:V42" si="4">IF(E5="NOT",SUM(Q5:S5),0)</f>
        <v>0</v>
      </c>
      <c r="W5" s="9">
        <f>T5+U5+V5+N5+O5</f>
        <v>0</v>
      </c>
      <c r="X5" s="8">
        <f>P5-W5</f>
        <v>0</v>
      </c>
      <c r="Y5" s="8">
        <f>IF(E5="NOT",IF(X5&lt;=20833.33,X5,0),0)</f>
        <v>0</v>
      </c>
      <c r="Z5" s="8">
        <f>IF(Y5=0,X5,0)</f>
        <v>0</v>
      </c>
      <c r="AA5" s="8">
        <f>IF(Z5=0,0,((Z5-VLOOKUP(Z5,TAX!$B$4:$E$9,1))*VLOOKUP(Z5,TAX!$B$4:$E$9,3))+VLOOKUP(Z5,TAX!$B$4:$E$9,4))</f>
        <v>0</v>
      </c>
      <c r="AB5" s="8">
        <f t="shared" si="1"/>
        <v>0</v>
      </c>
    </row>
    <row r="6" spans="2:28" x14ac:dyDescent="0.3">
      <c r="B6" s="3">
        <f t="shared" ref="B6:B53" si="5">B5+1</f>
        <v>3</v>
      </c>
      <c r="C6" s="10"/>
      <c r="D6" s="11"/>
      <c r="E6" s="9"/>
      <c r="F6" s="8"/>
      <c r="G6" s="8"/>
      <c r="H6" s="8"/>
      <c r="I6" s="8"/>
      <c r="J6" s="8"/>
      <c r="K6" s="8"/>
      <c r="L6" s="8"/>
      <c r="M6" s="8"/>
      <c r="N6" s="8"/>
      <c r="O6" s="8"/>
      <c r="P6" s="8">
        <f t="shared" si="0"/>
        <v>0</v>
      </c>
      <c r="Q6" s="8"/>
      <c r="R6" s="8"/>
      <c r="S6" s="8"/>
      <c r="T6" s="8">
        <f t="shared" si="2"/>
        <v>0</v>
      </c>
      <c r="U6" s="8">
        <f t="shared" si="3"/>
        <v>0</v>
      </c>
      <c r="V6" s="8">
        <f t="shared" si="4"/>
        <v>0</v>
      </c>
      <c r="W6" s="9">
        <f t="shared" ref="W6:W42" si="6">T6+U6+V6+N6+O6</f>
        <v>0</v>
      </c>
      <c r="X6" s="8">
        <f t="shared" ref="X6:X42" si="7">P6-W6</f>
        <v>0</v>
      </c>
      <c r="Y6" s="8">
        <f t="shared" ref="Y6:Y53" si="8">IF(E6="NOT",IF(X6&lt;=20833.33,X6,0),0)</f>
        <v>0</v>
      </c>
      <c r="Z6" s="8">
        <f t="shared" ref="Z6:Z42" si="9">IF(Y6=0,X6,0)</f>
        <v>0</v>
      </c>
      <c r="AA6" s="8">
        <f>IF(Z6=0,0,((Z6-VLOOKUP(Z6,TAX!$B$4:$E$9,1))*VLOOKUP(Z6,TAX!$B$4:$E$9,3))+VLOOKUP(Z6,TAX!$B$4:$E$9,4))</f>
        <v>0</v>
      </c>
      <c r="AB6" s="8">
        <f t="shared" si="1"/>
        <v>0</v>
      </c>
    </row>
    <row r="7" spans="2:28" x14ac:dyDescent="0.3">
      <c r="B7" s="3">
        <f t="shared" si="5"/>
        <v>4</v>
      </c>
      <c r="C7" s="10"/>
      <c r="D7" s="11"/>
      <c r="E7" s="9"/>
      <c r="F7" s="8"/>
      <c r="G7" s="8"/>
      <c r="H7" s="8"/>
      <c r="I7" s="8"/>
      <c r="J7" s="8"/>
      <c r="K7" s="8"/>
      <c r="L7" s="8"/>
      <c r="M7" s="8"/>
      <c r="N7" s="8"/>
      <c r="O7" s="8"/>
      <c r="P7" s="8">
        <f t="shared" si="0"/>
        <v>0</v>
      </c>
      <c r="Q7" s="8"/>
      <c r="R7" s="8"/>
      <c r="S7" s="8"/>
      <c r="T7" s="8">
        <f t="shared" si="2"/>
        <v>0</v>
      </c>
      <c r="U7" s="8">
        <f t="shared" si="3"/>
        <v>0</v>
      </c>
      <c r="V7" s="8">
        <f t="shared" si="4"/>
        <v>0</v>
      </c>
      <c r="W7" s="9">
        <f t="shared" si="6"/>
        <v>0</v>
      </c>
      <c r="X7" s="8">
        <f t="shared" si="7"/>
        <v>0</v>
      </c>
      <c r="Y7" s="8">
        <f t="shared" si="8"/>
        <v>0</v>
      </c>
      <c r="Z7" s="8">
        <f t="shared" si="9"/>
        <v>0</v>
      </c>
      <c r="AA7" s="8">
        <f>IF(Z7=0,0,((Z7-VLOOKUP(Z7,TAX!$B$4:$E$9,1))*VLOOKUP(Z7,TAX!$B$4:$E$9,3))+VLOOKUP(Z7,TAX!$B$4:$E$9,4))</f>
        <v>0</v>
      </c>
      <c r="AB7" s="8">
        <f t="shared" si="1"/>
        <v>0</v>
      </c>
    </row>
    <row r="8" spans="2:28" x14ac:dyDescent="0.3">
      <c r="B8" s="3">
        <f t="shared" si="5"/>
        <v>5</v>
      </c>
      <c r="C8" s="10"/>
      <c r="D8" s="11"/>
      <c r="E8" s="9"/>
      <c r="F8" s="8"/>
      <c r="G8" s="8"/>
      <c r="H8" s="8"/>
      <c r="I8" s="8"/>
      <c r="J8" s="8"/>
      <c r="K8" s="8"/>
      <c r="L8" s="8"/>
      <c r="M8" s="8"/>
      <c r="N8" s="8"/>
      <c r="O8" s="8"/>
      <c r="P8" s="8">
        <f t="shared" si="0"/>
        <v>0</v>
      </c>
      <c r="Q8" s="8"/>
      <c r="R8" s="8"/>
      <c r="S8" s="8"/>
      <c r="T8" s="8">
        <f t="shared" si="2"/>
        <v>0</v>
      </c>
      <c r="U8" s="8">
        <f t="shared" si="3"/>
        <v>0</v>
      </c>
      <c r="V8" s="8">
        <f t="shared" si="4"/>
        <v>0</v>
      </c>
      <c r="W8" s="9">
        <f t="shared" si="6"/>
        <v>0</v>
      </c>
      <c r="X8" s="8">
        <f t="shared" si="7"/>
        <v>0</v>
      </c>
      <c r="Y8" s="8">
        <f t="shared" si="8"/>
        <v>0</v>
      </c>
      <c r="Z8" s="8">
        <f t="shared" si="9"/>
        <v>0</v>
      </c>
      <c r="AA8" s="8">
        <f>IF(Z8=0,0,((Z8-VLOOKUP(Z8,TAX!$B$4:$E$9,1))*VLOOKUP(Z8,TAX!$B$4:$E$9,3))+VLOOKUP(Z8,TAX!$B$4:$E$9,4))</f>
        <v>0</v>
      </c>
      <c r="AB8" s="8">
        <f t="shared" si="1"/>
        <v>0</v>
      </c>
    </row>
    <row r="9" spans="2:28" x14ac:dyDescent="0.3">
      <c r="B9" s="3">
        <f t="shared" si="5"/>
        <v>6</v>
      </c>
      <c r="C9" s="10"/>
      <c r="D9" s="11"/>
      <c r="E9" s="9"/>
      <c r="F9" s="8"/>
      <c r="G9" s="8"/>
      <c r="H9" s="8"/>
      <c r="I9" s="8"/>
      <c r="J9" s="8"/>
      <c r="K9" s="8"/>
      <c r="L9" s="8"/>
      <c r="M9" s="8"/>
      <c r="N9" s="8"/>
      <c r="O9" s="8"/>
      <c r="P9" s="8">
        <f t="shared" si="0"/>
        <v>0</v>
      </c>
      <c r="Q9" s="8"/>
      <c r="R9" s="8"/>
      <c r="S9" s="8"/>
      <c r="T9" s="8">
        <f t="shared" si="2"/>
        <v>0</v>
      </c>
      <c r="U9" s="8">
        <f t="shared" si="3"/>
        <v>0</v>
      </c>
      <c r="V9" s="8">
        <f t="shared" si="4"/>
        <v>0</v>
      </c>
      <c r="W9" s="9">
        <f>T9+U9+V9+N9+O9</f>
        <v>0</v>
      </c>
      <c r="X9" s="8">
        <f t="shared" si="7"/>
        <v>0</v>
      </c>
      <c r="Y9" s="8">
        <f t="shared" si="8"/>
        <v>0</v>
      </c>
      <c r="Z9" s="8">
        <f t="shared" si="9"/>
        <v>0</v>
      </c>
      <c r="AA9" s="8">
        <f>IF(Z9=0,0,((Z9-VLOOKUP(Z9,TAX!$B$4:$E$9,1))*VLOOKUP(Z9,TAX!$B$4:$E$9,3))+VLOOKUP(Z9,TAX!$B$4:$E$9,4))</f>
        <v>0</v>
      </c>
      <c r="AB9" s="8">
        <f t="shared" si="1"/>
        <v>0</v>
      </c>
    </row>
    <row r="10" spans="2:28" x14ac:dyDescent="0.3">
      <c r="B10" s="3">
        <f t="shared" si="5"/>
        <v>7</v>
      </c>
      <c r="C10" s="10"/>
      <c r="D10" s="11"/>
      <c r="E10" s="9"/>
      <c r="F10" s="8"/>
      <c r="G10" s="8"/>
      <c r="H10" s="8"/>
      <c r="I10" s="8"/>
      <c r="J10" s="8"/>
      <c r="K10" s="8"/>
      <c r="L10" s="8"/>
      <c r="M10" s="8"/>
      <c r="N10" s="8"/>
      <c r="O10" s="8"/>
      <c r="P10" s="8">
        <f t="shared" si="0"/>
        <v>0</v>
      </c>
      <c r="Q10" s="8"/>
      <c r="R10" s="8"/>
      <c r="S10" s="8"/>
      <c r="T10" s="8">
        <f t="shared" si="2"/>
        <v>0</v>
      </c>
      <c r="U10" s="8">
        <f t="shared" si="3"/>
        <v>0</v>
      </c>
      <c r="V10" s="8">
        <f t="shared" si="4"/>
        <v>0</v>
      </c>
      <c r="W10" s="9">
        <f t="shared" si="6"/>
        <v>0</v>
      </c>
      <c r="X10" s="8">
        <f t="shared" si="7"/>
        <v>0</v>
      </c>
      <c r="Y10" s="8">
        <f t="shared" si="8"/>
        <v>0</v>
      </c>
      <c r="Z10" s="8">
        <f t="shared" si="9"/>
        <v>0</v>
      </c>
      <c r="AA10" s="8">
        <f>IF(Z10=0,0,((Z10-VLOOKUP(Z10,TAX!$B$4:$E$9,1))*VLOOKUP(Z10,TAX!$B$4:$E$9,3))+VLOOKUP(Z10,TAX!$B$4:$E$9,4))</f>
        <v>0</v>
      </c>
      <c r="AB10" s="8">
        <f t="shared" si="1"/>
        <v>0</v>
      </c>
    </row>
    <row r="11" spans="2:28" x14ac:dyDescent="0.3">
      <c r="B11" s="3">
        <f t="shared" si="5"/>
        <v>8</v>
      </c>
      <c r="C11" s="10"/>
      <c r="D11" s="11"/>
      <c r="E11" s="9"/>
      <c r="F11" s="8"/>
      <c r="G11" s="8"/>
      <c r="H11" s="8"/>
      <c r="I11" s="8"/>
      <c r="J11" s="8"/>
      <c r="K11" s="8"/>
      <c r="L11" s="8"/>
      <c r="M11" s="8"/>
      <c r="N11" s="8"/>
      <c r="O11" s="8"/>
      <c r="P11" s="8">
        <f t="shared" si="0"/>
        <v>0</v>
      </c>
      <c r="Q11" s="8"/>
      <c r="R11" s="8"/>
      <c r="S11" s="8"/>
      <c r="T11" s="8">
        <f t="shared" si="2"/>
        <v>0</v>
      </c>
      <c r="U11" s="8">
        <f t="shared" si="3"/>
        <v>0</v>
      </c>
      <c r="V11" s="8">
        <f t="shared" si="4"/>
        <v>0</v>
      </c>
      <c r="W11" s="9">
        <f t="shared" si="6"/>
        <v>0</v>
      </c>
      <c r="X11" s="8">
        <f t="shared" si="7"/>
        <v>0</v>
      </c>
      <c r="Y11" s="8">
        <f t="shared" si="8"/>
        <v>0</v>
      </c>
      <c r="Z11" s="8">
        <f t="shared" si="9"/>
        <v>0</v>
      </c>
      <c r="AA11" s="8">
        <f>IF(Z11=0,0,((Z11-VLOOKUP(Z11,TAX!$B$4:$E$9,1))*VLOOKUP(Z11,TAX!$B$4:$E$9,3))+VLOOKUP(Z11,TAX!$B$4:$E$9,4))</f>
        <v>0</v>
      </c>
      <c r="AB11" s="8">
        <f t="shared" si="1"/>
        <v>0</v>
      </c>
    </row>
    <row r="12" spans="2:28" x14ac:dyDescent="0.3">
      <c r="B12" s="3">
        <f t="shared" si="5"/>
        <v>9</v>
      </c>
      <c r="C12" s="10"/>
      <c r="D12" s="11"/>
      <c r="E12" s="9"/>
      <c r="F12" s="8"/>
      <c r="G12" s="8"/>
      <c r="H12" s="8"/>
      <c r="I12" s="8"/>
      <c r="J12" s="8"/>
      <c r="K12" s="8"/>
      <c r="L12" s="8"/>
      <c r="M12" s="8"/>
      <c r="N12" s="8"/>
      <c r="O12" s="8"/>
      <c r="P12" s="8">
        <f t="shared" si="0"/>
        <v>0</v>
      </c>
      <c r="Q12" s="8"/>
      <c r="R12" s="8"/>
      <c r="S12" s="8"/>
      <c r="T12" s="8">
        <f t="shared" si="2"/>
        <v>0</v>
      </c>
      <c r="U12" s="8">
        <f t="shared" si="3"/>
        <v>0</v>
      </c>
      <c r="V12" s="8">
        <f t="shared" si="4"/>
        <v>0</v>
      </c>
      <c r="W12" s="9">
        <f t="shared" si="6"/>
        <v>0</v>
      </c>
      <c r="X12" s="8">
        <f t="shared" si="7"/>
        <v>0</v>
      </c>
      <c r="Y12" s="8">
        <f t="shared" si="8"/>
        <v>0</v>
      </c>
      <c r="Z12" s="8">
        <f t="shared" si="9"/>
        <v>0</v>
      </c>
      <c r="AA12" s="8">
        <f>IF(Z12=0,0,((Z12-VLOOKUP(Z12,TAX!$B$4:$E$9,1))*VLOOKUP(Z12,TAX!$B$4:$E$9,3))+VLOOKUP(Z12,TAX!$B$4:$E$9,4))</f>
        <v>0</v>
      </c>
      <c r="AB12" s="8">
        <f t="shared" si="1"/>
        <v>0</v>
      </c>
    </row>
    <row r="13" spans="2:28" x14ac:dyDescent="0.3">
      <c r="B13" s="3">
        <f t="shared" si="5"/>
        <v>10</v>
      </c>
      <c r="C13" s="10"/>
      <c r="D13" s="11"/>
      <c r="E13" s="9"/>
      <c r="F13" s="8"/>
      <c r="G13" s="8"/>
      <c r="H13" s="8"/>
      <c r="I13" s="8"/>
      <c r="J13" s="8"/>
      <c r="K13" s="8"/>
      <c r="L13" s="8"/>
      <c r="M13" s="8"/>
      <c r="N13" s="8"/>
      <c r="O13" s="8"/>
      <c r="P13" s="8">
        <f t="shared" si="0"/>
        <v>0</v>
      </c>
      <c r="Q13" s="8"/>
      <c r="R13" s="8"/>
      <c r="S13" s="8"/>
      <c r="T13" s="8">
        <f t="shared" si="2"/>
        <v>0</v>
      </c>
      <c r="U13" s="8">
        <f t="shared" si="3"/>
        <v>0</v>
      </c>
      <c r="V13" s="8">
        <f t="shared" si="4"/>
        <v>0</v>
      </c>
      <c r="W13" s="9">
        <f t="shared" si="6"/>
        <v>0</v>
      </c>
      <c r="X13" s="8">
        <f t="shared" si="7"/>
        <v>0</v>
      </c>
      <c r="Y13" s="8">
        <f t="shared" si="8"/>
        <v>0</v>
      </c>
      <c r="Z13" s="8">
        <f t="shared" si="9"/>
        <v>0</v>
      </c>
      <c r="AA13" s="8">
        <f>IF(Z13=0,0,((Z13-VLOOKUP(Z13,TAX!$B$4:$E$9,1))*VLOOKUP(Z13,TAX!$B$4:$E$9,3))+VLOOKUP(Z13,TAX!$B$4:$E$9,4))</f>
        <v>0</v>
      </c>
      <c r="AB13" s="8">
        <f t="shared" si="1"/>
        <v>0</v>
      </c>
    </row>
    <row r="14" spans="2:28" x14ac:dyDescent="0.3">
      <c r="B14" s="3">
        <f t="shared" si="5"/>
        <v>11</v>
      </c>
      <c r="C14" s="10"/>
      <c r="D14" s="11"/>
      <c r="E14" s="9"/>
      <c r="F14" s="8"/>
      <c r="G14" s="8"/>
      <c r="H14" s="8"/>
      <c r="I14" s="8"/>
      <c r="J14" s="8"/>
      <c r="K14" s="8"/>
      <c r="L14" s="8"/>
      <c r="M14" s="8"/>
      <c r="N14" s="8"/>
      <c r="O14" s="8"/>
      <c r="P14" s="8">
        <f t="shared" si="0"/>
        <v>0</v>
      </c>
      <c r="Q14" s="8"/>
      <c r="R14" s="8"/>
      <c r="S14" s="8"/>
      <c r="T14" s="8">
        <f t="shared" si="2"/>
        <v>0</v>
      </c>
      <c r="U14" s="8">
        <f t="shared" si="3"/>
        <v>0</v>
      </c>
      <c r="V14" s="8">
        <f t="shared" si="4"/>
        <v>0</v>
      </c>
      <c r="W14" s="9">
        <f t="shared" si="6"/>
        <v>0</v>
      </c>
      <c r="X14" s="8">
        <f t="shared" si="7"/>
        <v>0</v>
      </c>
      <c r="Y14" s="8">
        <f t="shared" si="8"/>
        <v>0</v>
      </c>
      <c r="Z14" s="8">
        <f t="shared" si="9"/>
        <v>0</v>
      </c>
      <c r="AA14" s="8">
        <f>IF(Z14=0,0,((Z14-VLOOKUP(Z14,TAX!$B$4:$E$9,1))*VLOOKUP(Z14,TAX!$B$4:$E$9,3))+VLOOKUP(Z14,TAX!$B$4:$E$9,4))</f>
        <v>0</v>
      </c>
      <c r="AB14" s="8">
        <f t="shared" si="1"/>
        <v>0</v>
      </c>
    </row>
    <row r="15" spans="2:28" x14ac:dyDescent="0.3">
      <c r="B15" s="3">
        <f t="shared" si="5"/>
        <v>12</v>
      </c>
      <c r="C15" s="10"/>
      <c r="D15" s="11"/>
      <c r="E15" s="9"/>
      <c r="F15" s="8"/>
      <c r="G15" s="8"/>
      <c r="H15" s="8"/>
      <c r="I15" s="8"/>
      <c r="J15" s="8"/>
      <c r="K15" s="8"/>
      <c r="L15" s="8"/>
      <c r="M15" s="8"/>
      <c r="N15" s="8"/>
      <c r="O15" s="8"/>
      <c r="P15" s="8">
        <f t="shared" si="0"/>
        <v>0</v>
      </c>
      <c r="Q15" s="8"/>
      <c r="R15" s="8"/>
      <c r="S15" s="8"/>
      <c r="T15" s="8">
        <f t="shared" si="2"/>
        <v>0</v>
      </c>
      <c r="U15" s="8">
        <f t="shared" si="3"/>
        <v>0</v>
      </c>
      <c r="V15" s="8">
        <f t="shared" si="4"/>
        <v>0</v>
      </c>
      <c r="W15" s="9">
        <f t="shared" si="6"/>
        <v>0</v>
      </c>
      <c r="X15" s="8">
        <f t="shared" si="7"/>
        <v>0</v>
      </c>
      <c r="Y15" s="8">
        <f t="shared" si="8"/>
        <v>0</v>
      </c>
      <c r="Z15" s="8">
        <f t="shared" si="9"/>
        <v>0</v>
      </c>
      <c r="AA15" s="8">
        <f>IF(Z15=0,0,((Z15-VLOOKUP(Z15,TAX!$B$4:$E$9,1))*VLOOKUP(Z15,TAX!$B$4:$E$9,3))+VLOOKUP(Z15,TAX!$B$4:$E$9,4))</f>
        <v>0</v>
      </c>
      <c r="AB15" s="8">
        <f t="shared" si="1"/>
        <v>0</v>
      </c>
    </row>
    <row r="16" spans="2:28" x14ac:dyDescent="0.3">
      <c r="B16" s="3">
        <f t="shared" si="5"/>
        <v>13</v>
      </c>
      <c r="C16" s="10"/>
      <c r="D16" s="11"/>
      <c r="E16" s="9"/>
      <c r="F16" s="8"/>
      <c r="G16" s="8"/>
      <c r="H16" s="8"/>
      <c r="I16" s="8"/>
      <c r="J16" s="8"/>
      <c r="K16" s="8"/>
      <c r="L16" s="8"/>
      <c r="M16" s="8"/>
      <c r="N16" s="8"/>
      <c r="O16" s="8"/>
      <c r="P16" s="8">
        <f t="shared" si="0"/>
        <v>0</v>
      </c>
      <c r="Q16" s="8"/>
      <c r="R16" s="8"/>
      <c r="S16" s="8"/>
      <c r="T16" s="8">
        <f t="shared" si="2"/>
        <v>0</v>
      </c>
      <c r="U16" s="8">
        <f t="shared" si="3"/>
        <v>0</v>
      </c>
      <c r="V16" s="8">
        <f t="shared" si="4"/>
        <v>0</v>
      </c>
      <c r="W16" s="9">
        <f t="shared" si="6"/>
        <v>0</v>
      </c>
      <c r="X16" s="8">
        <f t="shared" si="7"/>
        <v>0</v>
      </c>
      <c r="Y16" s="8">
        <f t="shared" si="8"/>
        <v>0</v>
      </c>
      <c r="Z16" s="8">
        <f t="shared" si="9"/>
        <v>0</v>
      </c>
      <c r="AA16" s="8">
        <f>IF(Z16=0,0,((Z16-VLOOKUP(Z16,TAX!$B$4:$E$9,1))*VLOOKUP(Z16,TAX!$B$4:$E$9,3))+VLOOKUP(Z16,TAX!$B$4:$E$9,4))</f>
        <v>0</v>
      </c>
      <c r="AB16" s="8">
        <f t="shared" si="1"/>
        <v>0</v>
      </c>
    </row>
    <row r="17" spans="2:28" x14ac:dyDescent="0.3">
      <c r="B17" s="3">
        <f t="shared" si="5"/>
        <v>14</v>
      </c>
      <c r="C17" s="10"/>
      <c r="D17" s="11"/>
      <c r="E17" s="9"/>
      <c r="F17" s="8"/>
      <c r="G17" s="8"/>
      <c r="H17" s="8"/>
      <c r="I17" s="8"/>
      <c r="J17" s="8"/>
      <c r="K17" s="8"/>
      <c r="L17" s="8"/>
      <c r="M17" s="8"/>
      <c r="N17" s="8"/>
      <c r="O17" s="8"/>
      <c r="P17" s="8">
        <f t="shared" si="0"/>
        <v>0</v>
      </c>
      <c r="Q17" s="8"/>
      <c r="R17" s="8"/>
      <c r="S17" s="8"/>
      <c r="T17" s="8">
        <f t="shared" si="2"/>
        <v>0</v>
      </c>
      <c r="U17" s="8">
        <f t="shared" si="3"/>
        <v>0</v>
      </c>
      <c r="V17" s="8">
        <f t="shared" si="4"/>
        <v>0</v>
      </c>
      <c r="W17" s="9">
        <f t="shared" si="6"/>
        <v>0</v>
      </c>
      <c r="X17" s="8">
        <f t="shared" si="7"/>
        <v>0</v>
      </c>
      <c r="Y17" s="8">
        <f t="shared" si="8"/>
        <v>0</v>
      </c>
      <c r="Z17" s="8">
        <f t="shared" si="9"/>
        <v>0</v>
      </c>
      <c r="AA17" s="8">
        <f>IF(Z17=0,0,((Z17-VLOOKUP(Z17,TAX!$B$4:$E$9,1))*VLOOKUP(Z17,TAX!$B$4:$E$9,3))+VLOOKUP(Z17,TAX!$B$4:$E$9,4))</f>
        <v>0</v>
      </c>
      <c r="AB17" s="8">
        <f t="shared" si="1"/>
        <v>0</v>
      </c>
    </row>
    <row r="18" spans="2:28" x14ac:dyDescent="0.3">
      <c r="B18" s="3">
        <f t="shared" si="5"/>
        <v>15</v>
      </c>
      <c r="C18" s="10"/>
      <c r="D18" s="11"/>
      <c r="E18" s="9"/>
      <c r="F18" s="8"/>
      <c r="G18" s="8"/>
      <c r="H18" s="8"/>
      <c r="I18" s="8"/>
      <c r="J18" s="8"/>
      <c r="K18" s="8"/>
      <c r="L18" s="8"/>
      <c r="M18" s="8"/>
      <c r="N18" s="8"/>
      <c r="O18" s="8"/>
      <c r="P18" s="8">
        <f t="shared" si="0"/>
        <v>0</v>
      </c>
      <c r="Q18" s="8"/>
      <c r="R18" s="8"/>
      <c r="S18" s="8"/>
      <c r="T18" s="8">
        <f t="shared" si="2"/>
        <v>0</v>
      </c>
      <c r="U18" s="8">
        <f t="shared" si="3"/>
        <v>0</v>
      </c>
      <c r="V18" s="8">
        <f t="shared" si="4"/>
        <v>0</v>
      </c>
      <c r="W18" s="9">
        <f t="shared" si="6"/>
        <v>0</v>
      </c>
      <c r="X18" s="8">
        <f t="shared" si="7"/>
        <v>0</v>
      </c>
      <c r="Y18" s="8">
        <f t="shared" si="8"/>
        <v>0</v>
      </c>
      <c r="Z18" s="8">
        <f t="shared" si="9"/>
        <v>0</v>
      </c>
      <c r="AA18" s="8">
        <f>IF(Z18=0,0,((Z18-VLOOKUP(Z18,TAX!$B$4:$E$9,1))*VLOOKUP(Z18,TAX!$B$4:$E$9,3))+VLOOKUP(Z18,TAX!$B$4:$E$9,4))</f>
        <v>0</v>
      </c>
      <c r="AB18" s="8">
        <f t="shared" si="1"/>
        <v>0</v>
      </c>
    </row>
    <row r="19" spans="2:28" x14ac:dyDescent="0.3">
      <c r="B19" s="3">
        <f t="shared" si="5"/>
        <v>16</v>
      </c>
      <c r="C19" s="10"/>
      <c r="D19" s="11"/>
      <c r="E19" s="9"/>
      <c r="F19" s="8"/>
      <c r="G19" s="8"/>
      <c r="H19" s="8"/>
      <c r="I19" s="8"/>
      <c r="J19" s="8"/>
      <c r="K19" s="8"/>
      <c r="L19" s="8"/>
      <c r="M19" s="8"/>
      <c r="N19" s="8"/>
      <c r="O19" s="8"/>
      <c r="P19" s="8">
        <f t="shared" si="0"/>
        <v>0</v>
      </c>
      <c r="Q19" s="8"/>
      <c r="R19" s="8"/>
      <c r="S19" s="8"/>
      <c r="T19" s="8">
        <f t="shared" si="2"/>
        <v>0</v>
      </c>
      <c r="U19" s="8">
        <f t="shared" si="3"/>
        <v>0</v>
      </c>
      <c r="V19" s="8">
        <f t="shared" si="4"/>
        <v>0</v>
      </c>
      <c r="W19" s="9">
        <f t="shared" si="6"/>
        <v>0</v>
      </c>
      <c r="X19" s="8">
        <f t="shared" si="7"/>
        <v>0</v>
      </c>
      <c r="Y19" s="8">
        <f t="shared" si="8"/>
        <v>0</v>
      </c>
      <c r="Z19" s="8">
        <f t="shared" si="9"/>
        <v>0</v>
      </c>
      <c r="AA19" s="8">
        <f>IF(Z19=0,0,((Z19-VLOOKUP(Z19,TAX!$B$4:$E$9,1))*VLOOKUP(Z19,TAX!$B$4:$E$9,3))+VLOOKUP(Z19,TAX!$B$4:$E$9,4))</f>
        <v>0</v>
      </c>
      <c r="AB19" s="8">
        <f t="shared" si="1"/>
        <v>0</v>
      </c>
    </row>
    <row r="20" spans="2:28" x14ac:dyDescent="0.3">
      <c r="B20" s="3">
        <f t="shared" si="5"/>
        <v>17</v>
      </c>
      <c r="C20" s="10"/>
      <c r="D20" s="11"/>
      <c r="E20" s="9"/>
      <c r="F20" s="8"/>
      <c r="G20" s="8"/>
      <c r="H20" s="8"/>
      <c r="I20" s="8"/>
      <c r="J20" s="8"/>
      <c r="K20" s="8"/>
      <c r="L20" s="8"/>
      <c r="M20" s="8"/>
      <c r="N20" s="8"/>
      <c r="O20" s="8"/>
      <c r="P20" s="8">
        <f t="shared" si="0"/>
        <v>0</v>
      </c>
      <c r="Q20" s="8"/>
      <c r="R20" s="8"/>
      <c r="S20" s="8"/>
      <c r="T20" s="8">
        <f t="shared" si="2"/>
        <v>0</v>
      </c>
      <c r="U20" s="8">
        <f t="shared" si="3"/>
        <v>0</v>
      </c>
      <c r="V20" s="8">
        <f t="shared" si="4"/>
        <v>0</v>
      </c>
      <c r="W20" s="9">
        <f t="shared" si="6"/>
        <v>0</v>
      </c>
      <c r="X20" s="8">
        <f t="shared" si="7"/>
        <v>0</v>
      </c>
      <c r="Y20" s="8">
        <f t="shared" si="8"/>
        <v>0</v>
      </c>
      <c r="Z20" s="8">
        <f t="shared" si="9"/>
        <v>0</v>
      </c>
      <c r="AA20" s="8">
        <f>IF(Z20=0,0,((Z20-VLOOKUP(Z20,TAX!$B$4:$E$9,1))*VLOOKUP(Z20,TAX!$B$4:$E$9,3))+VLOOKUP(Z20,TAX!$B$4:$E$9,4))</f>
        <v>0</v>
      </c>
      <c r="AB20" s="8">
        <f t="shared" si="1"/>
        <v>0</v>
      </c>
    </row>
    <row r="21" spans="2:28" x14ac:dyDescent="0.3">
      <c r="B21" s="3">
        <f t="shared" si="5"/>
        <v>18</v>
      </c>
      <c r="C21" s="10"/>
      <c r="D21" s="11"/>
      <c r="E21" s="9"/>
      <c r="F21" s="8"/>
      <c r="G21" s="8"/>
      <c r="H21" s="8"/>
      <c r="I21" s="8"/>
      <c r="J21" s="8"/>
      <c r="K21" s="8"/>
      <c r="L21" s="8"/>
      <c r="M21" s="8"/>
      <c r="N21" s="8"/>
      <c r="O21" s="8"/>
      <c r="P21" s="8">
        <f t="shared" si="0"/>
        <v>0</v>
      </c>
      <c r="Q21" s="8"/>
      <c r="R21" s="8"/>
      <c r="S21" s="8"/>
      <c r="T21" s="8">
        <f t="shared" si="2"/>
        <v>0</v>
      </c>
      <c r="U21" s="8">
        <f t="shared" si="3"/>
        <v>0</v>
      </c>
      <c r="V21" s="8">
        <f t="shared" si="4"/>
        <v>0</v>
      </c>
      <c r="W21" s="9">
        <f t="shared" si="6"/>
        <v>0</v>
      </c>
      <c r="X21" s="8">
        <f t="shared" si="7"/>
        <v>0</v>
      </c>
      <c r="Y21" s="8">
        <f t="shared" si="8"/>
        <v>0</v>
      </c>
      <c r="Z21" s="8">
        <f t="shared" si="9"/>
        <v>0</v>
      </c>
      <c r="AA21" s="8">
        <f>IF(Z21=0,0,((Z21-VLOOKUP(Z21,TAX!$B$4:$E$9,1))*VLOOKUP(Z21,TAX!$B$4:$E$9,3))+VLOOKUP(Z21,TAX!$B$4:$E$9,4))</f>
        <v>0</v>
      </c>
      <c r="AB21" s="8">
        <f t="shared" si="1"/>
        <v>0</v>
      </c>
    </row>
    <row r="22" spans="2:28" x14ac:dyDescent="0.3">
      <c r="B22" s="3">
        <f t="shared" si="5"/>
        <v>19</v>
      </c>
      <c r="C22" s="10"/>
      <c r="D22" s="11"/>
      <c r="E22" s="9"/>
      <c r="F22" s="8"/>
      <c r="G22" s="8"/>
      <c r="H22" s="8"/>
      <c r="I22" s="8"/>
      <c r="J22" s="8"/>
      <c r="K22" s="8"/>
      <c r="L22" s="8"/>
      <c r="M22" s="8"/>
      <c r="N22" s="8"/>
      <c r="O22" s="8"/>
      <c r="P22" s="8">
        <f t="shared" si="0"/>
        <v>0</v>
      </c>
      <c r="Q22" s="8"/>
      <c r="R22" s="8"/>
      <c r="S22" s="8"/>
      <c r="T22" s="8">
        <f t="shared" si="2"/>
        <v>0</v>
      </c>
      <c r="U22" s="8">
        <f t="shared" si="3"/>
        <v>0</v>
      </c>
      <c r="V22" s="8">
        <f t="shared" si="4"/>
        <v>0</v>
      </c>
      <c r="W22" s="9">
        <f t="shared" si="6"/>
        <v>0</v>
      </c>
      <c r="X22" s="8">
        <f t="shared" si="7"/>
        <v>0</v>
      </c>
      <c r="Y22" s="8">
        <f t="shared" si="8"/>
        <v>0</v>
      </c>
      <c r="Z22" s="8">
        <f t="shared" si="9"/>
        <v>0</v>
      </c>
      <c r="AA22" s="8">
        <f>IF(Z22=0,0,((Z22-VLOOKUP(Z22,TAX!$B$4:$E$9,1))*VLOOKUP(Z22,TAX!$B$4:$E$9,3))+VLOOKUP(Z22,TAX!$B$4:$E$9,4))</f>
        <v>0</v>
      </c>
      <c r="AB22" s="8">
        <f t="shared" si="1"/>
        <v>0</v>
      </c>
    </row>
    <row r="23" spans="2:28" x14ac:dyDescent="0.3">
      <c r="B23" s="3">
        <f t="shared" si="5"/>
        <v>20</v>
      </c>
      <c r="C23" s="10"/>
      <c r="D23" s="11"/>
      <c r="E23" s="9"/>
      <c r="F23" s="8"/>
      <c r="G23" s="8"/>
      <c r="H23" s="8"/>
      <c r="I23" s="8"/>
      <c r="J23" s="8"/>
      <c r="K23" s="8"/>
      <c r="L23" s="8"/>
      <c r="M23" s="8"/>
      <c r="N23" s="8"/>
      <c r="O23" s="8"/>
      <c r="P23" s="8">
        <f t="shared" si="0"/>
        <v>0</v>
      </c>
      <c r="Q23" s="8"/>
      <c r="R23" s="8"/>
      <c r="S23" s="8"/>
      <c r="T23" s="8">
        <f t="shared" si="2"/>
        <v>0</v>
      </c>
      <c r="U23" s="8">
        <f t="shared" si="3"/>
        <v>0</v>
      </c>
      <c r="V23" s="8">
        <f t="shared" si="4"/>
        <v>0</v>
      </c>
      <c r="W23" s="9">
        <f t="shared" si="6"/>
        <v>0</v>
      </c>
      <c r="X23" s="8">
        <f t="shared" si="7"/>
        <v>0</v>
      </c>
      <c r="Y23" s="8">
        <f t="shared" si="8"/>
        <v>0</v>
      </c>
      <c r="Z23" s="8">
        <f t="shared" si="9"/>
        <v>0</v>
      </c>
      <c r="AA23" s="8">
        <f>IF(Z23=0,0,((Z23-VLOOKUP(Z23,TAX!$B$4:$E$9,1))*VLOOKUP(Z23,TAX!$B$4:$E$9,3))+VLOOKUP(Z23,TAX!$B$4:$E$9,4))</f>
        <v>0</v>
      </c>
      <c r="AB23" s="8">
        <f t="shared" si="1"/>
        <v>0</v>
      </c>
    </row>
    <row r="24" spans="2:28" x14ac:dyDescent="0.3">
      <c r="B24" s="3">
        <f t="shared" si="5"/>
        <v>21</v>
      </c>
      <c r="C24" s="10"/>
      <c r="D24" s="11"/>
      <c r="E24" s="9"/>
      <c r="F24" s="8"/>
      <c r="G24" s="8"/>
      <c r="H24" s="8"/>
      <c r="I24" s="8"/>
      <c r="J24" s="8"/>
      <c r="K24" s="8"/>
      <c r="L24" s="8"/>
      <c r="M24" s="8"/>
      <c r="N24" s="8"/>
      <c r="O24" s="8"/>
      <c r="P24" s="8">
        <f t="shared" si="0"/>
        <v>0</v>
      </c>
      <c r="Q24" s="8"/>
      <c r="R24" s="8"/>
      <c r="S24" s="8"/>
      <c r="T24" s="8">
        <f t="shared" si="2"/>
        <v>0</v>
      </c>
      <c r="U24" s="8">
        <f t="shared" si="3"/>
        <v>0</v>
      </c>
      <c r="V24" s="8">
        <f t="shared" si="4"/>
        <v>0</v>
      </c>
      <c r="W24" s="9">
        <f t="shared" si="6"/>
        <v>0</v>
      </c>
      <c r="X24" s="8">
        <f t="shared" si="7"/>
        <v>0</v>
      </c>
      <c r="Y24" s="8">
        <f t="shared" si="8"/>
        <v>0</v>
      </c>
      <c r="Z24" s="8">
        <f t="shared" si="9"/>
        <v>0</v>
      </c>
      <c r="AA24" s="8">
        <f>IF(Z24=0,0,((Z24-VLOOKUP(Z24,TAX!$B$4:$E$9,1))*VLOOKUP(Z24,TAX!$B$4:$E$9,3))+VLOOKUP(Z24,TAX!$B$4:$E$9,4))</f>
        <v>0</v>
      </c>
      <c r="AB24" s="8">
        <f t="shared" si="1"/>
        <v>0</v>
      </c>
    </row>
    <row r="25" spans="2:28" x14ac:dyDescent="0.3">
      <c r="B25" s="3">
        <f t="shared" si="5"/>
        <v>22</v>
      </c>
      <c r="C25" s="10"/>
      <c r="D25" s="11"/>
      <c r="E25" s="9"/>
      <c r="F25" s="8"/>
      <c r="G25" s="8"/>
      <c r="H25" s="8"/>
      <c r="I25" s="8"/>
      <c r="J25" s="8"/>
      <c r="K25" s="8"/>
      <c r="L25" s="8"/>
      <c r="M25" s="8"/>
      <c r="N25" s="8"/>
      <c r="O25" s="8"/>
      <c r="P25" s="8">
        <f t="shared" si="0"/>
        <v>0</v>
      </c>
      <c r="Q25" s="8"/>
      <c r="R25" s="8"/>
      <c r="S25" s="8"/>
      <c r="T25" s="8">
        <f t="shared" si="2"/>
        <v>0</v>
      </c>
      <c r="U25" s="8">
        <f t="shared" si="3"/>
        <v>0</v>
      </c>
      <c r="V25" s="8">
        <f t="shared" si="4"/>
        <v>0</v>
      </c>
      <c r="W25" s="9">
        <f t="shared" si="6"/>
        <v>0</v>
      </c>
      <c r="X25" s="8">
        <f t="shared" si="7"/>
        <v>0</v>
      </c>
      <c r="Y25" s="8">
        <f t="shared" si="8"/>
        <v>0</v>
      </c>
      <c r="Z25" s="8">
        <f t="shared" si="9"/>
        <v>0</v>
      </c>
      <c r="AA25" s="8">
        <f>IF(Z25=0,0,((Z25-VLOOKUP(Z25,TAX!$B$4:$E$9,1))*VLOOKUP(Z25,TAX!$B$4:$E$9,3))+VLOOKUP(Z25,TAX!$B$4:$E$9,4))</f>
        <v>0</v>
      </c>
      <c r="AB25" s="8">
        <f t="shared" si="1"/>
        <v>0</v>
      </c>
    </row>
    <row r="26" spans="2:28" x14ac:dyDescent="0.3">
      <c r="B26" s="3">
        <f t="shared" si="5"/>
        <v>23</v>
      </c>
      <c r="C26" s="10"/>
      <c r="D26" s="11"/>
      <c r="E26" s="9"/>
      <c r="F26" s="8"/>
      <c r="G26" s="8"/>
      <c r="H26" s="8"/>
      <c r="I26" s="8"/>
      <c r="J26" s="8"/>
      <c r="K26" s="8"/>
      <c r="L26" s="8"/>
      <c r="M26" s="8"/>
      <c r="N26" s="8"/>
      <c r="O26" s="8"/>
      <c r="P26" s="8">
        <f t="shared" si="0"/>
        <v>0</v>
      </c>
      <c r="Q26" s="8"/>
      <c r="R26" s="8"/>
      <c r="S26" s="8"/>
      <c r="T26" s="8">
        <f t="shared" si="2"/>
        <v>0</v>
      </c>
      <c r="U26" s="8">
        <f t="shared" si="3"/>
        <v>0</v>
      </c>
      <c r="V26" s="8">
        <f t="shared" si="4"/>
        <v>0</v>
      </c>
      <c r="W26" s="9">
        <f t="shared" si="6"/>
        <v>0</v>
      </c>
      <c r="X26" s="8">
        <f t="shared" si="7"/>
        <v>0</v>
      </c>
      <c r="Y26" s="8">
        <f t="shared" si="8"/>
        <v>0</v>
      </c>
      <c r="Z26" s="8">
        <f t="shared" si="9"/>
        <v>0</v>
      </c>
      <c r="AA26" s="8">
        <f>IF(Z26=0,0,((Z26-VLOOKUP(Z26,TAX!$B$4:$E$9,1))*VLOOKUP(Z26,TAX!$B$4:$E$9,3))+VLOOKUP(Z26,TAX!$B$4:$E$9,4))</f>
        <v>0</v>
      </c>
      <c r="AB26" s="8">
        <f t="shared" si="1"/>
        <v>0</v>
      </c>
    </row>
    <row r="27" spans="2:28" x14ac:dyDescent="0.3">
      <c r="B27" s="3">
        <f t="shared" si="5"/>
        <v>24</v>
      </c>
      <c r="C27" s="10"/>
      <c r="D27" s="11"/>
      <c r="E27" s="9"/>
      <c r="F27" s="8"/>
      <c r="G27" s="8"/>
      <c r="H27" s="8"/>
      <c r="I27" s="8"/>
      <c r="J27" s="8"/>
      <c r="K27" s="8"/>
      <c r="L27" s="8"/>
      <c r="M27" s="8"/>
      <c r="N27" s="8"/>
      <c r="O27" s="8"/>
      <c r="P27" s="8">
        <f t="shared" si="0"/>
        <v>0</v>
      </c>
      <c r="Q27" s="8"/>
      <c r="R27" s="8"/>
      <c r="S27" s="8"/>
      <c r="T27" s="8">
        <f t="shared" si="2"/>
        <v>0</v>
      </c>
      <c r="U27" s="8">
        <f t="shared" si="3"/>
        <v>0</v>
      </c>
      <c r="V27" s="8">
        <f t="shared" si="4"/>
        <v>0</v>
      </c>
      <c r="W27" s="9">
        <f t="shared" si="6"/>
        <v>0</v>
      </c>
      <c r="X27" s="8">
        <f t="shared" si="7"/>
        <v>0</v>
      </c>
      <c r="Y27" s="8">
        <f t="shared" si="8"/>
        <v>0</v>
      </c>
      <c r="Z27" s="8">
        <f t="shared" si="9"/>
        <v>0</v>
      </c>
      <c r="AA27" s="8">
        <f>IF(Z27=0,0,((Z27-VLOOKUP(Z27,TAX!$B$4:$E$9,1))*VLOOKUP(Z27,TAX!$B$4:$E$9,3))+VLOOKUP(Z27,TAX!$B$4:$E$9,4))</f>
        <v>0</v>
      </c>
      <c r="AB27" s="8">
        <f t="shared" si="1"/>
        <v>0</v>
      </c>
    </row>
    <row r="28" spans="2:28" x14ac:dyDescent="0.3">
      <c r="B28" s="3">
        <f t="shared" si="5"/>
        <v>25</v>
      </c>
      <c r="C28" s="10"/>
      <c r="D28" s="11"/>
      <c r="E28" s="9"/>
      <c r="F28" s="8"/>
      <c r="G28" s="8"/>
      <c r="H28" s="8"/>
      <c r="I28" s="8"/>
      <c r="J28" s="8"/>
      <c r="K28" s="8"/>
      <c r="L28" s="8"/>
      <c r="M28" s="8"/>
      <c r="N28" s="8"/>
      <c r="O28" s="8"/>
      <c r="P28" s="8">
        <f t="shared" si="0"/>
        <v>0</v>
      </c>
      <c r="Q28" s="8"/>
      <c r="R28" s="8"/>
      <c r="S28" s="8"/>
      <c r="T28" s="8">
        <f t="shared" si="2"/>
        <v>0</v>
      </c>
      <c r="U28" s="8">
        <f t="shared" si="3"/>
        <v>0</v>
      </c>
      <c r="V28" s="8">
        <f t="shared" si="4"/>
        <v>0</v>
      </c>
      <c r="W28" s="9">
        <f t="shared" si="6"/>
        <v>0</v>
      </c>
      <c r="X28" s="8">
        <f t="shared" si="7"/>
        <v>0</v>
      </c>
      <c r="Y28" s="8">
        <f t="shared" si="8"/>
        <v>0</v>
      </c>
      <c r="Z28" s="8">
        <f t="shared" si="9"/>
        <v>0</v>
      </c>
      <c r="AA28" s="8">
        <f>IF(Z28=0,0,((Z28-VLOOKUP(Z28,TAX!$B$4:$E$9,1))*VLOOKUP(Z28,TAX!$B$4:$E$9,3))+VLOOKUP(Z28,TAX!$B$4:$E$9,4))</f>
        <v>0</v>
      </c>
      <c r="AB28" s="8">
        <f t="shared" si="1"/>
        <v>0</v>
      </c>
    </row>
    <row r="29" spans="2:28" x14ac:dyDescent="0.3">
      <c r="B29" s="3">
        <f t="shared" si="5"/>
        <v>26</v>
      </c>
      <c r="C29" s="10"/>
      <c r="D29" s="11"/>
      <c r="E29" s="9"/>
      <c r="F29" s="8"/>
      <c r="G29" s="8"/>
      <c r="H29" s="8"/>
      <c r="I29" s="8"/>
      <c r="J29" s="8"/>
      <c r="K29" s="8"/>
      <c r="L29" s="8"/>
      <c r="M29" s="8"/>
      <c r="N29" s="8"/>
      <c r="O29" s="8"/>
      <c r="P29" s="8">
        <f t="shared" si="0"/>
        <v>0</v>
      </c>
      <c r="Q29" s="8"/>
      <c r="R29" s="8"/>
      <c r="S29" s="8"/>
      <c r="T29" s="8">
        <f t="shared" si="2"/>
        <v>0</v>
      </c>
      <c r="U29" s="8">
        <f t="shared" si="3"/>
        <v>0</v>
      </c>
      <c r="V29" s="8">
        <f t="shared" si="4"/>
        <v>0</v>
      </c>
      <c r="W29" s="9">
        <f t="shared" si="6"/>
        <v>0</v>
      </c>
      <c r="X29" s="8">
        <f t="shared" si="7"/>
        <v>0</v>
      </c>
      <c r="Y29" s="8">
        <f t="shared" si="8"/>
        <v>0</v>
      </c>
      <c r="Z29" s="8">
        <f t="shared" si="9"/>
        <v>0</v>
      </c>
      <c r="AA29" s="8">
        <f>IF(Z29=0,0,((Z29-VLOOKUP(Z29,TAX!$B$4:$E$9,1))*VLOOKUP(Z29,TAX!$B$4:$E$9,3))+VLOOKUP(Z29,TAX!$B$4:$E$9,4))</f>
        <v>0</v>
      </c>
      <c r="AB29" s="8">
        <f t="shared" si="1"/>
        <v>0</v>
      </c>
    </row>
    <row r="30" spans="2:28" x14ac:dyDescent="0.3">
      <c r="B30" s="3">
        <f t="shared" si="5"/>
        <v>27</v>
      </c>
      <c r="C30" s="10"/>
      <c r="D30" s="11"/>
      <c r="E30" s="9"/>
      <c r="F30" s="8"/>
      <c r="G30" s="8"/>
      <c r="H30" s="8"/>
      <c r="I30" s="8"/>
      <c r="J30" s="8"/>
      <c r="K30" s="8"/>
      <c r="L30" s="8"/>
      <c r="M30" s="8"/>
      <c r="N30" s="8"/>
      <c r="O30" s="8"/>
      <c r="P30" s="8">
        <f t="shared" si="0"/>
        <v>0</v>
      </c>
      <c r="Q30" s="8"/>
      <c r="R30" s="8"/>
      <c r="S30" s="8"/>
      <c r="T30" s="8">
        <f t="shared" si="2"/>
        <v>0</v>
      </c>
      <c r="U30" s="8">
        <f t="shared" si="3"/>
        <v>0</v>
      </c>
      <c r="V30" s="8">
        <f t="shared" si="4"/>
        <v>0</v>
      </c>
      <c r="W30" s="9">
        <f t="shared" si="6"/>
        <v>0</v>
      </c>
      <c r="X30" s="8">
        <f t="shared" si="7"/>
        <v>0</v>
      </c>
      <c r="Y30" s="8">
        <f t="shared" si="8"/>
        <v>0</v>
      </c>
      <c r="Z30" s="8">
        <f t="shared" si="9"/>
        <v>0</v>
      </c>
      <c r="AA30" s="8">
        <f>IF(Z30=0,0,((Z30-VLOOKUP(Z30,TAX!$B$4:$E$9,1))*VLOOKUP(Z30,TAX!$B$4:$E$9,3))+VLOOKUP(Z30,TAX!$B$4:$E$9,4))</f>
        <v>0</v>
      </c>
      <c r="AB30" s="8">
        <f t="shared" si="1"/>
        <v>0</v>
      </c>
    </row>
    <row r="31" spans="2:28" x14ac:dyDescent="0.3">
      <c r="B31" s="3">
        <f t="shared" si="5"/>
        <v>28</v>
      </c>
      <c r="C31" s="10"/>
      <c r="D31" s="11"/>
      <c r="E31" s="9"/>
      <c r="F31" s="8"/>
      <c r="G31" s="8"/>
      <c r="H31" s="8"/>
      <c r="I31" s="8"/>
      <c r="J31" s="8"/>
      <c r="K31" s="8"/>
      <c r="L31" s="8"/>
      <c r="M31" s="8"/>
      <c r="N31" s="8"/>
      <c r="O31" s="8"/>
      <c r="P31" s="8">
        <f t="shared" si="0"/>
        <v>0</v>
      </c>
      <c r="Q31" s="8"/>
      <c r="R31" s="8"/>
      <c r="S31" s="8"/>
      <c r="T31" s="8">
        <f t="shared" si="2"/>
        <v>0</v>
      </c>
      <c r="U31" s="8">
        <f t="shared" si="3"/>
        <v>0</v>
      </c>
      <c r="V31" s="8">
        <f t="shared" si="4"/>
        <v>0</v>
      </c>
      <c r="W31" s="9">
        <f t="shared" si="6"/>
        <v>0</v>
      </c>
      <c r="X31" s="8">
        <f t="shared" si="7"/>
        <v>0</v>
      </c>
      <c r="Y31" s="8">
        <f t="shared" si="8"/>
        <v>0</v>
      </c>
      <c r="Z31" s="8">
        <f t="shared" si="9"/>
        <v>0</v>
      </c>
      <c r="AA31" s="8">
        <f>IF(Z31=0,0,((Z31-VLOOKUP(Z31,TAX!$B$4:$E$9,1))*VLOOKUP(Z31,TAX!$B$4:$E$9,3))+VLOOKUP(Z31,TAX!$B$4:$E$9,4))</f>
        <v>0</v>
      </c>
      <c r="AB31" s="8">
        <f t="shared" si="1"/>
        <v>0</v>
      </c>
    </row>
    <row r="32" spans="2:28" x14ac:dyDescent="0.3">
      <c r="B32" s="3">
        <f t="shared" si="5"/>
        <v>29</v>
      </c>
      <c r="C32" s="10"/>
      <c r="D32" s="11"/>
      <c r="E32" s="9"/>
      <c r="F32" s="8"/>
      <c r="G32" s="8"/>
      <c r="H32" s="8"/>
      <c r="I32" s="8"/>
      <c r="J32" s="8"/>
      <c r="K32" s="8"/>
      <c r="L32" s="8"/>
      <c r="M32" s="8"/>
      <c r="N32" s="8"/>
      <c r="O32" s="8"/>
      <c r="P32" s="8">
        <f t="shared" si="0"/>
        <v>0</v>
      </c>
      <c r="Q32" s="8"/>
      <c r="R32" s="8"/>
      <c r="S32" s="8"/>
      <c r="T32" s="8">
        <f t="shared" si="2"/>
        <v>0</v>
      </c>
      <c r="U32" s="8">
        <f t="shared" si="3"/>
        <v>0</v>
      </c>
      <c r="V32" s="8">
        <f t="shared" si="4"/>
        <v>0</v>
      </c>
      <c r="W32" s="9">
        <f t="shared" si="6"/>
        <v>0</v>
      </c>
      <c r="X32" s="8">
        <f t="shared" si="7"/>
        <v>0</v>
      </c>
      <c r="Y32" s="8">
        <f t="shared" si="8"/>
        <v>0</v>
      </c>
      <c r="Z32" s="8">
        <f t="shared" si="9"/>
        <v>0</v>
      </c>
      <c r="AA32" s="8">
        <f>IF(Z32=0,0,((Z32-VLOOKUP(Z32,TAX!$B$4:$E$9,1))*VLOOKUP(Z32,TAX!$B$4:$E$9,3))+VLOOKUP(Z32,TAX!$B$4:$E$9,4))</f>
        <v>0</v>
      </c>
      <c r="AB32" s="8">
        <f t="shared" si="1"/>
        <v>0</v>
      </c>
    </row>
    <row r="33" spans="2:30" x14ac:dyDescent="0.3">
      <c r="B33" s="3">
        <f t="shared" si="5"/>
        <v>30</v>
      </c>
      <c r="C33" s="10"/>
      <c r="D33" s="11"/>
      <c r="E33" s="9"/>
      <c r="F33" s="8"/>
      <c r="G33" s="8"/>
      <c r="H33" s="8"/>
      <c r="I33" s="8"/>
      <c r="J33" s="8"/>
      <c r="K33" s="8"/>
      <c r="L33" s="8"/>
      <c r="M33" s="8"/>
      <c r="N33" s="8"/>
      <c r="O33" s="8"/>
      <c r="P33" s="8">
        <f t="shared" si="0"/>
        <v>0</v>
      </c>
      <c r="Q33" s="8"/>
      <c r="R33" s="8"/>
      <c r="S33" s="8"/>
      <c r="T33" s="8">
        <f t="shared" si="2"/>
        <v>0</v>
      </c>
      <c r="U33" s="8">
        <f t="shared" si="3"/>
        <v>0</v>
      </c>
      <c r="V33" s="8">
        <f t="shared" si="4"/>
        <v>0</v>
      </c>
      <c r="W33" s="9">
        <f t="shared" si="6"/>
        <v>0</v>
      </c>
      <c r="X33" s="8">
        <f t="shared" si="7"/>
        <v>0</v>
      </c>
      <c r="Y33" s="8">
        <f t="shared" si="8"/>
        <v>0</v>
      </c>
      <c r="Z33" s="8">
        <f t="shared" si="9"/>
        <v>0</v>
      </c>
      <c r="AA33" s="8">
        <f>IF(Z33=0,0,((Z33-VLOOKUP(Z33,TAX!$B$4:$E$9,1))*VLOOKUP(Z33,TAX!$B$4:$E$9,3))+VLOOKUP(Z33,TAX!$B$4:$E$9,4))</f>
        <v>0</v>
      </c>
      <c r="AB33" s="8">
        <f t="shared" si="1"/>
        <v>0</v>
      </c>
    </row>
    <row r="34" spans="2:30" x14ac:dyDescent="0.3">
      <c r="B34" s="3">
        <f t="shared" si="5"/>
        <v>31</v>
      </c>
      <c r="C34" s="10"/>
      <c r="D34" s="11"/>
      <c r="E34" s="9"/>
      <c r="F34" s="8"/>
      <c r="G34" s="8"/>
      <c r="H34" s="8"/>
      <c r="I34" s="8"/>
      <c r="J34" s="8"/>
      <c r="K34" s="8"/>
      <c r="L34" s="8"/>
      <c r="M34" s="8"/>
      <c r="N34" s="8"/>
      <c r="O34" s="8"/>
      <c r="P34" s="8">
        <f t="shared" si="0"/>
        <v>0</v>
      </c>
      <c r="Q34" s="8"/>
      <c r="R34" s="8"/>
      <c r="S34" s="8"/>
      <c r="T34" s="8">
        <f t="shared" si="2"/>
        <v>0</v>
      </c>
      <c r="U34" s="8">
        <f t="shared" si="3"/>
        <v>0</v>
      </c>
      <c r="V34" s="8">
        <f t="shared" si="4"/>
        <v>0</v>
      </c>
      <c r="W34" s="9">
        <f t="shared" si="6"/>
        <v>0</v>
      </c>
      <c r="X34" s="8">
        <f t="shared" si="7"/>
        <v>0</v>
      </c>
      <c r="Y34" s="8">
        <f t="shared" si="8"/>
        <v>0</v>
      </c>
      <c r="Z34" s="8">
        <f t="shared" si="9"/>
        <v>0</v>
      </c>
      <c r="AA34" s="8">
        <f>IF(Z34=0,0,((Z34-VLOOKUP(Z34,TAX!$B$4:$E$9,1))*VLOOKUP(Z34,TAX!$B$4:$E$9,3))+VLOOKUP(Z34,TAX!$B$4:$E$9,4))</f>
        <v>0</v>
      </c>
      <c r="AB34" s="8">
        <f t="shared" si="1"/>
        <v>0</v>
      </c>
    </row>
    <row r="35" spans="2:30" x14ac:dyDescent="0.3">
      <c r="B35" s="3">
        <f t="shared" si="5"/>
        <v>32</v>
      </c>
      <c r="C35" s="10"/>
      <c r="D35" s="11"/>
      <c r="E35" s="9"/>
      <c r="F35" s="8"/>
      <c r="G35" s="8"/>
      <c r="H35" s="8"/>
      <c r="I35" s="8"/>
      <c r="J35" s="8"/>
      <c r="K35" s="8"/>
      <c r="L35" s="8"/>
      <c r="M35" s="8"/>
      <c r="N35" s="8"/>
      <c r="O35" s="8"/>
      <c r="P35" s="8">
        <f t="shared" si="0"/>
        <v>0</v>
      </c>
      <c r="Q35" s="8"/>
      <c r="R35" s="8"/>
      <c r="S35" s="8"/>
      <c r="T35" s="8">
        <f t="shared" si="2"/>
        <v>0</v>
      </c>
      <c r="U35" s="8">
        <f t="shared" si="3"/>
        <v>0</v>
      </c>
      <c r="V35" s="8">
        <f t="shared" si="4"/>
        <v>0</v>
      </c>
      <c r="W35" s="9">
        <f t="shared" si="6"/>
        <v>0</v>
      </c>
      <c r="X35" s="8">
        <f t="shared" si="7"/>
        <v>0</v>
      </c>
      <c r="Y35" s="8">
        <f t="shared" si="8"/>
        <v>0</v>
      </c>
      <c r="Z35" s="8">
        <f t="shared" si="9"/>
        <v>0</v>
      </c>
      <c r="AA35" s="8">
        <f>IF(Z35=0,0,((Z35-VLOOKUP(Z35,TAX!$B$4:$E$9,1))*VLOOKUP(Z35,TAX!$B$4:$E$9,3))+VLOOKUP(Z35,TAX!$B$4:$E$9,4))</f>
        <v>0</v>
      </c>
      <c r="AB35" s="8">
        <f t="shared" si="1"/>
        <v>0</v>
      </c>
    </row>
    <row r="36" spans="2:30" x14ac:dyDescent="0.3">
      <c r="B36" s="3">
        <f t="shared" si="5"/>
        <v>33</v>
      </c>
      <c r="C36" s="10"/>
      <c r="D36" s="11"/>
      <c r="E36" s="9"/>
      <c r="F36" s="8"/>
      <c r="G36" s="8"/>
      <c r="H36" s="8"/>
      <c r="I36" s="8"/>
      <c r="J36" s="8"/>
      <c r="K36" s="8"/>
      <c r="L36" s="8"/>
      <c r="M36" s="8"/>
      <c r="N36" s="8"/>
      <c r="O36" s="8"/>
      <c r="P36" s="8">
        <f t="shared" ref="P36:P53" si="10">SUM(F36:O36)</f>
        <v>0</v>
      </c>
      <c r="Q36" s="8"/>
      <c r="R36" s="8"/>
      <c r="S36" s="8"/>
      <c r="T36" s="8">
        <f t="shared" si="2"/>
        <v>0</v>
      </c>
      <c r="U36" s="8">
        <f t="shared" si="3"/>
        <v>0</v>
      </c>
      <c r="V36" s="8">
        <f t="shared" si="4"/>
        <v>0</v>
      </c>
      <c r="W36" s="9">
        <f t="shared" si="6"/>
        <v>0</v>
      </c>
      <c r="X36" s="8">
        <f t="shared" si="7"/>
        <v>0</v>
      </c>
      <c r="Y36" s="8">
        <f t="shared" si="8"/>
        <v>0</v>
      </c>
      <c r="Z36" s="8">
        <f t="shared" si="9"/>
        <v>0</v>
      </c>
      <c r="AA36" s="8">
        <f>IF(Z36=0,0,(((Z36-VLOOKUP(Z36,TAX!$B$4:$E$9,1))*(VLOOKUP(Z36,TAX!$B$4:$E$9,3)))+(VLOOKUP(Z36,TAX!$B$4:$E$9,4))))</f>
        <v>0</v>
      </c>
      <c r="AB36" s="8">
        <f t="shared" ref="AB36:AB53" si="11">P36-Q36-R36-S36-AA36</f>
        <v>0</v>
      </c>
    </row>
    <row r="37" spans="2:30" x14ac:dyDescent="0.3">
      <c r="B37" s="3">
        <f t="shared" si="5"/>
        <v>34</v>
      </c>
      <c r="C37" s="10"/>
      <c r="D37" s="11"/>
      <c r="E37" s="9"/>
      <c r="F37" s="8"/>
      <c r="G37" s="8"/>
      <c r="H37" s="8"/>
      <c r="I37" s="8"/>
      <c r="J37" s="8"/>
      <c r="K37" s="8"/>
      <c r="L37" s="8"/>
      <c r="M37" s="8"/>
      <c r="N37" s="8"/>
      <c r="O37" s="8"/>
      <c r="P37" s="8">
        <f t="shared" si="10"/>
        <v>0</v>
      </c>
      <c r="Q37" s="8"/>
      <c r="R37" s="8"/>
      <c r="S37" s="8"/>
      <c r="T37" s="8">
        <f t="shared" si="2"/>
        <v>0</v>
      </c>
      <c r="U37" s="8">
        <f t="shared" si="3"/>
        <v>0</v>
      </c>
      <c r="V37" s="8">
        <f t="shared" si="4"/>
        <v>0</v>
      </c>
      <c r="W37" s="9">
        <f t="shared" si="6"/>
        <v>0</v>
      </c>
      <c r="X37" s="8">
        <f t="shared" si="7"/>
        <v>0</v>
      </c>
      <c r="Y37" s="8">
        <f t="shared" si="8"/>
        <v>0</v>
      </c>
      <c r="Z37" s="8">
        <f t="shared" si="9"/>
        <v>0</v>
      </c>
      <c r="AA37" s="8">
        <f>IF(Z37=0,0,(((Z37-VLOOKUP(Z37,TAX!$B$4:$E$9,1))*(VLOOKUP(Z37,TAX!$B$4:$E$9,3)))+(VLOOKUP(Z37,TAX!$B$4:$E$9,4))))</f>
        <v>0</v>
      </c>
      <c r="AB37" s="8">
        <f t="shared" si="11"/>
        <v>0</v>
      </c>
    </row>
    <row r="38" spans="2:30" x14ac:dyDescent="0.3">
      <c r="B38" s="3">
        <f t="shared" si="5"/>
        <v>35</v>
      </c>
      <c r="C38" s="10"/>
      <c r="D38" s="11"/>
      <c r="E38" s="9"/>
      <c r="F38" s="8"/>
      <c r="G38" s="8"/>
      <c r="H38" s="8"/>
      <c r="I38" s="8"/>
      <c r="J38" s="8"/>
      <c r="K38" s="8"/>
      <c r="L38" s="8"/>
      <c r="M38" s="8"/>
      <c r="N38" s="8"/>
      <c r="O38" s="8"/>
      <c r="P38" s="8">
        <f t="shared" si="10"/>
        <v>0</v>
      </c>
      <c r="Q38" s="8"/>
      <c r="R38" s="8"/>
      <c r="S38" s="8"/>
      <c r="T38" s="8">
        <f t="shared" si="2"/>
        <v>0</v>
      </c>
      <c r="U38" s="8">
        <f t="shared" si="3"/>
        <v>0</v>
      </c>
      <c r="V38" s="8">
        <f t="shared" si="4"/>
        <v>0</v>
      </c>
      <c r="W38" s="9">
        <f t="shared" si="6"/>
        <v>0</v>
      </c>
      <c r="X38" s="8">
        <f t="shared" si="7"/>
        <v>0</v>
      </c>
      <c r="Y38" s="8">
        <f t="shared" si="8"/>
        <v>0</v>
      </c>
      <c r="Z38" s="8">
        <f t="shared" si="9"/>
        <v>0</v>
      </c>
      <c r="AA38" s="8">
        <f>IF(Z38=0,0,(((Z38-VLOOKUP(Z38,TAX!$B$4:$E$9,1))*(VLOOKUP(Z38,TAX!$B$4:$E$9,3)))+(VLOOKUP(Z38,TAX!$B$4:$E$9,4))))</f>
        <v>0</v>
      </c>
      <c r="AB38" s="8">
        <f t="shared" si="11"/>
        <v>0</v>
      </c>
    </row>
    <row r="39" spans="2:30" x14ac:dyDescent="0.3">
      <c r="B39" s="3">
        <f t="shared" si="5"/>
        <v>36</v>
      </c>
      <c r="C39" s="10"/>
      <c r="D39" s="11"/>
      <c r="E39" s="9"/>
      <c r="F39" s="8"/>
      <c r="G39" s="8"/>
      <c r="H39" s="8"/>
      <c r="I39" s="8"/>
      <c r="J39" s="8"/>
      <c r="K39" s="8"/>
      <c r="L39" s="8"/>
      <c r="M39" s="8"/>
      <c r="N39" s="8"/>
      <c r="O39" s="8"/>
      <c r="P39" s="8">
        <f t="shared" si="10"/>
        <v>0</v>
      </c>
      <c r="Q39" s="8"/>
      <c r="R39" s="8"/>
      <c r="S39" s="8"/>
      <c r="T39" s="8">
        <f t="shared" si="2"/>
        <v>0</v>
      </c>
      <c r="U39" s="8">
        <f t="shared" si="3"/>
        <v>0</v>
      </c>
      <c r="V39" s="8">
        <f t="shared" si="4"/>
        <v>0</v>
      </c>
      <c r="W39" s="9">
        <f t="shared" si="6"/>
        <v>0</v>
      </c>
      <c r="X39" s="8">
        <f t="shared" si="7"/>
        <v>0</v>
      </c>
      <c r="Y39" s="8">
        <f t="shared" si="8"/>
        <v>0</v>
      </c>
      <c r="Z39" s="8">
        <f t="shared" si="9"/>
        <v>0</v>
      </c>
      <c r="AA39" s="8">
        <f>IF(Z39=0,0,(((Z39-VLOOKUP(Z39,TAX!$B$4:$E$9,1))*(VLOOKUP(Z39,TAX!$B$4:$E$9,3)))+(VLOOKUP(Z39,TAX!$B$4:$E$9,4))))</f>
        <v>0</v>
      </c>
      <c r="AB39" s="8">
        <f t="shared" si="11"/>
        <v>0</v>
      </c>
    </row>
    <row r="40" spans="2:30" x14ac:dyDescent="0.3">
      <c r="B40" s="3">
        <f t="shared" si="5"/>
        <v>37</v>
      </c>
      <c r="C40" s="10"/>
      <c r="D40" s="11"/>
      <c r="E40" s="9"/>
      <c r="F40" s="8"/>
      <c r="G40" s="8"/>
      <c r="H40" s="8"/>
      <c r="I40" s="8"/>
      <c r="J40" s="8"/>
      <c r="K40" s="8"/>
      <c r="L40" s="8"/>
      <c r="M40" s="8"/>
      <c r="N40" s="8"/>
      <c r="O40" s="8"/>
      <c r="P40" s="8">
        <f t="shared" si="10"/>
        <v>0</v>
      </c>
      <c r="Q40" s="8"/>
      <c r="R40" s="8"/>
      <c r="S40" s="8"/>
      <c r="T40" s="8">
        <f t="shared" si="2"/>
        <v>0</v>
      </c>
      <c r="U40" s="8">
        <f t="shared" si="3"/>
        <v>0</v>
      </c>
      <c r="V40" s="8">
        <f t="shared" si="4"/>
        <v>0</v>
      </c>
      <c r="W40" s="9">
        <f t="shared" si="6"/>
        <v>0</v>
      </c>
      <c r="X40" s="8">
        <f t="shared" si="7"/>
        <v>0</v>
      </c>
      <c r="Y40" s="8">
        <f t="shared" si="8"/>
        <v>0</v>
      </c>
      <c r="Z40" s="8">
        <f t="shared" si="9"/>
        <v>0</v>
      </c>
      <c r="AA40" s="8">
        <f>IF(Z40=0,0,(((Z40-VLOOKUP(Z40,TAX!$B$4:$E$9,1))*(VLOOKUP(Z40,TAX!$B$4:$E$9,3)))+(VLOOKUP(Z40,TAX!$B$4:$E$9,4))))</f>
        <v>0</v>
      </c>
      <c r="AB40" s="8">
        <f t="shared" si="11"/>
        <v>0</v>
      </c>
    </row>
    <row r="41" spans="2:30" x14ac:dyDescent="0.3">
      <c r="B41" s="3">
        <f t="shared" si="5"/>
        <v>38</v>
      </c>
      <c r="C41" s="10"/>
      <c r="D41" s="11"/>
      <c r="E41" s="9"/>
      <c r="F41" s="8"/>
      <c r="G41" s="8"/>
      <c r="H41" s="8"/>
      <c r="I41" s="8"/>
      <c r="J41" s="8"/>
      <c r="K41" s="8"/>
      <c r="L41" s="8"/>
      <c r="M41" s="8"/>
      <c r="N41" s="8"/>
      <c r="O41" s="8"/>
      <c r="P41" s="8">
        <f t="shared" si="10"/>
        <v>0</v>
      </c>
      <c r="Q41" s="8"/>
      <c r="R41" s="8"/>
      <c r="S41" s="8"/>
      <c r="T41" s="8">
        <f t="shared" si="2"/>
        <v>0</v>
      </c>
      <c r="U41" s="8">
        <f t="shared" si="3"/>
        <v>0</v>
      </c>
      <c r="V41" s="8">
        <f t="shared" si="4"/>
        <v>0</v>
      </c>
      <c r="W41" s="9">
        <f t="shared" si="6"/>
        <v>0</v>
      </c>
      <c r="X41" s="8">
        <f t="shared" si="7"/>
        <v>0</v>
      </c>
      <c r="Y41" s="8">
        <f t="shared" si="8"/>
        <v>0</v>
      </c>
      <c r="Z41" s="8">
        <f t="shared" si="9"/>
        <v>0</v>
      </c>
      <c r="AA41" s="8">
        <f>IF(Z41=0,0,(((Z41-VLOOKUP(Z41,TAX!$B$4:$E$9,1))*(VLOOKUP(Z41,TAX!$B$4:$E$9,3)))+(VLOOKUP(Z41,TAX!$B$4:$E$9,4))))</f>
        <v>0</v>
      </c>
      <c r="AB41" s="8">
        <f t="shared" si="11"/>
        <v>0</v>
      </c>
    </row>
    <row r="42" spans="2:30" x14ac:dyDescent="0.3">
      <c r="B42" s="3">
        <f t="shared" si="5"/>
        <v>39</v>
      </c>
      <c r="C42" s="10"/>
      <c r="D42" s="11"/>
      <c r="E42" s="9"/>
      <c r="F42" s="8"/>
      <c r="G42" s="8"/>
      <c r="H42" s="8"/>
      <c r="I42" s="8"/>
      <c r="J42" s="8"/>
      <c r="K42" s="8"/>
      <c r="L42" s="8"/>
      <c r="M42" s="8"/>
      <c r="N42" s="8"/>
      <c r="O42" s="8"/>
      <c r="P42" s="8">
        <f t="shared" si="10"/>
        <v>0</v>
      </c>
      <c r="Q42" s="8"/>
      <c r="R42" s="8"/>
      <c r="S42" s="8"/>
      <c r="T42" s="8">
        <f t="shared" si="2"/>
        <v>0</v>
      </c>
      <c r="U42" s="8">
        <f t="shared" si="3"/>
        <v>0</v>
      </c>
      <c r="V42" s="8">
        <f t="shared" si="4"/>
        <v>0</v>
      </c>
      <c r="W42" s="9">
        <f t="shared" si="6"/>
        <v>0</v>
      </c>
      <c r="X42" s="8">
        <f t="shared" si="7"/>
        <v>0</v>
      </c>
      <c r="Y42" s="8">
        <f t="shared" si="8"/>
        <v>0</v>
      </c>
      <c r="Z42" s="8">
        <f t="shared" si="9"/>
        <v>0</v>
      </c>
      <c r="AA42" s="8">
        <f>IF(Z42=0,0,(((Z42-VLOOKUP(Z42,TAX!$B$4:$E$9,1))*(VLOOKUP(Z42,TAX!$B$4:$E$9,3)))+(VLOOKUP(Z42,TAX!$B$4:$E$9,4))))</f>
        <v>0</v>
      </c>
      <c r="AB42" s="8">
        <f t="shared" si="11"/>
        <v>0</v>
      </c>
    </row>
    <row r="43" spans="2:30" x14ac:dyDescent="0.3">
      <c r="B43" s="3">
        <f t="shared" si="5"/>
        <v>40</v>
      </c>
      <c r="C43" s="10"/>
      <c r="D43" s="11"/>
      <c r="E43" s="9"/>
      <c r="F43" s="8"/>
      <c r="G43" s="8"/>
      <c r="H43" s="8"/>
      <c r="I43" s="8"/>
      <c r="J43" s="8"/>
      <c r="K43" s="8"/>
      <c r="L43" s="8"/>
      <c r="M43" s="8"/>
      <c r="N43" s="8"/>
      <c r="O43" s="8"/>
      <c r="P43" s="8">
        <f t="shared" si="10"/>
        <v>0</v>
      </c>
      <c r="Q43" s="8"/>
      <c r="R43" s="8"/>
      <c r="S43" s="8"/>
      <c r="T43" s="8">
        <f t="shared" si="2"/>
        <v>0</v>
      </c>
      <c r="U43" s="8">
        <f t="shared" ref="U43:U53" si="12">IF(E43="MWE",SUM(G43:M43),0)</f>
        <v>0</v>
      </c>
      <c r="V43" s="8">
        <f>IF(E43="NOT",SUM(Q43:S43),0)</f>
        <v>0</v>
      </c>
      <c r="W43" s="9">
        <f t="shared" ref="W43:W53" si="13">T43+U43+V43+N43+O43</f>
        <v>0</v>
      </c>
      <c r="X43" s="8">
        <f>P43-W43</f>
        <v>0</v>
      </c>
      <c r="Y43" s="8">
        <f t="shared" si="8"/>
        <v>0</v>
      </c>
      <c r="Z43" s="8">
        <f>IF(Y43=0,X43,0)</f>
        <v>0</v>
      </c>
      <c r="AA43" s="8">
        <f>IF(Z43=0,0,(((Z43-VLOOKUP(Z43,TAX!$B$4:$E$9,1))*(VLOOKUP(Z43,TAX!$B$4:$E$9,3)))+(VLOOKUP(Z43,TAX!$B$4:$E$9,4))))</f>
        <v>0</v>
      </c>
      <c r="AB43" s="8">
        <f t="shared" si="11"/>
        <v>0</v>
      </c>
      <c r="AD43" s="23"/>
    </row>
    <row r="44" spans="2:30" x14ac:dyDescent="0.3">
      <c r="B44" s="3">
        <f t="shared" si="5"/>
        <v>41</v>
      </c>
      <c r="C44" s="10"/>
      <c r="D44" s="11"/>
      <c r="E44" s="9"/>
      <c r="F44" s="8"/>
      <c r="G44" s="8"/>
      <c r="H44" s="8"/>
      <c r="I44" s="8"/>
      <c r="J44" s="8"/>
      <c r="K44" s="8"/>
      <c r="L44" s="8"/>
      <c r="M44" s="8"/>
      <c r="N44" s="8"/>
      <c r="O44" s="8"/>
      <c r="P44" s="8">
        <f t="shared" si="10"/>
        <v>0</v>
      </c>
      <c r="Q44" s="8"/>
      <c r="R44" s="8"/>
      <c r="S44" s="8"/>
      <c r="T44" s="8">
        <f t="shared" si="2"/>
        <v>0</v>
      </c>
      <c r="U44" s="8">
        <f t="shared" si="12"/>
        <v>0</v>
      </c>
      <c r="V44" s="8">
        <f t="shared" ref="V44:V53" si="14">IF(E44="NOT",SUM(Q44:S44),0)</f>
        <v>0</v>
      </c>
      <c r="W44" s="9">
        <f t="shared" si="13"/>
        <v>0</v>
      </c>
      <c r="X44" s="8">
        <f t="shared" ref="X44:X53" si="15">P44-W44</f>
        <v>0</v>
      </c>
      <c r="Y44" s="8">
        <f t="shared" si="8"/>
        <v>0</v>
      </c>
      <c r="Z44" s="8">
        <f t="shared" ref="Z44:Z53" si="16">IF(Y44=0,X44,0)</f>
        <v>0</v>
      </c>
      <c r="AA44" s="8">
        <f>IF(Z44=0,0,(((Z44-VLOOKUP(Z44,TAX!$B$4:$E$9,1))*(VLOOKUP(Z44,TAX!$B$4:$E$9,3)))+(VLOOKUP(Z44,TAX!$B$4:$E$9,4))))</f>
        <v>0</v>
      </c>
      <c r="AB44" s="8">
        <f t="shared" si="11"/>
        <v>0</v>
      </c>
    </row>
    <row r="45" spans="2:30" x14ac:dyDescent="0.3">
      <c r="B45" s="3">
        <f t="shared" si="5"/>
        <v>42</v>
      </c>
      <c r="C45" s="10"/>
      <c r="D45" s="11"/>
      <c r="E45" s="9"/>
      <c r="F45" s="8"/>
      <c r="G45" s="8"/>
      <c r="H45" s="8"/>
      <c r="I45" s="8"/>
      <c r="J45" s="8"/>
      <c r="K45" s="8"/>
      <c r="L45" s="8"/>
      <c r="M45" s="8"/>
      <c r="N45" s="8"/>
      <c r="O45" s="8"/>
      <c r="P45" s="8">
        <f t="shared" si="10"/>
        <v>0</v>
      </c>
      <c r="Q45" s="8"/>
      <c r="R45" s="8"/>
      <c r="S45" s="8"/>
      <c r="T45" s="8">
        <f t="shared" si="2"/>
        <v>0</v>
      </c>
      <c r="U45" s="8">
        <f t="shared" si="12"/>
        <v>0</v>
      </c>
      <c r="V45" s="8">
        <f t="shared" si="14"/>
        <v>0</v>
      </c>
      <c r="W45" s="9">
        <f t="shared" si="13"/>
        <v>0</v>
      </c>
      <c r="X45" s="8">
        <f t="shared" si="15"/>
        <v>0</v>
      </c>
      <c r="Y45" s="8">
        <f t="shared" si="8"/>
        <v>0</v>
      </c>
      <c r="Z45" s="8">
        <f t="shared" si="16"/>
        <v>0</v>
      </c>
      <c r="AA45" s="8">
        <f>IF(Z45=0,0,(((Z45-VLOOKUP(Z45,TAX!$B$4:$E$9,1))*(VLOOKUP(Z45,TAX!$B$4:$E$9,3)))+(VLOOKUP(Z45,TAX!$B$4:$E$9,4))))</f>
        <v>0</v>
      </c>
      <c r="AB45" s="8">
        <f t="shared" si="11"/>
        <v>0</v>
      </c>
    </row>
    <row r="46" spans="2:30" x14ac:dyDescent="0.3">
      <c r="B46" s="3">
        <f t="shared" si="5"/>
        <v>43</v>
      </c>
      <c r="C46" s="10"/>
      <c r="D46" s="11"/>
      <c r="E46" s="9"/>
      <c r="F46" s="8"/>
      <c r="G46" s="8"/>
      <c r="H46" s="8"/>
      <c r="I46" s="8"/>
      <c r="J46" s="8"/>
      <c r="K46" s="8"/>
      <c r="L46" s="8"/>
      <c r="M46" s="8"/>
      <c r="N46" s="8"/>
      <c r="O46" s="8"/>
      <c r="P46" s="8">
        <f t="shared" si="10"/>
        <v>0</v>
      </c>
      <c r="Q46" s="8"/>
      <c r="R46" s="8"/>
      <c r="S46" s="8"/>
      <c r="T46" s="8">
        <f t="shared" si="2"/>
        <v>0</v>
      </c>
      <c r="U46" s="8">
        <f t="shared" si="12"/>
        <v>0</v>
      </c>
      <c r="V46" s="8">
        <f t="shared" si="14"/>
        <v>0</v>
      </c>
      <c r="W46" s="9">
        <f t="shared" si="13"/>
        <v>0</v>
      </c>
      <c r="X46" s="8">
        <f t="shared" si="15"/>
        <v>0</v>
      </c>
      <c r="Y46" s="8">
        <f t="shared" si="8"/>
        <v>0</v>
      </c>
      <c r="Z46" s="8">
        <f t="shared" si="16"/>
        <v>0</v>
      </c>
      <c r="AA46" s="8">
        <f>IF(Z46=0,0,(((Z46-VLOOKUP(Z46,TAX!$B$4:$E$9,1))*(VLOOKUP(Z46,TAX!$B$4:$E$9,3)))+(VLOOKUP(Z46,TAX!$B$4:$E$9,4))))</f>
        <v>0</v>
      </c>
      <c r="AB46" s="8">
        <f t="shared" si="11"/>
        <v>0</v>
      </c>
    </row>
    <row r="47" spans="2:30" x14ac:dyDescent="0.3">
      <c r="B47" s="3">
        <f t="shared" si="5"/>
        <v>44</v>
      </c>
      <c r="C47" s="10"/>
      <c r="D47" s="11"/>
      <c r="E47" s="9"/>
      <c r="F47" s="8"/>
      <c r="G47" s="8"/>
      <c r="H47" s="8"/>
      <c r="I47" s="8"/>
      <c r="J47" s="8"/>
      <c r="K47" s="8"/>
      <c r="L47" s="8"/>
      <c r="M47" s="8"/>
      <c r="N47" s="8"/>
      <c r="O47" s="8"/>
      <c r="P47" s="8">
        <f t="shared" si="10"/>
        <v>0</v>
      </c>
      <c r="Q47" s="8"/>
      <c r="R47" s="8"/>
      <c r="S47" s="8"/>
      <c r="T47" s="8">
        <f t="shared" si="2"/>
        <v>0</v>
      </c>
      <c r="U47" s="8">
        <f t="shared" si="12"/>
        <v>0</v>
      </c>
      <c r="V47" s="8">
        <f t="shared" si="14"/>
        <v>0</v>
      </c>
      <c r="W47" s="9">
        <f t="shared" si="13"/>
        <v>0</v>
      </c>
      <c r="X47" s="8">
        <f t="shared" si="15"/>
        <v>0</v>
      </c>
      <c r="Y47" s="8">
        <f t="shared" si="8"/>
        <v>0</v>
      </c>
      <c r="Z47" s="8">
        <f t="shared" si="16"/>
        <v>0</v>
      </c>
      <c r="AA47" s="8">
        <f>IF(Z47=0,0,(((Z47-VLOOKUP(Z47,TAX!$B$4:$E$9,1))*(VLOOKUP(Z47,TAX!$B$4:$E$9,3)))+(VLOOKUP(Z47,TAX!$B$4:$E$9,4))))</f>
        <v>0</v>
      </c>
      <c r="AB47" s="8">
        <f t="shared" si="11"/>
        <v>0</v>
      </c>
    </row>
    <row r="48" spans="2:30" x14ac:dyDescent="0.3">
      <c r="B48" s="3">
        <f t="shared" si="5"/>
        <v>45</v>
      </c>
      <c r="C48" s="10"/>
      <c r="D48" s="11"/>
      <c r="E48" s="9"/>
      <c r="F48" s="8"/>
      <c r="G48" s="8"/>
      <c r="H48" s="8"/>
      <c r="I48" s="8"/>
      <c r="J48" s="8"/>
      <c r="K48" s="8"/>
      <c r="L48" s="8"/>
      <c r="M48" s="8"/>
      <c r="N48" s="8"/>
      <c r="O48" s="8"/>
      <c r="P48" s="8">
        <f t="shared" si="10"/>
        <v>0</v>
      </c>
      <c r="Q48" s="8"/>
      <c r="R48" s="8"/>
      <c r="S48" s="8"/>
      <c r="T48" s="8">
        <f t="shared" si="2"/>
        <v>0</v>
      </c>
      <c r="U48" s="8">
        <f t="shared" si="12"/>
        <v>0</v>
      </c>
      <c r="V48" s="8">
        <f t="shared" si="14"/>
        <v>0</v>
      </c>
      <c r="W48" s="9">
        <f t="shared" si="13"/>
        <v>0</v>
      </c>
      <c r="X48" s="8">
        <f t="shared" si="15"/>
        <v>0</v>
      </c>
      <c r="Y48" s="8">
        <f t="shared" si="8"/>
        <v>0</v>
      </c>
      <c r="Z48" s="8">
        <f t="shared" si="16"/>
        <v>0</v>
      </c>
      <c r="AA48" s="8">
        <f>IF(Z48=0,0,(((Z48-VLOOKUP(Z48,TAX!$B$4:$E$9,1))*(VLOOKUP(Z48,TAX!$B$4:$E$9,3)))+(VLOOKUP(Z48,TAX!$B$4:$E$9,4))))</f>
        <v>0</v>
      </c>
      <c r="AB48" s="8">
        <f t="shared" si="11"/>
        <v>0</v>
      </c>
    </row>
    <row r="49" spans="2:28" x14ac:dyDescent="0.3">
      <c r="B49" s="3">
        <f t="shared" si="5"/>
        <v>46</v>
      </c>
      <c r="C49" s="10"/>
      <c r="D49" s="11"/>
      <c r="E49" s="9"/>
      <c r="F49" s="8"/>
      <c r="G49" s="8"/>
      <c r="H49" s="8"/>
      <c r="I49" s="8"/>
      <c r="J49" s="8"/>
      <c r="K49" s="8"/>
      <c r="L49" s="8"/>
      <c r="M49" s="8"/>
      <c r="N49" s="8"/>
      <c r="O49" s="8"/>
      <c r="P49" s="8">
        <f t="shared" si="10"/>
        <v>0</v>
      </c>
      <c r="Q49" s="8"/>
      <c r="R49" s="8"/>
      <c r="S49" s="8"/>
      <c r="T49" s="8">
        <f t="shared" si="2"/>
        <v>0</v>
      </c>
      <c r="U49" s="8">
        <f t="shared" si="12"/>
        <v>0</v>
      </c>
      <c r="V49" s="8">
        <f t="shared" si="14"/>
        <v>0</v>
      </c>
      <c r="W49" s="9">
        <f t="shared" si="13"/>
        <v>0</v>
      </c>
      <c r="X49" s="8">
        <f t="shared" si="15"/>
        <v>0</v>
      </c>
      <c r="Y49" s="8">
        <f t="shared" si="8"/>
        <v>0</v>
      </c>
      <c r="Z49" s="8">
        <f t="shared" si="16"/>
        <v>0</v>
      </c>
      <c r="AA49" s="8">
        <f>IF(Z49=0,0,(((Z49-VLOOKUP(Z49,TAX!$B$4:$E$9,1))*(VLOOKUP(Z49,TAX!$B$4:$E$9,3)))+(VLOOKUP(Z49,TAX!$B$4:$E$9,4))))</f>
        <v>0</v>
      </c>
      <c r="AB49" s="8">
        <f t="shared" si="11"/>
        <v>0</v>
      </c>
    </row>
    <row r="50" spans="2:28" x14ac:dyDescent="0.3">
      <c r="B50" s="3">
        <f t="shared" si="5"/>
        <v>47</v>
      </c>
      <c r="C50" s="10"/>
      <c r="D50" s="11"/>
      <c r="E50" s="9"/>
      <c r="F50" s="8"/>
      <c r="G50" s="8"/>
      <c r="H50" s="8"/>
      <c r="I50" s="8"/>
      <c r="J50" s="8"/>
      <c r="K50" s="8"/>
      <c r="L50" s="8"/>
      <c r="M50" s="8"/>
      <c r="N50" s="8"/>
      <c r="O50" s="8"/>
      <c r="P50" s="8">
        <f t="shared" si="10"/>
        <v>0</v>
      </c>
      <c r="Q50" s="8"/>
      <c r="R50" s="8"/>
      <c r="S50" s="8"/>
      <c r="T50" s="8">
        <f t="shared" si="2"/>
        <v>0</v>
      </c>
      <c r="U50" s="8">
        <f t="shared" si="12"/>
        <v>0</v>
      </c>
      <c r="V50" s="8">
        <f t="shared" si="14"/>
        <v>0</v>
      </c>
      <c r="W50" s="9">
        <f t="shared" si="13"/>
        <v>0</v>
      </c>
      <c r="X50" s="8">
        <f t="shared" si="15"/>
        <v>0</v>
      </c>
      <c r="Y50" s="8">
        <f t="shared" si="8"/>
        <v>0</v>
      </c>
      <c r="Z50" s="8">
        <f t="shared" si="16"/>
        <v>0</v>
      </c>
      <c r="AA50" s="8">
        <f>IF(Z50=0,0,(((Z50-VLOOKUP(Z50,TAX!$B$4:$E$9,1))*(VLOOKUP(Z50,TAX!$B$4:$E$9,3)))+(VLOOKUP(Z50,TAX!$B$4:$E$9,4))))</f>
        <v>0</v>
      </c>
      <c r="AB50" s="8">
        <f t="shared" si="11"/>
        <v>0</v>
      </c>
    </row>
    <row r="51" spans="2:28" x14ac:dyDescent="0.3">
      <c r="B51" s="3">
        <f t="shared" si="5"/>
        <v>48</v>
      </c>
      <c r="C51" s="10"/>
      <c r="D51" s="11"/>
      <c r="E51" s="9"/>
      <c r="F51" s="8"/>
      <c r="G51" s="8"/>
      <c r="H51" s="8"/>
      <c r="I51" s="8"/>
      <c r="J51" s="8"/>
      <c r="K51" s="8"/>
      <c r="L51" s="8"/>
      <c r="M51" s="8"/>
      <c r="N51" s="8"/>
      <c r="O51" s="8"/>
      <c r="P51" s="8">
        <f t="shared" si="10"/>
        <v>0</v>
      </c>
      <c r="Q51" s="8"/>
      <c r="R51" s="8"/>
      <c r="S51" s="8"/>
      <c r="T51" s="8">
        <f t="shared" si="2"/>
        <v>0</v>
      </c>
      <c r="U51" s="8">
        <f t="shared" si="12"/>
        <v>0</v>
      </c>
      <c r="V51" s="8">
        <f t="shared" si="14"/>
        <v>0</v>
      </c>
      <c r="W51" s="9">
        <f t="shared" si="13"/>
        <v>0</v>
      </c>
      <c r="X51" s="8">
        <f t="shared" si="15"/>
        <v>0</v>
      </c>
      <c r="Y51" s="8">
        <f t="shared" si="8"/>
        <v>0</v>
      </c>
      <c r="Z51" s="8">
        <f t="shared" si="16"/>
        <v>0</v>
      </c>
      <c r="AA51" s="8">
        <f>IF(Z51=0,0,(((Z51-VLOOKUP(Z51,TAX!$B$4:$E$9,1))*(VLOOKUP(Z51,TAX!$B$4:$E$9,3)))+(VLOOKUP(Z51,TAX!$B$4:$E$9,4))))</f>
        <v>0</v>
      </c>
      <c r="AB51" s="8">
        <f t="shared" si="11"/>
        <v>0</v>
      </c>
    </row>
    <row r="52" spans="2:28" x14ac:dyDescent="0.3">
      <c r="B52" s="3">
        <f t="shared" si="5"/>
        <v>49</v>
      </c>
      <c r="C52" s="10"/>
      <c r="D52" s="11"/>
      <c r="E52" s="9"/>
      <c r="F52" s="8"/>
      <c r="G52" s="8"/>
      <c r="H52" s="8"/>
      <c r="I52" s="8"/>
      <c r="J52" s="8"/>
      <c r="K52" s="8"/>
      <c r="L52" s="8"/>
      <c r="M52" s="8"/>
      <c r="N52" s="8"/>
      <c r="O52" s="8"/>
      <c r="P52" s="8">
        <f t="shared" si="10"/>
        <v>0</v>
      </c>
      <c r="Q52" s="8"/>
      <c r="R52" s="8"/>
      <c r="S52" s="8"/>
      <c r="T52" s="8">
        <f t="shared" si="2"/>
        <v>0</v>
      </c>
      <c r="U52" s="8">
        <f t="shared" si="12"/>
        <v>0</v>
      </c>
      <c r="V52" s="8">
        <f t="shared" si="14"/>
        <v>0</v>
      </c>
      <c r="W52" s="9">
        <f t="shared" si="13"/>
        <v>0</v>
      </c>
      <c r="X52" s="8">
        <f t="shared" si="15"/>
        <v>0</v>
      </c>
      <c r="Y52" s="8">
        <f t="shared" si="8"/>
        <v>0</v>
      </c>
      <c r="Z52" s="8">
        <f t="shared" si="16"/>
        <v>0</v>
      </c>
      <c r="AA52" s="8">
        <f>IF(Z52=0,0,(((Z52-VLOOKUP(Z52,TAX!$B$4:$E$9,1))*(VLOOKUP(Z52,TAX!$B$4:$E$9,3)))+(VLOOKUP(Z52,TAX!$B$4:$E$9,4))))</f>
        <v>0</v>
      </c>
      <c r="AB52" s="8">
        <f t="shared" si="11"/>
        <v>0</v>
      </c>
    </row>
    <row r="53" spans="2:28" x14ac:dyDescent="0.3">
      <c r="B53" s="3">
        <f t="shared" si="5"/>
        <v>50</v>
      </c>
      <c r="C53" s="10"/>
      <c r="D53" s="11"/>
      <c r="E53" s="9"/>
      <c r="F53" s="8"/>
      <c r="G53" s="8"/>
      <c r="H53" s="8"/>
      <c r="I53" s="8"/>
      <c r="J53" s="8"/>
      <c r="K53" s="8"/>
      <c r="L53" s="8"/>
      <c r="M53" s="8"/>
      <c r="N53" s="8"/>
      <c r="O53" s="8"/>
      <c r="P53" s="8">
        <f t="shared" si="10"/>
        <v>0</v>
      </c>
      <c r="Q53" s="8"/>
      <c r="R53" s="8"/>
      <c r="S53" s="8"/>
      <c r="T53" s="8">
        <f t="shared" si="2"/>
        <v>0</v>
      </c>
      <c r="U53" s="8">
        <f t="shared" si="12"/>
        <v>0</v>
      </c>
      <c r="V53" s="8">
        <f t="shared" si="14"/>
        <v>0</v>
      </c>
      <c r="W53" s="9">
        <f t="shared" si="13"/>
        <v>0</v>
      </c>
      <c r="X53" s="8">
        <f t="shared" si="15"/>
        <v>0</v>
      </c>
      <c r="Y53" s="8">
        <f t="shared" si="8"/>
        <v>0</v>
      </c>
      <c r="Z53" s="8">
        <f t="shared" si="16"/>
        <v>0</v>
      </c>
      <c r="AA53" s="8">
        <f>IF(Z53=0,0,(((Z53-VLOOKUP(Z53,TAX!$B$4:$E$9,1))*(VLOOKUP(Z53,TAX!$B$4:$E$9,3)))+(VLOOKUP(Z53,TAX!$B$4:$E$9,4))))</f>
        <v>0</v>
      </c>
      <c r="AB53" s="8">
        <f t="shared" si="11"/>
        <v>0</v>
      </c>
    </row>
    <row r="54" spans="2:28" x14ac:dyDescent="0.3">
      <c r="B54" s="26" t="s">
        <v>21</v>
      </c>
      <c r="C54" s="27"/>
      <c r="D54" s="28"/>
      <c r="E54" s="29"/>
      <c r="F54" s="30">
        <f t="shared" ref="F54:AB54" si="17">SUM(F4:F53)</f>
        <v>0</v>
      </c>
      <c r="G54" s="30">
        <f t="shared" si="17"/>
        <v>0</v>
      </c>
      <c r="H54" s="30">
        <f t="shared" si="17"/>
        <v>0</v>
      </c>
      <c r="I54" s="30">
        <f t="shared" si="17"/>
        <v>0</v>
      </c>
      <c r="J54" s="30">
        <f t="shared" si="17"/>
        <v>0</v>
      </c>
      <c r="K54" s="30">
        <f t="shared" si="17"/>
        <v>0</v>
      </c>
      <c r="L54" s="30">
        <f t="shared" si="17"/>
        <v>0</v>
      </c>
      <c r="M54" s="30">
        <f t="shared" si="17"/>
        <v>0</v>
      </c>
      <c r="N54" s="30">
        <f t="shared" si="17"/>
        <v>0</v>
      </c>
      <c r="O54" s="30">
        <f t="shared" si="17"/>
        <v>0</v>
      </c>
      <c r="P54" s="30">
        <f t="shared" si="17"/>
        <v>0</v>
      </c>
      <c r="Q54" s="30">
        <f t="shared" si="17"/>
        <v>0</v>
      </c>
      <c r="R54" s="30">
        <f t="shared" si="17"/>
        <v>0</v>
      </c>
      <c r="S54" s="30">
        <f t="shared" si="17"/>
        <v>0</v>
      </c>
      <c r="T54" s="30">
        <f t="shared" si="17"/>
        <v>0</v>
      </c>
      <c r="U54" s="30">
        <f t="shared" si="17"/>
        <v>0</v>
      </c>
      <c r="V54" s="30">
        <f t="shared" si="17"/>
        <v>0</v>
      </c>
      <c r="W54" s="30">
        <f t="shared" si="17"/>
        <v>0</v>
      </c>
      <c r="X54" s="30">
        <f t="shared" si="17"/>
        <v>0</v>
      </c>
      <c r="Y54" s="30">
        <f t="shared" si="17"/>
        <v>0</v>
      </c>
      <c r="Z54" s="30">
        <f t="shared" si="17"/>
        <v>0</v>
      </c>
      <c r="AA54" s="30">
        <f t="shared" si="17"/>
        <v>0</v>
      </c>
      <c r="AB54" s="30">
        <f t="shared" si="17"/>
        <v>0</v>
      </c>
    </row>
  </sheetData>
  <mergeCells count="5">
    <mergeCell ref="B2:B3"/>
    <mergeCell ref="C2:C3"/>
    <mergeCell ref="D2:D3"/>
    <mergeCell ref="E2:E3"/>
    <mergeCell ref="F2:AB2"/>
  </mergeCells>
  <pageMargins left="0.7" right="0.7" top="0.75" bottom="0.75" header="0.3" footer="0.3"/>
  <headerFooter>
    <oddFooter>&amp;L_x000D_&amp;1#&amp;"Calibri"&amp;11&amp;K000000 Classification: GENERAL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2:AD54"/>
  <sheetViews>
    <sheetView workbookViewId="0">
      <pane xSplit="5" ySplit="3" topLeftCell="F4" activePane="bottomRight" state="frozen"/>
      <selection pane="topRight" activeCell="F1" sqref="F1"/>
      <selection pane="bottomLeft" activeCell="A4" sqref="A4"/>
      <selection pane="bottomRight" activeCell="H14" sqref="H14"/>
    </sheetView>
  </sheetViews>
  <sheetFormatPr defaultRowHeight="14.4" x14ac:dyDescent="0.3"/>
  <cols>
    <col min="1" max="1" width="2.5546875" customWidth="1"/>
    <col min="2" max="2" width="4.33203125" customWidth="1"/>
    <col min="3" max="3" width="23.109375" customWidth="1"/>
    <col min="4" max="5" width="14.88671875" customWidth="1"/>
    <col min="6" max="6" width="16.33203125" customWidth="1"/>
    <col min="7" max="7" width="12.5546875" customWidth="1"/>
    <col min="8" max="8" width="11.88671875" customWidth="1"/>
    <col min="9" max="9" width="14.109375" customWidth="1"/>
    <col min="10" max="10" width="12.5546875" customWidth="1"/>
    <col min="11" max="11" width="13.109375" customWidth="1"/>
    <col min="12" max="13" width="13.33203125" customWidth="1"/>
    <col min="14" max="14" width="13.88671875" customWidth="1"/>
    <col min="15" max="15" width="13.33203125" customWidth="1"/>
    <col min="16" max="16" width="14.5546875" customWidth="1"/>
    <col min="17" max="17" width="12.109375" customWidth="1"/>
    <col min="18" max="18" width="12" customWidth="1"/>
    <col min="19" max="19" width="10.88671875" customWidth="1"/>
    <col min="20" max="20" width="12.88671875" customWidth="1"/>
    <col min="21" max="21" width="15.44140625" customWidth="1"/>
    <col min="22" max="22" width="15" customWidth="1"/>
    <col min="23" max="23" width="13.33203125" customWidth="1"/>
    <col min="24" max="24" width="12.44140625" customWidth="1"/>
    <col min="25" max="25" width="15.44140625" customWidth="1"/>
    <col min="26" max="26" width="13.88671875" customWidth="1"/>
    <col min="27" max="27" width="13.109375" customWidth="1"/>
    <col min="28" max="28" width="11.5546875" customWidth="1"/>
    <col min="30" max="30" width="9.5546875" bestFit="1" customWidth="1"/>
  </cols>
  <sheetData>
    <row r="2" spans="2:28" x14ac:dyDescent="0.3">
      <c r="B2" s="93"/>
      <c r="C2" s="95" t="s">
        <v>0</v>
      </c>
      <c r="D2" s="97" t="s">
        <v>1</v>
      </c>
      <c r="E2" s="95" t="s">
        <v>2</v>
      </c>
      <c r="F2" s="99" t="s">
        <v>38</v>
      </c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1"/>
    </row>
    <row r="3" spans="2:28" ht="40.799999999999997" x14ac:dyDescent="0.3">
      <c r="B3" s="94"/>
      <c r="C3" s="96"/>
      <c r="D3" s="98"/>
      <c r="E3" s="96"/>
      <c r="F3" s="1" t="s">
        <v>22</v>
      </c>
      <c r="G3" s="1" t="s">
        <v>3</v>
      </c>
      <c r="H3" s="1" t="s">
        <v>4</v>
      </c>
      <c r="I3" s="1" t="s">
        <v>5</v>
      </c>
      <c r="J3" s="1" t="s">
        <v>6</v>
      </c>
      <c r="K3" s="1" t="s">
        <v>7</v>
      </c>
      <c r="L3" s="1" t="s">
        <v>8</v>
      </c>
      <c r="M3" s="1" t="s">
        <v>9</v>
      </c>
      <c r="N3" s="1" t="s">
        <v>10</v>
      </c>
      <c r="O3" s="2" t="s">
        <v>11</v>
      </c>
      <c r="P3" s="2" t="s">
        <v>12</v>
      </c>
      <c r="Q3" s="2" t="s">
        <v>25</v>
      </c>
      <c r="R3" s="2" t="s">
        <v>23</v>
      </c>
      <c r="S3" s="2" t="s">
        <v>24</v>
      </c>
      <c r="T3" s="2" t="s">
        <v>13</v>
      </c>
      <c r="U3" s="2" t="s">
        <v>14</v>
      </c>
      <c r="V3" s="2" t="s">
        <v>26</v>
      </c>
      <c r="W3" s="2" t="s">
        <v>15</v>
      </c>
      <c r="X3" s="2" t="s">
        <v>16</v>
      </c>
      <c r="Y3" s="2" t="s">
        <v>17</v>
      </c>
      <c r="Z3" s="2" t="s">
        <v>18</v>
      </c>
      <c r="AA3" s="2" t="s">
        <v>19</v>
      </c>
      <c r="AB3" s="1" t="s">
        <v>20</v>
      </c>
    </row>
    <row r="4" spans="2:28" x14ac:dyDescent="0.3">
      <c r="B4" s="3">
        <v>1</v>
      </c>
      <c r="C4" s="4"/>
      <c r="D4" s="5"/>
      <c r="E4" s="6"/>
      <c r="F4" s="7"/>
      <c r="G4" s="7"/>
      <c r="H4" s="7"/>
      <c r="I4" s="7"/>
      <c r="J4" s="7"/>
      <c r="K4" s="7"/>
      <c r="L4" s="7"/>
      <c r="M4" s="7"/>
      <c r="N4" s="7"/>
      <c r="O4" s="8"/>
      <c r="P4" s="8">
        <f t="shared" ref="P4:P35" si="0">SUM(F4:O4)</f>
        <v>0</v>
      </c>
      <c r="Q4" s="8"/>
      <c r="R4" s="8"/>
      <c r="S4" s="8"/>
      <c r="T4" s="8">
        <f>IF(E4="MWE",F4,0)</f>
        <v>0</v>
      </c>
      <c r="U4" s="8">
        <f>IF(E4="MWE",SUM(G4:M4),0)</f>
        <v>0</v>
      </c>
      <c r="V4" s="8">
        <f>IF(E4="NOT",SUM(Q4:S4),0)</f>
        <v>0</v>
      </c>
      <c r="W4" s="9">
        <f>T4+U4+V4+N4+O4</f>
        <v>0</v>
      </c>
      <c r="X4" s="8">
        <f>P4-W4</f>
        <v>0</v>
      </c>
      <c r="Y4" s="8">
        <f>IF(E4="NOT",IF(X4&lt;=20833.33,X4,0),0)</f>
        <v>0</v>
      </c>
      <c r="Z4" s="8">
        <f>IF(Y4=0,X4,0)</f>
        <v>0</v>
      </c>
      <c r="AA4" s="8">
        <f>IF(Z4=0,0,((Z4-VLOOKUP(Z4,TAX!$B$4:$E$9,1))*VLOOKUP(Z4,TAX!$B$4:$E$9,3))+VLOOKUP(Z4,TAX!$B$4:$E$9,4))</f>
        <v>0</v>
      </c>
      <c r="AB4" s="7">
        <f t="shared" ref="AB4:AB35" si="1">P4-Q4-R4-S4-AA4</f>
        <v>0</v>
      </c>
    </row>
    <row r="5" spans="2:28" x14ac:dyDescent="0.3">
      <c r="B5" s="3">
        <f>B4+1</f>
        <v>2</v>
      </c>
      <c r="C5" s="10"/>
      <c r="D5" s="11"/>
      <c r="E5" s="9"/>
      <c r="F5" s="8"/>
      <c r="G5" s="8"/>
      <c r="H5" s="8"/>
      <c r="I5" s="8"/>
      <c r="J5" s="8"/>
      <c r="K5" s="8"/>
      <c r="L5" s="8"/>
      <c r="M5" s="8"/>
      <c r="N5" s="8"/>
      <c r="O5" s="8"/>
      <c r="P5" s="8">
        <f t="shared" si="0"/>
        <v>0</v>
      </c>
      <c r="Q5" s="8"/>
      <c r="R5" s="8"/>
      <c r="S5" s="8"/>
      <c r="T5" s="8">
        <f t="shared" ref="T5:T53" si="2">IF(E5="MWE",F5,0)</f>
        <v>0</v>
      </c>
      <c r="U5" s="8">
        <f t="shared" ref="U5:U42" si="3">IF(E5="MWE",SUM(G5:M5),0)</f>
        <v>0</v>
      </c>
      <c r="V5" s="8">
        <f t="shared" ref="V5:V42" si="4">IF(E5="NOT",SUM(Q5:S5),0)</f>
        <v>0</v>
      </c>
      <c r="W5" s="9">
        <f>T5+U5+V5+N5+O5</f>
        <v>0</v>
      </c>
      <c r="X5" s="8">
        <f>P5-W5</f>
        <v>0</v>
      </c>
      <c r="Y5" s="8">
        <f>IF(E5="NOT",IF(X5&lt;=20833.33,X5,0),0)</f>
        <v>0</v>
      </c>
      <c r="Z5" s="8">
        <f>IF(Y5=0,X5,0)</f>
        <v>0</v>
      </c>
      <c r="AA5" s="8">
        <f>IF(Z5=0,0,((Z5-VLOOKUP(Z5,TAX!$B$4:$E$9,1))*VLOOKUP(Z5,TAX!$B$4:$E$9,3))+VLOOKUP(Z5,TAX!$B$4:$E$9,4))</f>
        <v>0</v>
      </c>
      <c r="AB5" s="8">
        <f t="shared" si="1"/>
        <v>0</v>
      </c>
    </row>
    <row r="6" spans="2:28" x14ac:dyDescent="0.3">
      <c r="B6" s="3">
        <f t="shared" ref="B6:B53" si="5">B5+1</f>
        <v>3</v>
      </c>
      <c r="C6" s="10"/>
      <c r="D6" s="11"/>
      <c r="E6" s="9"/>
      <c r="F6" s="8"/>
      <c r="G6" s="8"/>
      <c r="H6" s="8"/>
      <c r="I6" s="8"/>
      <c r="J6" s="8"/>
      <c r="K6" s="8"/>
      <c r="L6" s="8"/>
      <c r="M6" s="8"/>
      <c r="N6" s="8"/>
      <c r="O6" s="8"/>
      <c r="P6" s="8">
        <f t="shared" si="0"/>
        <v>0</v>
      </c>
      <c r="Q6" s="8"/>
      <c r="R6" s="8"/>
      <c r="S6" s="8"/>
      <c r="T6" s="8">
        <f t="shared" si="2"/>
        <v>0</v>
      </c>
      <c r="U6" s="8">
        <f t="shared" si="3"/>
        <v>0</v>
      </c>
      <c r="V6" s="8">
        <f t="shared" si="4"/>
        <v>0</v>
      </c>
      <c r="W6" s="9">
        <f t="shared" ref="W6:W42" si="6">T6+U6+V6+N6+O6</f>
        <v>0</v>
      </c>
      <c r="X6" s="8">
        <f t="shared" ref="X6:X42" si="7">P6-W6</f>
        <v>0</v>
      </c>
      <c r="Y6" s="8">
        <f t="shared" ref="Y6:Y53" si="8">IF(E6="NOT",IF(X6&lt;=20833.33,X6,0),0)</f>
        <v>0</v>
      </c>
      <c r="Z6" s="8">
        <f t="shared" ref="Z6:Z42" si="9">IF(Y6=0,X6,0)</f>
        <v>0</v>
      </c>
      <c r="AA6" s="8">
        <f>IF(Z6=0,0,((Z6-VLOOKUP(Z6,TAX!$B$4:$E$9,1))*VLOOKUP(Z6,TAX!$B$4:$E$9,3))+VLOOKUP(Z6,TAX!$B$4:$E$9,4))</f>
        <v>0</v>
      </c>
      <c r="AB6" s="8">
        <f t="shared" si="1"/>
        <v>0</v>
      </c>
    </row>
    <row r="7" spans="2:28" x14ac:dyDescent="0.3">
      <c r="B7" s="3">
        <f t="shared" si="5"/>
        <v>4</v>
      </c>
      <c r="C7" s="10"/>
      <c r="D7" s="11"/>
      <c r="E7" s="9"/>
      <c r="F7" s="8"/>
      <c r="G7" s="8"/>
      <c r="H7" s="8"/>
      <c r="I7" s="8"/>
      <c r="J7" s="8"/>
      <c r="K7" s="8"/>
      <c r="L7" s="8"/>
      <c r="M7" s="8"/>
      <c r="N7" s="8"/>
      <c r="O7" s="8"/>
      <c r="P7" s="8">
        <f t="shared" si="0"/>
        <v>0</v>
      </c>
      <c r="Q7" s="8"/>
      <c r="R7" s="8"/>
      <c r="S7" s="8"/>
      <c r="T7" s="8">
        <f t="shared" si="2"/>
        <v>0</v>
      </c>
      <c r="U7" s="8">
        <f t="shared" si="3"/>
        <v>0</v>
      </c>
      <c r="V7" s="8">
        <f t="shared" si="4"/>
        <v>0</v>
      </c>
      <c r="W7" s="9">
        <f t="shared" si="6"/>
        <v>0</v>
      </c>
      <c r="X7" s="8">
        <f t="shared" si="7"/>
        <v>0</v>
      </c>
      <c r="Y7" s="8">
        <f t="shared" si="8"/>
        <v>0</v>
      </c>
      <c r="Z7" s="8">
        <f t="shared" si="9"/>
        <v>0</v>
      </c>
      <c r="AA7" s="8">
        <f>IF(Z7=0,0,((Z7-VLOOKUP(Z7,TAX!$B$4:$E$9,1))*VLOOKUP(Z7,TAX!$B$4:$E$9,3))+VLOOKUP(Z7,TAX!$B$4:$E$9,4))</f>
        <v>0</v>
      </c>
      <c r="AB7" s="8">
        <f t="shared" si="1"/>
        <v>0</v>
      </c>
    </row>
    <row r="8" spans="2:28" x14ac:dyDescent="0.3">
      <c r="B8" s="3">
        <f t="shared" si="5"/>
        <v>5</v>
      </c>
      <c r="C8" s="10"/>
      <c r="D8" s="11"/>
      <c r="E8" s="9"/>
      <c r="F8" s="8"/>
      <c r="G8" s="8"/>
      <c r="H8" s="8"/>
      <c r="I8" s="8"/>
      <c r="J8" s="8"/>
      <c r="K8" s="8"/>
      <c r="L8" s="8"/>
      <c r="M8" s="8"/>
      <c r="N8" s="8"/>
      <c r="O8" s="8"/>
      <c r="P8" s="8">
        <f t="shared" si="0"/>
        <v>0</v>
      </c>
      <c r="Q8" s="8"/>
      <c r="R8" s="8"/>
      <c r="S8" s="8"/>
      <c r="T8" s="8">
        <f t="shared" si="2"/>
        <v>0</v>
      </c>
      <c r="U8" s="8">
        <f t="shared" si="3"/>
        <v>0</v>
      </c>
      <c r="V8" s="8">
        <f t="shared" si="4"/>
        <v>0</v>
      </c>
      <c r="W8" s="9">
        <f t="shared" si="6"/>
        <v>0</v>
      </c>
      <c r="X8" s="8">
        <f t="shared" si="7"/>
        <v>0</v>
      </c>
      <c r="Y8" s="8">
        <f t="shared" si="8"/>
        <v>0</v>
      </c>
      <c r="Z8" s="8">
        <f t="shared" si="9"/>
        <v>0</v>
      </c>
      <c r="AA8" s="8">
        <f>IF(Z8=0,0,((Z8-VLOOKUP(Z8,TAX!$B$4:$E$9,1))*VLOOKUP(Z8,TAX!$B$4:$E$9,3))+VLOOKUP(Z8,TAX!$B$4:$E$9,4))</f>
        <v>0</v>
      </c>
      <c r="AB8" s="8">
        <f t="shared" si="1"/>
        <v>0</v>
      </c>
    </row>
    <row r="9" spans="2:28" x14ac:dyDescent="0.3">
      <c r="B9" s="3">
        <f t="shared" si="5"/>
        <v>6</v>
      </c>
      <c r="C9" s="10"/>
      <c r="D9" s="11"/>
      <c r="E9" s="9"/>
      <c r="F9" s="8"/>
      <c r="G9" s="8"/>
      <c r="H9" s="8"/>
      <c r="I9" s="8"/>
      <c r="J9" s="8"/>
      <c r="K9" s="8"/>
      <c r="L9" s="8"/>
      <c r="M9" s="8"/>
      <c r="N9" s="8"/>
      <c r="O9" s="8"/>
      <c r="P9" s="8">
        <f t="shared" si="0"/>
        <v>0</v>
      </c>
      <c r="Q9" s="8"/>
      <c r="R9" s="8"/>
      <c r="S9" s="8"/>
      <c r="T9" s="8">
        <f t="shared" si="2"/>
        <v>0</v>
      </c>
      <c r="U9" s="8">
        <f t="shared" si="3"/>
        <v>0</v>
      </c>
      <c r="V9" s="8">
        <f t="shared" si="4"/>
        <v>0</v>
      </c>
      <c r="W9" s="9">
        <f>T9+U9+V9+N9+O9</f>
        <v>0</v>
      </c>
      <c r="X9" s="8">
        <f t="shared" si="7"/>
        <v>0</v>
      </c>
      <c r="Y9" s="8">
        <f t="shared" si="8"/>
        <v>0</v>
      </c>
      <c r="Z9" s="8">
        <f t="shared" si="9"/>
        <v>0</v>
      </c>
      <c r="AA9" s="8">
        <f>IF(Z9=0,0,((Z9-VLOOKUP(Z9,TAX!$B$4:$E$9,1))*VLOOKUP(Z9,TAX!$B$4:$E$9,3))+VLOOKUP(Z9,TAX!$B$4:$E$9,4))</f>
        <v>0</v>
      </c>
      <c r="AB9" s="8">
        <f t="shared" si="1"/>
        <v>0</v>
      </c>
    </row>
    <row r="10" spans="2:28" x14ac:dyDescent="0.3">
      <c r="B10" s="3">
        <f t="shared" si="5"/>
        <v>7</v>
      </c>
      <c r="C10" s="10"/>
      <c r="D10" s="11"/>
      <c r="E10" s="9"/>
      <c r="F10" s="8"/>
      <c r="G10" s="8"/>
      <c r="H10" s="8"/>
      <c r="I10" s="8"/>
      <c r="J10" s="8"/>
      <c r="K10" s="8"/>
      <c r="L10" s="8"/>
      <c r="M10" s="8"/>
      <c r="N10" s="8"/>
      <c r="O10" s="8"/>
      <c r="P10" s="8">
        <f t="shared" si="0"/>
        <v>0</v>
      </c>
      <c r="Q10" s="8"/>
      <c r="R10" s="8"/>
      <c r="S10" s="8"/>
      <c r="T10" s="8">
        <f t="shared" si="2"/>
        <v>0</v>
      </c>
      <c r="U10" s="8">
        <f t="shared" si="3"/>
        <v>0</v>
      </c>
      <c r="V10" s="8">
        <f t="shared" si="4"/>
        <v>0</v>
      </c>
      <c r="W10" s="9">
        <f t="shared" si="6"/>
        <v>0</v>
      </c>
      <c r="X10" s="8">
        <f t="shared" si="7"/>
        <v>0</v>
      </c>
      <c r="Y10" s="8">
        <f t="shared" si="8"/>
        <v>0</v>
      </c>
      <c r="Z10" s="8">
        <f t="shared" si="9"/>
        <v>0</v>
      </c>
      <c r="AA10" s="8">
        <f>IF(Z10=0,0,((Z10-VLOOKUP(Z10,TAX!$B$4:$E$9,1))*VLOOKUP(Z10,TAX!$B$4:$E$9,3))+VLOOKUP(Z10,TAX!$B$4:$E$9,4))</f>
        <v>0</v>
      </c>
      <c r="AB10" s="8">
        <f t="shared" si="1"/>
        <v>0</v>
      </c>
    </row>
    <row r="11" spans="2:28" x14ac:dyDescent="0.3">
      <c r="B11" s="3">
        <f t="shared" si="5"/>
        <v>8</v>
      </c>
      <c r="C11" s="10"/>
      <c r="D11" s="11"/>
      <c r="E11" s="9"/>
      <c r="F11" s="8"/>
      <c r="G11" s="8"/>
      <c r="H11" s="8"/>
      <c r="I11" s="8"/>
      <c r="J11" s="8"/>
      <c r="K11" s="8"/>
      <c r="L11" s="8"/>
      <c r="M11" s="8"/>
      <c r="N11" s="8"/>
      <c r="O11" s="8"/>
      <c r="P11" s="8">
        <f t="shared" si="0"/>
        <v>0</v>
      </c>
      <c r="Q11" s="8"/>
      <c r="R11" s="8"/>
      <c r="S11" s="8"/>
      <c r="T11" s="8">
        <f t="shared" si="2"/>
        <v>0</v>
      </c>
      <c r="U11" s="8">
        <f t="shared" si="3"/>
        <v>0</v>
      </c>
      <c r="V11" s="8">
        <f t="shared" si="4"/>
        <v>0</v>
      </c>
      <c r="W11" s="9">
        <f t="shared" si="6"/>
        <v>0</v>
      </c>
      <c r="X11" s="8">
        <f t="shared" si="7"/>
        <v>0</v>
      </c>
      <c r="Y11" s="8">
        <f t="shared" si="8"/>
        <v>0</v>
      </c>
      <c r="Z11" s="8">
        <f t="shared" si="9"/>
        <v>0</v>
      </c>
      <c r="AA11" s="8">
        <f>IF(Z11=0,0,((Z11-VLOOKUP(Z11,TAX!$B$4:$E$9,1))*VLOOKUP(Z11,TAX!$B$4:$E$9,3))+VLOOKUP(Z11,TAX!$B$4:$E$9,4))</f>
        <v>0</v>
      </c>
      <c r="AB11" s="8">
        <f t="shared" si="1"/>
        <v>0</v>
      </c>
    </row>
    <row r="12" spans="2:28" x14ac:dyDescent="0.3">
      <c r="B12" s="3">
        <f t="shared" si="5"/>
        <v>9</v>
      </c>
      <c r="C12" s="10"/>
      <c r="D12" s="11"/>
      <c r="E12" s="9"/>
      <c r="F12" s="8"/>
      <c r="G12" s="8"/>
      <c r="H12" s="8"/>
      <c r="I12" s="8"/>
      <c r="J12" s="8"/>
      <c r="K12" s="8"/>
      <c r="L12" s="8"/>
      <c r="M12" s="8"/>
      <c r="N12" s="8"/>
      <c r="O12" s="8"/>
      <c r="P12" s="8">
        <f t="shared" si="0"/>
        <v>0</v>
      </c>
      <c r="Q12" s="8"/>
      <c r="R12" s="8"/>
      <c r="S12" s="8"/>
      <c r="T12" s="8">
        <f t="shared" si="2"/>
        <v>0</v>
      </c>
      <c r="U12" s="8">
        <f t="shared" si="3"/>
        <v>0</v>
      </c>
      <c r="V12" s="8">
        <f t="shared" si="4"/>
        <v>0</v>
      </c>
      <c r="W12" s="9">
        <f t="shared" si="6"/>
        <v>0</v>
      </c>
      <c r="X12" s="8">
        <f t="shared" si="7"/>
        <v>0</v>
      </c>
      <c r="Y12" s="8">
        <f t="shared" si="8"/>
        <v>0</v>
      </c>
      <c r="Z12" s="8">
        <f t="shared" si="9"/>
        <v>0</v>
      </c>
      <c r="AA12" s="8">
        <f>IF(Z12=0,0,((Z12-VLOOKUP(Z12,TAX!$B$4:$E$9,1))*VLOOKUP(Z12,TAX!$B$4:$E$9,3))+VLOOKUP(Z12,TAX!$B$4:$E$9,4))</f>
        <v>0</v>
      </c>
      <c r="AB12" s="8">
        <f t="shared" si="1"/>
        <v>0</v>
      </c>
    </row>
    <row r="13" spans="2:28" x14ac:dyDescent="0.3">
      <c r="B13" s="3">
        <f t="shared" si="5"/>
        <v>10</v>
      </c>
      <c r="C13" s="10"/>
      <c r="D13" s="11"/>
      <c r="E13" s="9"/>
      <c r="F13" s="8"/>
      <c r="G13" s="8"/>
      <c r="H13" s="8"/>
      <c r="I13" s="8"/>
      <c r="J13" s="8"/>
      <c r="K13" s="8"/>
      <c r="L13" s="8"/>
      <c r="M13" s="8"/>
      <c r="N13" s="8"/>
      <c r="O13" s="8"/>
      <c r="P13" s="8">
        <f t="shared" si="0"/>
        <v>0</v>
      </c>
      <c r="Q13" s="8"/>
      <c r="R13" s="8"/>
      <c r="S13" s="8"/>
      <c r="T13" s="8">
        <f t="shared" si="2"/>
        <v>0</v>
      </c>
      <c r="U13" s="8">
        <f t="shared" si="3"/>
        <v>0</v>
      </c>
      <c r="V13" s="8">
        <f t="shared" si="4"/>
        <v>0</v>
      </c>
      <c r="W13" s="9">
        <f t="shared" si="6"/>
        <v>0</v>
      </c>
      <c r="X13" s="8">
        <f t="shared" si="7"/>
        <v>0</v>
      </c>
      <c r="Y13" s="8">
        <f t="shared" si="8"/>
        <v>0</v>
      </c>
      <c r="Z13" s="8">
        <f t="shared" si="9"/>
        <v>0</v>
      </c>
      <c r="AA13" s="8">
        <f>IF(Z13=0,0,((Z13-VLOOKUP(Z13,TAX!$B$4:$E$9,1))*VLOOKUP(Z13,TAX!$B$4:$E$9,3))+VLOOKUP(Z13,TAX!$B$4:$E$9,4))</f>
        <v>0</v>
      </c>
      <c r="AB13" s="8">
        <f t="shared" si="1"/>
        <v>0</v>
      </c>
    </row>
    <row r="14" spans="2:28" x14ac:dyDescent="0.3">
      <c r="B14" s="3">
        <f t="shared" si="5"/>
        <v>11</v>
      </c>
      <c r="C14" s="10"/>
      <c r="D14" s="11"/>
      <c r="E14" s="9"/>
      <c r="F14" s="8"/>
      <c r="G14" s="8"/>
      <c r="H14" s="8"/>
      <c r="I14" s="8"/>
      <c r="J14" s="8"/>
      <c r="K14" s="8"/>
      <c r="L14" s="8"/>
      <c r="M14" s="8"/>
      <c r="N14" s="8"/>
      <c r="O14" s="8"/>
      <c r="P14" s="8">
        <f t="shared" si="0"/>
        <v>0</v>
      </c>
      <c r="Q14" s="8"/>
      <c r="R14" s="8"/>
      <c r="S14" s="8"/>
      <c r="T14" s="8">
        <f t="shared" si="2"/>
        <v>0</v>
      </c>
      <c r="U14" s="8">
        <f t="shared" si="3"/>
        <v>0</v>
      </c>
      <c r="V14" s="8">
        <f t="shared" si="4"/>
        <v>0</v>
      </c>
      <c r="W14" s="9">
        <f t="shared" si="6"/>
        <v>0</v>
      </c>
      <c r="X14" s="8">
        <f t="shared" si="7"/>
        <v>0</v>
      </c>
      <c r="Y14" s="8">
        <f t="shared" si="8"/>
        <v>0</v>
      </c>
      <c r="Z14" s="8">
        <f t="shared" si="9"/>
        <v>0</v>
      </c>
      <c r="AA14" s="8">
        <f>IF(Z14=0,0,((Z14-VLOOKUP(Z14,TAX!$B$4:$E$9,1))*VLOOKUP(Z14,TAX!$B$4:$E$9,3))+VLOOKUP(Z14,TAX!$B$4:$E$9,4))</f>
        <v>0</v>
      </c>
      <c r="AB14" s="8">
        <f t="shared" si="1"/>
        <v>0</v>
      </c>
    </row>
    <row r="15" spans="2:28" x14ac:dyDescent="0.3">
      <c r="B15" s="3">
        <f t="shared" si="5"/>
        <v>12</v>
      </c>
      <c r="C15" s="10"/>
      <c r="D15" s="11"/>
      <c r="E15" s="9"/>
      <c r="F15" s="8"/>
      <c r="G15" s="8"/>
      <c r="H15" s="8"/>
      <c r="I15" s="8"/>
      <c r="J15" s="8"/>
      <c r="K15" s="8"/>
      <c r="L15" s="8"/>
      <c r="M15" s="8"/>
      <c r="N15" s="8"/>
      <c r="O15" s="8"/>
      <c r="P15" s="8">
        <f t="shared" si="0"/>
        <v>0</v>
      </c>
      <c r="Q15" s="8"/>
      <c r="R15" s="8"/>
      <c r="S15" s="8"/>
      <c r="T15" s="8">
        <f t="shared" si="2"/>
        <v>0</v>
      </c>
      <c r="U15" s="8">
        <f t="shared" si="3"/>
        <v>0</v>
      </c>
      <c r="V15" s="8">
        <f t="shared" si="4"/>
        <v>0</v>
      </c>
      <c r="W15" s="9">
        <f t="shared" si="6"/>
        <v>0</v>
      </c>
      <c r="X15" s="8">
        <f t="shared" si="7"/>
        <v>0</v>
      </c>
      <c r="Y15" s="8">
        <f t="shared" si="8"/>
        <v>0</v>
      </c>
      <c r="Z15" s="8">
        <f t="shared" si="9"/>
        <v>0</v>
      </c>
      <c r="AA15" s="8">
        <f>IF(Z15=0,0,((Z15-VLOOKUP(Z15,TAX!$B$4:$E$9,1))*VLOOKUP(Z15,TAX!$B$4:$E$9,3))+VLOOKUP(Z15,TAX!$B$4:$E$9,4))</f>
        <v>0</v>
      </c>
      <c r="AB15" s="8">
        <f t="shared" si="1"/>
        <v>0</v>
      </c>
    </row>
    <row r="16" spans="2:28" x14ac:dyDescent="0.3">
      <c r="B16" s="3">
        <f t="shared" si="5"/>
        <v>13</v>
      </c>
      <c r="C16" s="10"/>
      <c r="D16" s="11"/>
      <c r="E16" s="9"/>
      <c r="F16" s="8"/>
      <c r="G16" s="8"/>
      <c r="H16" s="8"/>
      <c r="I16" s="8"/>
      <c r="J16" s="8"/>
      <c r="K16" s="8"/>
      <c r="L16" s="8"/>
      <c r="M16" s="8"/>
      <c r="N16" s="8"/>
      <c r="O16" s="8"/>
      <c r="P16" s="8">
        <f t="shared" si="0"/>
        <v>0</v>
      </c>
      <c r="Q16" s="8"/>
      <c r="R16" s="8"/>
      <c r="S16" s="8"/>
      <c r="T16" s="8">
        <f t="shared" si="2"/>
        <v>0</v>
      </c>
      <c r="U16" s="8">
        <f t="shared" si="3"/>
        <v>0</v>
      </c>
      <c r="V16" s="8">
        <f t="shared" si="4"/>
        <v>0</v>
      </c>
      <c r="W16" s="9">
        <f t="shared" si="6"/>
        <v>0</v>
      </c>
      <c r="X16" s="8">
        <f t="shared" si="7"/>
        <v>0</v>
      </c>
      <c r="Y16" s="8">
        <f t="shared" si="8"/>
        <v>0</v>
      </c>
      <c r="Z16" s="8">
        <f t="shared" si="9"/>
        <v>0</v>
      </c>
      <c r="AA16" s="8">
        <f>IF(Z16=0,0,((Z16-VLOOKUP(Z16,TAX!$B$4:$E$9,1))*VLOOKUP(Z16,TAX!$B$4:$E$9,3))+VLOOKUP(Z16,TAX!$B$4:$E$9,4))</f>
        <v>0</v>
      </c>
      <c r="AB16" s="8">
        <f t="shared" si="1"/>
        <v>0</v>
      </c>
    </row>
    <row r="17" spans="2:28" x14ac:dyDescent="0.3">
      <c r="B17" s="3">
        <f t="shared" si="5"/>
        <v>14</v>
      </c>
      <c r="C17" s="10"/>
      <c r="D17" s="11"/>
      <c r="E17" s="9"/>
      <c r="F17" s="8"/>
      <c r="G17" s="8"/>
      <c r="H17" s="8"/>
      <c r="I17" s="8"/>
      <c r="J17" s="8"/>
      <c r="K17" s="8"/>
      <c r="L17" s="8"/>
      <c r="M17" s="8"/>
      <c r="N17" s="8"/>
      <c r="O17" s="8"/>
      <c r="P17" s="8">
        <f t="shared" si="0"/>
        <v>0</v>
      </c>
      <c r="Q17" s="8"/>
      <c r="R17" s="8"/>
      <c r="S17" s="8"/>
      <c r="T17" s="8">
        <f t="shared" si="2"/>
        <v>0</v>
      </c>
      <c r="U17" s="8">
        <f t="shared" si="3"/>
        <v>0</v>
      </c>
      <c r="V17" s="8">
        <f t="shared" si="4"/>
        <v>0</v>
      </c>
      <c r="W17" s="9">
        <f t="shared" si="6"/>
        <v>0</v>
      </c>
      <c r="X17" s="8">
        <f t="shared" si="7"/>
        <v>0</v>
      </c>
      <c r="Y17" s="8">
        <f t="shared" si="8"/>
        <v>0</v>
      </c>
      <c r="Z17" s="8">
        <f t="shared" si="9"/>
        <v>0</v>
      </c>
      <c r="AA17" s="8">
        <f>IF(Z17=0,0,((Z17-VLOOKUP(Z17,TAX!$B$4:$E$9,1))*VLOOKUP(Z17,TAX!$B$4:$E$9,3))+VLOOKUP(Z17,TAX!$B$4:$E$9,4))</f>
        <v>0</v>
      </c>
      <c r="AB17" s="8">
        <f t="shared" si="1"/>
        <v>0</v>
      </c>
    </row>
    <row r="18" spans="2:28" x14ac:dyDescent="0.3">
      <c r="B18" s="3">
        <f t="shared" si="5"/>
        <v>15</v>
      </c>
      <c r="C18" s="10"/>
      <c r="D18" s="11"/>
      <c r="E18" s="9"/>
      <c r="F18" s="8"/>
      <c r="G18" s="8"/>
      <c r="H18" s="8"/>
      <c r="I18" s="8"/>
      <c r="J18" s="8"/>
      <c r="K18" s="8"/>
      <c r="L18" s="8"/>
      <c r="M18" s="8"/>
      <c r="N18" s="8"/>
      <c r="O18" s="8"/>
      <c r="P18" s="8">
        <f t="shared" si="0"/>
        <v>0</v>
      </c>
      <c r="Q18" s="8"/>
      <c r="R18" s="8"/>
      <c r="S18" s="8"/>
      <c r="T18" s="8">
        <f t="shared" si="2"/>
        <v>0</v>
      </c>
      <c r="U18" s="8">
        <f t="shared" si="3"/>
        <v>0</v>
      </c>
      <c r="V18" s="8">
        <f t="shared" si="4"/>
        <v>0</v>
      </c>
      <c r="W18" s="9">
        <f t="shared" si="6"/>
        <v>0</v>
      </c>
      <c r="X18" s="8">
        <f t="shared" si="7"/>
        <v>0</v>
      </c>
      <c r="Y18" s="8">
        <f t="shared" si="8"/>
        <v>0</v>
      </c>
      <c r="Z18" s="8">
        <f t="shared" si="9"/>
        <v>0</v>
      </c>
      <c r="AA18" s="8">
        <f>IF(Z18=0,0,((Z18-VLOOKUP(Z18,TAX!$B$4:$E$9,1))*VLOOKUP(Z18,TAX!$B$4:$E$9,3))+VLOOKUP(Z18,TAX!$B$4:$E$9,4))</f>
        <v>0</v>
      </c>
      <c r="AB18" s="8">
        <f t="shared" si="1"/>
        <v>0</v>
      </c>
    </row>
    <row r="19" spans="2:28" x14ac:dyDescent="0.3">
      <c r="B19" s="3">
        <f t="shared" si="5"/>
        <v>16</v>
      </c>
      <c r="C19" s="10"/>
      <c r="D19" s="11"/>
      <c r="E19" s="9"/>
      <c r="F19" s="8"/>
      <c r="G19" s="8"/>
      <c r="H19" s="8"/>
      <c r="I19" s="8"/>
      <c r="J19" s="8"/>
      <c r="K19" s="8"/>
      <c r="L19" s="8"/>
      <c r="M19" s="8"/>
      <c r="N19" s="8"/>
      <c r="O19" s="8"/>
      <c r="P19" s="8">
        <f t="shared" si="0"/>
        <v>0</v>
      </c>
      <c r="Q19" s="8"/>
      <c r="R19" s="8"/>
      <c r="S19" s="8"/>
      <c r="T19" s="8">
        <f t="shared" si="2"/>
        <v>0</v>
      </c>
      <c r="U19" s="8">
        <f t="shared" si="3"/>
        <v>0</v>
      </c>
      <c r="V19" s="8">
        <f t="shared" si="4"/>
        <v>0</v>
      </c>
      <c r="W19" s="9">
        <f t="shared" si="6"/>
        <v>0</v>
      </c>
      <c r="X19" s="8">
        <f t="shared" si="7"/>
        <v>0</v>
      </c>
      <c r="Y19" s="8">
        <f t="shared" si="8"/>
        <v>0</v>
      </c>
      <c r="Z19" s="8">
        <f t="shared" si="9"/>
        <v>0</v>
      </c>
      <c r="AA19" s="8">
        <f>IF(Z19=0,0,((Z19-VLOOKUP(Z19,TAX!$B$4:$E$9,1))*VLOOKUP(Z19,TAX!$B$4:$E$9,3))+VLOOKUP(Z19,TAX!$B$4:$E$9,4))</f>
        <v>0</v>
      </c>
      <c r="AB19" s="8">
        <f t="shared" si="1"/>
        <v>0</v>
      </c>
    </row>
    <row r="20" spans="2:28" x14ac:dyDescent="0.3">
      <c r="B20" s="3">
        <f t="shared" si="5"/>
        <v>17</v>
      </c>
      <c r="C20" s="10"/>
      <c r="D20" s="11"/>
      <c r="E20" s="9"/>
      <c r="F20" s="8"/>
      <c r="G20" s="8"/>
      <c r="H20" s="8"/>
      <c r="I20" s="8"/>
      <c r="J20" s="8"/>
      <c r="K20" s="8"/>
      <c r="L20" s="8"/>
      <c r="M20" s="8"/>
      <c r="N20" s="8"/>
      <c r="O20" s="8"/>
      <c r="P20" s="8">
        <f t="shared" si="0"/>
        <v>0</v>
      </c>
      <c r="Q20" s="8"/>
      <c r="R20" s="8"/>
      <c r="S20" s="8"/>
      <c r="T20" s="8">
        <f t="shared" si="2"/>
        <v>0</v>
      </c>
      <c r="U20" s="8">
        <f t="shared" si="3"/>
        <v>0</v>
      </c>
      <c r="V20" s="8">
        <f t="shared" si="4"/>
        <v>0</v>
      </c>
      <c r="W20" s="9">
        <f t="shared" si="6"/>
        <v>0</v>
      </c>
      <c r="X20" s="8">
        <f t="shared" si="7"/>
        <v>0</v>
      </c>
      <c r="Y20" s="8">
        <f t="shared" si="8"/>
        <v>0</v>
      </c>
      <c r="Z20" s="8">
        <f t="shared" si="9"/>
        <v>0</v>
      </c>
      <c r="AA20" s="8">
        <f>IF(Z20=0,0,((Z20-VLOOKUP(Z20,TAX!$B$4:$E$9,1))*VLOOKUP(Z20,TAX!$B$4:$E$9,3))+VLOOKUP(Z20,TAX!$B$4:$E$9,4))</f>
        <v>0</v>
      </c>
      <c r="AB20" s="8">
        <f t="shared" si="1"/>
        <v>0</v>
      </c>
    </row>
    <row r="21" spans="2:28" x14ac:dyDescent="0.3">
      <c r="B21" s="3">
        <f t="shared" si="5"/>
        <v>18</v>
      </c>
      <c r="C21" s="10"/>
      <c r="D21" s="11"/>
      <c r="E21" s="9"/>
      <c r="F21" s="8"/>
      <c r="G21" s="8"/>
      <c r="H21" s="8"/>
      <c r="I21" s="8"/>
      <c r="J21" s="8"/>
      <c r="K21" s="8"/>
      <c r="L21" s="8"/>
      <c r="M21" s="8"/>
      <c r="N21" s="8"/>
      <c r="O21" s="8"/>
      <c r="P21" s="8">
        <f t="shared" si="0"/>
        <v>0</v>
      </c>
      <c r="Q21" s="8"/>
      <c r="R21" s="8"/>
      <c r="S21" s="8"/>
      <c r="T21" s="8">
        <f t="shared" si="2"/>
        <v>0</v>
      </c>
      <c r="U21" s="8">
        <f t="shared" si="3"/>
        <v>0</v>
      </c>
      <c r="V21" s="8">
        <f t="shared" si="4"/>
        <v>0</v>
      </c>
      <c r="W21" s="9">
        <f t="shared" si="6"/>
        <v>0</v>
      </c>
      <c r="X21" s="8">
        <f t="shared" si="7"/>
        <v>0</v>
      </c>
      <c r="Y21" s="8">
        <f t="shared" si="8"/>
        <v>0</v>
      </c>
      <c r="Z21" s="8">
        <f t="shared" si="9"/>
        <v>0</v>
      </c>
      <c r="AA21" s="8">
        <f>IF(Z21=0,0,((Z21-VLOOKUP(Z21,TAX!$B$4:$E$9,1))*VLOOKUP(Z21,TAX!$B$4:$E$9,3))+VLOOKUP(Z21,TAX!$B$4:$E$9,4))</f>
        <v>0</v>
      </c>
      <c r="AB21" s="8">
        <f t="shared" si="1"/>
        <v>0</v>
      </c>
    </row>
    <row r="22" spans="2:28" x14ac:dyDescent="0.3">
      <c r="B22" s="3">
        <f t="shared" si="5"/>
        <v>19</v>
      </c>
      <c r="C22" s="10"/>
      <c r="D22" s="11"/>
      <c r="E22" s="9"/>
      <c r="F22" s="8"/>
      <c r="G22" s="8"/>
      <c r="H22" s="8"/>
      <c r="I22" s="8"/>
      <c r="J22" s="8"/>
      <c r="K22" s="8"/>
      <c r="L22" s="8"/>
      <c r="M22" s="8"/>
      <c r="N22" s="8"/>
      <c r="O22" s="8"/>
      <c r="P22" s="8">
        <f t="shared" si="0"/>
        <v>0</v>
      </c>
      <c r="Q22" s="8"/>
      <c r="R22" s="8"/>
      <c r="S22" s="8"/>
      <c r="T22" s="8">
        <f t="shared" si="2"/>
        <v>0</v>
      </c>
      <c r="U22" s="8">
        <f t="shared" si="3"/>
        <v>0</v>
      </c>
      <c r="V22" s="8">
        <f t="shared" si="4"/>
        <v>0</v>
      </c>
      <c r="W22" s="9">
        <f t="shared" si="6"/>
        <v>0</v>
      </c>
      <c r="X22" s="8">
        <f t="shared" si="7"/>
        <v>0</v>
      </c>
      <c r="Y22" s="8">
        <f t="shared" si="8"/>
        <v>0</v>
      </c>
      <c r="Z22" s="8">
        <f t="shared" si="9"/>
        <v>0</v>
      </c>
      <c r="AA22" s="8">
        <f>IF(Z22=0,0,((Z22-VLOOKUP(Z22,TAX!$B$4:$E$9,1))*VLOOKUP(Z22,TAX!$B$4:$E$9,3))+VLOOKUP(Z22,TAX!$B$4:$E$9,4))</f>
        <v>0</v>
      </c>
      <c r="AB22" s="8">
        <f t="shared" si="1"/>
        <v>0</v>
      </c>
    </row>
    <row r="23" spans="2:28" x14ac:dyDescent="0.3">
      <c r="B23" s="3">
        <f t="shared" si="5"/>
        <v>20</v>
      </c>
      <c r="C23" s="10"/>
      <c r="D23" s="11"/>
      <c r="E23" s="9"/>
      <c r="F23" s="8"/>
      <c r="G23" s="8"/>
      <c r="H23" s="8"/>
      <c r="I23" s="8"/>
      <c r="J23" s="8"/>
      <c r="K23" s="8"/>
      <c r="L23" s="8"/>
      <c r="M23" s="8"/>
      <c r="N23" s="8"/>
      <c r="O23" s="8"/>
      <c r="P23" s="8">
        <f t="shared" si="0"/>
        <v>0</v>
      </c>
      <c r="Q23" s="8"/>
      <c r="R23" s="8"/>
      <c r="S23" s="8"/>
      <c r="T23" s="8">
        <f t="shared" si="2"/>
        <v>0</v>
      </c>
      <c r="U23" s="8">
        <f t="shared" si="3"/>
        <v>0</v>
      </c>
      <c r="V23" s="8">
        <f t="shared" si="4"/>
        <v>0</v>
      </c>
      <c r="W23" s="9">
        <f t="shared" si="6"/>
        <v>0</v>
      </c>
      <c r="X23" s="8">
        <f t="shared" si="7"/>
        <v>0</v>
      </c>
      <c r="Y23" s="8">
        <f t="shared" si="8"/>
        <v>0</v>
      </c>
      <c r="Z23" s="8">
        <f t="shared" si="9"/>
        <v>0</v>
      </c>
      <c r="AA23" s="8">
        <f>IF(Z23=0,0,((Z23-VLOOKUP(Z23,TAX!$B$4:$E$9,1))*VLOOKUP(Z23,TAX!$B$4:$E$9,3))+VLOOKUP(Z23,TAX!$B$4:$E$9,4))</f>
        <v>0</v>
      </c>
      <c r="AB23" s="8">
        <f t="shared" si="1"/>
        <v>0</v>
      </c>
    </row>
    <row r="24" spans="2:28" x14ac:dyDescent="0.3">
      <c r="B24" s="3">
        <f t="shared" si="5"/>
        <v>21</v>
      </c>
      <c r="C24" s="10"/>
      <c r="D24" s="11"/>
      <c r="E24" s="9"/>
      <c r="F24" s="8"/>
      <c r="G24" s="8"/>
      <c r="H24" s="8"/>
      <c r="I24" s="8"/>
      <c r="J24" s="8"/>
      <c r="K24" s="8"/>
      <c r="L24" s="8"/>
      <c r="M24" s="8"/>
      <c r="N24" s="8"/>
      <c r="O24" s="8"/>
      <c r="P24" s="8">
        <f t="shared" si="0"/>
        <v>0</v>
      </c>
      <c r="Q24" s="8"/>
      <c r="R24" s="8"/>
      <c r="S24" s="8"/>
      <c r="T24" s="8">
        <f t="shared" si="2"/>
        <v>0</v>
      </c>
      <c r="U24" s="8">
        <f t="shared" si="3"/>
        <v>0</v>
      </c>
      <c r="V24" s="8">
        <f t="shared" si="4"/>
        <v>0</v>
      </c>
      <c r="W24" s="9">
        <f t="shared" si="6"/>
        <v>0</v>
      </c>
      <c r="X24" s="8">
        <f t="shared" si="7"/>
        <v>0</v>
      </c>
      <c r="Y24" s="8">
        <f t="shared" si="8"/>
        <v>0</v>
      </c>
      <c r="Z24" s="8">
        <f t="shared" si="9"/>
        <v>0</v>
      </c>
      <c r="AA24" s="8">
        <f>IF(Z24=0,0,((Z24-VLOOKUP(Z24,TAX!$B$4:$E$9,1))*VLOOKUP(Z24,TAX!$B$4:$E$9,3))+VLOOKUP(Z24,TAX!$B$4:$E$9,4))</f>
        <v>0</v>
      </c>
      <c r="AB24" s="8">
        <f t="shared" si="1"/>
        <v>0</v>
      </c>
    </row>
    <row r="25" spans="2:28" x14ac:dyDescent="0.3">
      <c r="B25" s="3">
        <f t="shared" si="5"/>
        <v>22</v>
      </c>
      <c r="C25" s="10"/>
      <c r="D25" s="11"/>
      <c r="E25" s="9"/>
      <c r="F25" s="8"/>
      <c r="G25" s="8"/>
      <c r="H25" s="8"/>
      <c r="I25" s="8"/>
      <c r="J25" s="8"/>
      <c r="K25" s="8"/>
      <c r="L25" s="8"/>
      <c r="M25" s="8"/>
      <c r="N25" s="8"/>
      <c r="O25" s="8"/>
      <c r="P25" s="8">
        <f t="shared" si="0"/>
        <v>0</v>
      </c>
      <c r="Q25" s="8"/>
      <c r="R25" s="8"/>
      <c r="S25" s="8"/>
      <c r="T25" s="8">
        <f t="shared" si="2"/>
        <v>0</v>
      </c>
      <c r="U25" s="8">
        <f t="shared" si="3"/>
        <v>0</v>
      </c>
      <c r="V25" s="8">
        <f t="shared" si="4"/>
        <v>0</v>
      </c>
      <c r="W25" s="9">
        <f t="shared" si="6"/>
        <v>0</v>
      </c>
      <c r="X25" s="8">
        <f t="shared" si="7"/>
        <v>0</v>
      </c>
      <c r="Y25" s="8">
        <f t="shared" si="8"/>
        <v>0</v>
      </c>
      <c r="Z25" s="8">
        <f t="shared" si="9"/>
        <v>0</v>
      </c>
      <c r="AA25" s="8">
        <f>IF(Z25=0,0,((Z25-VLOOKUP(Z25,TAX!$B$4:$E$9,1))*VLOOKUP(Z25,TAX!$B$4:$E$9,3))+VLOOKUP(Z25,TAX!$B$4:$E$9,4))</f>
        <v>0</v>
      </c>
      <c r="AB25" s="8">
        <f t="shared" si="1"/>
        <v>0</v>
      </c>
    </row>
    <row r="26" spans="2:28" x14ac:dyDescent="0.3">
      <c r="B26" s="3">
        <f t="shared" si="5"/>
        <v>23</v>
      </c>
      <c r="C26" s="10"/>
      <c r="D26" s="11"/>
      <c r="E26" s="9"/>
      <c r="F26" s="8"/>
      <c r="G26" s="8"/>
      <c r="H26" s="8"/>
      <c r="I26" s="8"/>
      <c r="J26" s="8"/>
      <c r="K26" s="8"/>
      <c r="L26" s="8"/>
      <c r="M26" s="8"/>
      <c r="N26" s="8"/>
      <c r="O26" s="8"/>
      <c r="P26" s="8">
        <f t="shared" si="0"/>
        <v>0</v>
      </c>
      <c r="Q26" s="8"/>
      <c r="R26" s="8"/>
      <c r="S26" s="8"/>
      <c r="T26" s="8">
        <f t="shared" si="2"/>
        <v>0</v>
      </c>
      <c r="U26" s="8">
        <f t="shared" si="3"/>
        <v>0</v>
      </c>
      <c r="V26" s="8">
        <f t="shared" si="4"/>
        <v>0</v>
      </c>
      <c r="W26" s="9">
        <f t="shared" si="6"/>
        <v>0</v>
      </c>
      <c r="X26" s="8">
        <f t="shared" si="7"/>
        <v>0</v>
      </c>
      <c r="Y26" s="8">
        <f t="shared" si="8"/>
        <v>0</v>
      </c>
      <c r="Z26" s="8">
        <f t="shared" si="9"/>
        <v>0</v>
      </c>
      <c r="AA26" s="8">
        <f>IF(Z26=0,0,((Z26-VLOOKUP(Z26,TAX!$B$4:$E$9,1))*VLOOKUP(Z26,TAX!$B$4:$E$9,3))+VLOOKUP(Z26,TAX!$B$4:$E$9,4))</f>
        <v>0</v>
      </c>
      <c r="AB26" s="8">
        <f t="shared" si="1"/>
        <v>0</v>
      </c>
    </row>
    <row r="27" spans="2:28" x14ac:dyDescent="0.3">
      <c r="B27" s="3">
        <f t="shared" si="5"/>
        <v>24</v>
      </c>
      <c r="C27" s="10"/>
      <c r="D27" s="11"/>
      <c r="E27" s="9"/>
      <c r="F27" s="8"/>
      <c r="G27" s="8"/>
      <c r="H27" s="8"/>
      <c r="I27" s="8"/>
      <c r="J27" s="8"/>
      <c r="K27" s="8"/>
      <c r="L27" s="8"/>
      <c r="M27" s="8"/>
      <c r="N27" s="8"/>
      <c r="O27" s="8"/>
      <c r="P27" s="8">
        <f t="shared" si="0"/>
        <v>0</v>
      </c>
      <c r="Q27" s="8"/>
      <c r="R27" s="8"/>
      <c r="S27" s="8"/>
      <c r="T27" s="8">
        <f t="shared" si="2"/>
        <v>0</v>
      </c>
      <c r="U27" s="8">
        <f t="shared" si="3"/>
        <v>0</v>
      </c>
      <c r="V27" s="8">
        <f t="shared" si="4"/>
        <v>0</v>
      </c>
      <c r="W27" s="9">
        <f t="shared" si="6"/>
        <v>0</v>
      </c>
      <c r="X27" s="8">
        <f t="shared" si="7"/>
        <v>0</v>
      </c>
      <c r="Y27" s="8">
        <f t="shared" si="8"/>
        <v>0</v>
      </c>
      <c r="Z27" s="8">
        <f t="shared" si="9"/>
        <v>0</v>
      </c>
      <c r="AA27" s="8">
        <f>IF(Z27=0,0,((Z27-VLOOKUP(Z27,TAX!$B$4:$E$9,1))*VLOOKUP(Z27,TAX!$B$4:$E$9,3))+VLOOKUP(Z27,TAX!$B$4:$E$9,4))</f>
        <v>0</v>
      </c>
      <c r="AB27" s="8">
        <f t="shared" si="1"/>
        <v>0</v>
      </c>
    </row>
    <row r="28" spans="2:28" x14ac:dyDescent="0.3">
      <c r="B28" s="3">
        <f t="shared" si="5"/>
        <v>25</v>
      </c>
      <c r="C28" s="10"/>
      <c r="D28" s="11"/>
      <c r="E28" s="9"/>
      <c r="F28" s="8"/>
      <c r="G28" s="8"/>
      <c r="H28" s="8"/>
      <c r="I28" s="8"/>
      <c r="J28" s="8"/>
      <c r="K28" s="8"/>
      <c r="L28" s="8"/>
      <c r="M28" s="8"/>
      <c r="N28" s="8"/>
      <c r="O28" s="8"/>
      <c r="P28" s="8">
        <f t="shared" si="0"/>
        <v>0</v>
      </c>
      <c r="Q28" s="8"/>
      <c r="R28" s="8"/>
      <c r="S28" s="8"/>
      <c r="T28" s="8">
        <f t="shared" si="2"/>
        <v>0</v>
      </c>
      <c r="U28" s="8">
        <f t="shared" si="3"/>
        <v>0</v>
      </c>
      <c r="V28" s="8">
        <f t="shared" si="4"/>
        <v>0</v>
      </c>
      <c r="W28" s="9">
        <f t="shared" si="6"/>
        <v>0</v>
      </c>
      <c r="X28" s="8">
        <f t="shared" si="7"/>
        <v>0</v>
      </c>
      <c r="Y28" s="8">
        <f t="shared" si="8"/>
        <v>0</v>
      </c>
      <c r="Z28" s="8">
        <f t="shared" si="9"/>
        <v>0</v>
      </c>
      <c r="AA28" s="8">
        <f>IF(Z28=0,0,((Z28-VLOOKUP(Z28,TAX!$B$4:$E$9,1))*VLOOKUP(Z28,TAX!$B$4:$E$9,3))+VLOOKUP(Z28,TAX!$B$4:$E$9,4))</f>
        <v>0</v>
      </c>
      <c r="AB28" s="8">
        <f t="shared" si="1"/>
        <v>0</v>
      </c>
    </row>
    <row r="29" spans="2:28" x14ac:dyDescent="0.3">
      <c r="B29" s="3">
        <f t="shared" si="5"/>
        <v>26</v>
      </c>
      <c r="C29" s="10"/>
      <c r="D29" s="11"/>
      <c r="E29" s="9"/>
      <c r="F29" s="8"/>
      <c r="G29" s="8"/>
      <c r="H29" s="8"/>
      <c r="I29" s="8"/>
      <c r="J29" s="8"/>
      <c r="K29" s="8"/>
      <c r="L29" s="8"/>
      <c r="M29" s="8"/>
      <c r="N29" s="8"/>
      <c r="O29" s="8"/>
      <c r="P29" s="8">
        <f t="shared" si="0"/>
        <v>0</v>
      </c>
      <c r="Q29" s="8"/>
      <c r="R29" s="8"/>
      <c r="S29" s="8"/>
      <c r="T29" s="8">
        <f t="shared" si="2"/>
        <v>0</v>
      </c>
      <c r="U29" s="8">
        <f t="shared" si="3"/>
        <v>0</v>
      </c>
      <c r="V29" s="8">
        <f t="shared" si="4"/>
        <v>0</v>
      </c>
      <c r="W29" s="9">
        <f t="shared" si="6"/>
        <v>0</v>
      </c>
      <c r="X29" s="8">
        <f t="shared" si="7"/>
        <v>0</v>
      </c>
      <c r="Y29" s="8">
        <f t="shared" si="8"/>
        <v>0</v>
      </c>
      <c r="Z29" s="8">
        <f t="shared" si="9"/>
        <v>0</v>
      </c>
      <c r="AA29" s="8">
        <f>IF(Z29=0,0,((Z29-VLOOKUP(Z29,TAX!$B$4:$E$9,1))*VLOOKUP(Z29,TAX!$B$4:$E$9,3))+VLOOKUP(Z29,TAX!$B$4:$E$9,4))</f>
        <v>0</v>
      </c>
      <c r="AB29" s="8">
        <f t="shared" si="1"/>
        <v>0</v>
      </c>
    </row>
    <row r="30" spans="2:28" x14ac:dyDescent="0.3">
      <c r="B30" s="3">
        <f t="shared" si="5"/>
        <v>27</v>
      </c>
      <c r="C30" s="10"/>
      <c r="D30" s="11"/>
      <c r="E30" s="9"/>
      <c r="F30" s="8"/>
      <c r="G30" s="8"/>
      <c r="H30" s="8"/>
      <c r="I30" s="8"/>
      <c r="J30" s="8"/>
      <c r="K30" s="8"/>
      <c r="L30" s="8"/>
      <c r="M30" s="8"/>
      <c r="N30" s="8"/>
      <c r="O30" s="8"/>
      <c r="P30" s="8">
        <f t="shared" si="0"/>
        <v>0</v>
      </c>
      <c r="Q30" s="8"/>
      <c r="R30" s="8"/>
      <c r="S30" s="8"/>
      <c r="T30" s="8">
        <f t="shared" si="2"/>
        <v>0</v>
      </c>
      <c r="U30" s="8">
        <f t="shared" si="3"/>
        <v>0</v>
      </c>
      <c r="V30" s="8">
        <f t="shared" si="4"/>
        <v>0</v>
      </c>
      <c r="W30" s="9">
        <f t="shared" si="6"/>
        <v>0</v>
      </c>
      <c r="X30" s="8">
        <f t="shared" si="7"/>
        <v>0</v>
      </c>
      <c r="Y30" s="8">
        <f t="shared" si="8"/>
        <v>0</v>
      </c>
      <c r="Z30" s="8">
        <f t="shared" si="9"/>
        <v>0</v>
      </c>
      <c r="AA30" s="8">
        <f>IF(Z30=0,0,((Z30-VLOOKUP(Z30,TAX!$B$4:$E$9,1))*VLOOKUP(Z30,TAX!$B$4:$E$9,3))+VLOOKUP(Z30,TAX!$B$4:$E$9,4))</f>
        <v>0</v>
      </c>
      <c r="AB30" s="8">
        <f t="shared" si="1"/>
        <v>0</v>
      </c>
    </row>
    <row r="31" spans="2:28" x14ac:dyDescent="0.3">
      <c r="B31" s="3">
        <f t="shared" si="5"/>
        <v>28</v>
      </c>
      <c r="C31" s="10"/>
      <c r="D31" s="11"/>
      <c r="E31" s="9"/>
      <c r="F31" s="8"/>
      <c r="G31" s="8"/>
      <c r="H31" s="8"/>
      <c r="I31" s="8"/>
      <c r="J31" s="8"/>
      <c r="K31" s="8"/>
      <c r="L31" s="8"/>
      <c r="M31" s="8"/>
      <c r="N31" s="8"/>
      <c r="O31" s="8"/>
      <c r="P31" s="8">
        <f t="shared" si="0"/>
        <v>0</v>
      </c>
      <c r="Q31" s="8"/>
      <c r="R31" s="8"/>
      <c r="S31" s="8"/>
      <c r="T31" s="8">
        <f t="shared" si="2"/>
        <v>0</v>
      </c>
      <c r="U31" s="8">
        <f t="shared" si="3"/>
        <v>0</v>
      </c>
      <c r="V31" s="8">
        <f t="shared" si="4"/>
        <v>0</v>
      </c>
      <c r="W31" s="9">
        <f t="shared" si="6"/>
        <v>0</v>
      </c>
      <c r="X31" s="8">
        <f t="shared" si="7"/>
        <v>0</v>
      </c>
      <c r="Y31" s="8">
        <f t="shared" si="8"/>
        <v>0</v>
      </c>
      <c r="Z31" s="8">
        <f t="shared" si="9"/>
        <v>0</v>
      </c>
      <c r="AA31" s="8">
        <f>IF(Z31=0,0,((Z31-VLOOKUP(Z31,TAX!$B$4:$E$9,1))*VLOOKUP(Z31,TAX!$B$4:$E$9,3))+VLOOKUP(Z31,TAX!$B$4:$E$9,4))</f>
        <v>0</v>
      </c>
      <c r="AB31" s="8">
        <f t="shared" si="1"/>
        <v>0</v>
      </c>
    </row>
    <row r="32" spans="2:28" x14ac:dyDescent="0.3">
      <c r="B32" s="3">
        <f t="shared" si="5"/>
        <v>29</v>
      </c>
      <c r="C32" s="10"/>
      <c r="D32" s="11"/>
      <c r="E32" s="9"/>
      <c r="F32" s="8"/>
      <c r="G32" s="8"/>
      <c r="H32" s="8"/>
      <c r="I32" s="8"/>
      <c r="J32" s="8"/>
      <c r="K32" s="8"/>
      <c r="L32" s="8"/>
      <c r="M32" s="8"/>
      <c r="N32" s="8"/>
      <c r="O32" s="8"/>
      <c r="P32" s="8">
        <f t="shared" si="0"/>
        <v>0</v>
      </c>
      <c r="Q32" s="8"/>
      <c r="R32" s="8"/>
      <c r="S32" s="8"/>
      <c r="T32" s="8">
        <f t="shared" si="2"/>
        <v>0</v>
      </c>
      <c r="U32" s="8">
        <f t="shared" si="3"/>
        <v>0</v>
      </c>
      <c r="V32" s="8">
        <f t="shared" si="4"/>
        <v>0</v>
      </c>
      <c r="W32" s="9">
        <f t="shared" si="6"/>
        <v>0</v>
      </c>
      <c r="X32" s="8">
        <f t="shared" si="7"/>
        <v>0</v>
      </c>
      <c r="Y32" s="8">
        <f t="shared" si="8"/>
        <v>0</v>
      </c>
      <c r="Z32" s="8">
        <f t="shared" si="9"/>
        <v>0</v>
      </c>
      <c r="AA32" s="8">
        <f>IF(Z32=0,0,((Z32-VLOOKUP(Z32,TAX!$B$4:$E$9,1))*VLOOKUP(Z32,TAX!$B$4:$E$9,3))+VLOOKUP(Z32,TAX!$B$4:$E$9,4))</f>
        <v>0</v>
      </c>
      <c r="AB32" s="8">
        <f t="shared" si="1"/>
        <v>0</v>
      </c>
    </row>
    <row r="33" spans="2:30" x14ac:dyDescent="0.3">
      <c r="B33" s="3">
        <f t="shared" si="5"/>
        <v>30</v>
      </c>
      <c r="C33" s="10"/>
      <c r="D33" s="11"/>
      <c r="E33" s="9"/>
      <c r="F33" s="8"/>
      <c r="G33" s="8"/>
      <c r="H33" s="8"/>
      <c r="I33" s="8"/>
      <c r="J33" s="8"/>
      <c r="K33" s="8"/>
      <c r="L33" s="8"/>
      <c r="M33" s="8"/>
      <c r="N33" s="8"/>
      <c r="O33" s="8"/>
      <c r="P33" s="8">
        <f t="shared" si="0"/>
        <v>0</v>
      </c>
      <c r="Q33" s="8"/>
      <c r="R33" s="8"/>
      <c r="S33" s="8"/>
      <c r="T33" s="8">
        <f t="shared" si="2"/>
        <v>0</v>
      </c>
      <c r="U33" s="8">
        <f t="shared" si="3"/>
        <v>0</v>
      </c>
      <c r="V33" s="8">
        <f t="shared" si="4"/>
        <v>0</v>
      </c>
      <c r="W33" s="9">
        <f t="shared" si="6"/>
        <v>0</v>
      </c>
      <c r="X33" s="8">
        <f t="shared" si="7"/>
        <v>0</v>
      </c>
      <c r="Y33" s="8">
        <f t="shared" si="8"/>
        <v>0</v>
      </c>
      <c r="Z33" s="8">
        <f t="shared" si="9"/>
        <v>0</v>
      </c>
      <c r="AA33" s="8">
        <f>IF(Z33=0,0,((Z33-VLOOKUP(Z33,TAX!$B$4:$E$9,1))*VLOOKUP(Z33,TAX!$B$4:$E$9,3))+VLOOKUP(Z33,TAX!$B$4:$E$9,4))</f>
        <v>0</v>
      </c>
      <c r="AB33" s="8">
        <f t="shared" si="1"/>
        <v>0</v>
      </c>
    </row>
    <row r="34" spans="2:30" x14ac:dyDescent="0.3">
      <c r="B34" s="3">
        <f t="shared" si="5"/>
        <v>31</v>
      </c>
      <c r="C34" s="10"/>
      <c r="D34" s="11"/>
      <c r="E34" s="9"/>
      <c r="F34" s="8"/>
      <c r="G34" s="8"/>
      <c r="H34" s="8"/>
      <c r="I34" s="8"/>
      <c r="J34" s="8"/>
      <c r="K34" s="8"/>
      <c r="L34" s="8"/>
      <c r="M34" s="8"/>
      <c r="N34" s="8"/>
      <c r="O34" s="8"/>
      <c r="P34" s="8">
        <f t="shared" si="0"/>
        <v>0</v>
      </c>
      <c r="Q34" s="8"/>
      <c r="R34" s="8"/>
      <c r="S34" s="8"/>
      <c r="T34" s="8">
        <f t="shared" si="2"/>
        <v>0</v>
      </c>
      <c r="U34" s="8">
        <f t="shared" si="3"/>
        <v>0</v>
      </c>
      <c r="V34" s="8">
        <f t="shared" si="4"/>
        <v>0</v>
      </c>
      <c r="W34" s="9">
        <f t="shared" si="6"/>
        <v>0</v>
      </c>
      <c r="X34" s="8">
        <f t="shared" si="7"/>
        <v>0</v>
      </c>
      <c r="Y34" s="8">
        <f t="shared" si="8"/>
        <v>0</v>
      </c>
      <c r="Z34" s="8">
        <f t="shared" si="9"/>
        <v>0</v>
      </c>
      <c r="AA34" s="8">
        <f>IF(Z34=0,0,((Z34-VLOOKUP(Z34,TAX!$B$4:$E$9,1))*VLOOKUP(Z34,TAX!$B$4:$E$9,3))+VLOOKUP(Z34,TAX!$B$4:$E$9,4))</f>
        <v>0</v>
      </c>
      <c r="AB34" s="8">
        <f t="shared" si="1"/>
        <v>0</v>
      </c>
    </row>
    <row r="35" spans="2:30" x14ac:dyDescent="0.3">
      <c r="B35" s="3">
        <f t="shared" si="5"/>
        <v>32</v>
      </c>
      <c r="C35" s="10"/>
      <c r="D35" s="11"/>
      <c r="E35" s="9"/>
      <c r="F35" s="8"/>
      <c r="G35" s="8"/>
      <c r="H35" s="8"/>
      <c r="I35" s="8"/>
      <c r="J35" s="8"/>
      <c r="K35" s="8"/>
      <c r="L35" s="8"/>
      <c r="M35" s="8"/>
      <c r="N35" s="8"/>
      <c r="O35" s="8"/>
      <c r="P35" s="8">
        <f t="shared" si="0"/>
        <v>0</v>
      </c>
      <c r="Q35" s="8"/>
      <c r="R35" s="8"/>
      <c r="S35" s="8"/>
      <c r="T35" s="8">
        <f t="shared" si="2"/>
        <v>0</v>
      </c>
      <c r="U35" s="8">
        <f t="shared" si="3"/>
        <v>0</v>
      </c>
      <c r="V35" s="8">
        <f t="shared" si="4"/>
        <v>0</v>
      </c>
      <c r="W35" s="9">
        <f t="shared" si="6"/>
        <v>0</v>
      </c>
      <c r="X35" s="8">
        <f t="shared" si="7"/>
        <v>0</v>
      </c>
      <c r="Y35" s="8">
        <f t="shared" si="8"/>
        <v>0</v>
      </c>
      <c r="Z35" s="8">
        <f t="shared" si="9"/>
        <v>0</v>
      </c>
      <c r="AA35" s="8">
        <f>IF(Z35=0,0,((Z35-VLOOKUP(Z35,TAX!$B$4:$E$9,1))*VLOOKUP(Z35,TAX!$B$4:$E$9,3))+VLOOKUP(Z35,TAX!$B$4:$E$9,4))</f>
        <v>0</v>
      </c>
      <c r="AB35" s="8">
        <f t="shared" si="1"/>
        <v>0</v>
      </c>
    </row>
    <row r="36" spans="2:30" x14ac:dyDescent="0.3">
      <c r="B36" s="3">
        <f t="shared" si="5"/>
        <v>33</v>
      </c>
      <c r="C36" s="10"/>
      <c r="D36" s="11"/>
      <c r="E36" s="9"/>
      <c r="F36" s="8"/>
      <c r="G36" s="8"/>
      <c r="H36" s="8"/>
      <c r="I36" s="8"/>
      <c r="J36" s="8"/>
      <c r="K36" s="8"/>
      <c r="L36" s="8"/>
      <c r="M36" s="8"/>
      <c r="N36" s="8"/>
      <c r="O36" s="8"/>
      <c r="P36" s="8">
        <f t="shared" ref="P36:P53" si="10">SUM(F36:O36)</f>
        <v>0</v>
      </c>
      <c r="Q36" s="8"/>
      <c r="R36" s="8"/>
      <c r="S36" s="8"/>
      <c r="T36" s="8">
        <f t="shared" si="2"/>
        <v>0</v>
      </c>
      <c r="U36" s="8">
        <f t="shared" si="3"/>
        <v>0</v>
      </c>
      <c r="V36" s="8">
        <f t="shared" si="4"/>
        <v>0</v>
      </c>
      <c r="W36" s="9">
        <f t="shared" si="6"/>
        <v>0</v>
      </c>
      <c r="X36" s="8">
        <f t="shared" si="7"/>
        <v>0</v>
      </c>
      <c r="Y36" s="8">
        <f t="shared" si="8"/>
        <v>0</v>
      </c>
      <c r="Z36" s="8">
        <f t="shared" si="9"/>
        <v>0</v>
      </c>
      <c r="AA36" s="8">
        <f>IF(Z36=0,0,(((Z36-VLOOKUP(Z36,TAX!$B$4:$E$9,1))*(VLOOKUP(Z36,TAX!$B$4:$E$9,3)))+(VLOOKUP(Z36,TAX!$B$4:$E$9,4))))</f>
        <v>0</v>
      </c>
      <c r="AB36" s="8">
        <f t="shared" ref="AB36:AB53" si="11">P36-Q36-R36-S36-AA36</f>
        <v>0</v>
      </c>
    </row>
    <row r="37" spans="2:30" x14ac:dyDescent="0.3">
      <c r="B37" s="3">
        <f t="shared" si="5"/>
        <v>34</v>
      </c>
      <c r="C37" s="10"/>
      <c r="D37" s="11"/>
      <c r="E37" s="9"/>
      <c r="F37" s="8"/>
      <c r="G37" s="8"/>
      <c r="H37" s="8"/>
      <c r="I37" s="8"/>
      <c r="J37" s="8"/>
      <c r="K37" s="8"/>
      <c r="L37" s="8"/>
      <c r="M37" s="8"/>
      <c r="N37" s="8"/>
      <c r="O37" s="8"/>
      <c r="P37" s="8">
        <f t="shared" si="10"/>
        <v>0</v>
      </c>
      <c r="Q37" s="8"/>
      <c r="R37" s="8"/>
      <c r="S37" s="8"/>
      <c r="T37" s="8">
        <f t="shared" si="2"/>
        <v>0</v>
      </c>
      <c r="U37" s="8">
        <f t="shared" si="3"/>
        <v>0</v>
      </c>
      <c r="V37" s="8">
        <f t="shared" si="4"/>
        <v>0</v>
      </c>
      <c r="W37" s="9">
        <f t="shared" si="6"/>
        <v>0</v>
      </c>
      <c r="X37" s="8">
        <f t="shared" si="7"/>
        <v>0</v>
      </c>
      <c r="Y37" s="8">
        <f t="shared" si="8"/>
        <v>0</v>
      </c>
      <c r="Z37" s="8">
        <f t="shared" si="9"/>
        <v>0</v>
      </c>
      <c r="AA37" s="8">
        <f>IF(Z37=0,0,(((Z37-VLOOKUP(Z37,TAX!$B$4:$E$9,1))*(VLOOKUP(Z37,TAX!$B$4:$E$9,3)))+(VLOOKUP(Z37,TAX!$B$4:$E$9,4))))</f>
        <v>0</v>
      </c>
      <c r="AB37" s="8">
        <f t="shared" si="11"/>
        <v>0</v>
      </c>
    </row>
    <row r="38" spans="2:30" x14ac:dyDescent="0.3">
      <c r="B38" s="3">
        <f t="shared" si="5"/>
        <v>35</v>
      </c>
      <c r="C38" s="10"/>
      <c r="D38" s="11"/>
      <c r="E38" s="9"/>
      <c r="F38" s="8"/>
      <c r="G38" s="8"/>
      <c r="H38" s="8"/>
      <c r="I38" s="8"/>
      <c r="J38" s="8"/>
      <c r="K38" s="8"/>
      <c r="L38" s="8"/>
      <c r="M38" s="8"/>
      <c r="N38" s="8"/>
      <c r="O38" s="8"/>
      <c r="P38" s="8">
        <f t="shared" si="10"/>
        <v>0</v>
      </c>
      <c r="Q38" s="8"/>
      <c r="R38" s="8"/>
      <c r="S38" s="8"/>
      <c r="T38" s="8">
        <f t="shared" si="2"/>
        <v>0</v>
      </c>
      <c r="U38" s="8">
        <f t="shared" si="3"/>
        <v>0</v>
      </c>
      <c r="V38" s="8">
        <f t="shared" si="4"/>
        <v>0</v>
      </c>
      <c r="W38" s="9">
        <f t="shared" si="6"/>
        <v>0</v>
      </c>
      <c r="X38" s="8">
        <f t="shared" si="7"/>
        <v>0</v>
      </c>
      <c r="Y38" s="8">
        <f t="shared" si="8"/>
        <v>0</v>
      </c>
      <c r="Z38" s="8">
        <f t="shared" si="9"/>
        <v>0</v>
      </c>
      <c r="AA38" s="8">
        <f>IF(Z38=0,0,(((Z38-VLOOKUP(Z38,TAX!$B$4:$E$9,1))*(VLOOKUP(Z38,TAX!$B$4:$E$9,3)))+(VLOOKUP(Z38,TAX!$B$4:$E$9,4))))</f>
        <v>0</v>
      </c>
      <c r="AB38" s="8">
        <f t="shared" si="11"/>
        <v>0</v>
      </c>
    </row>
    <row r="39" spans="2:30" x14ac:dyDescent="0.3">
      <c r="B39" s="3">
        <f t="shared" si="5"/>
        <v>36</v>
      </c>
      <c r="C39" s="10"/>
      <c r="D39" s="11"/>
      <c r="E39" s="9"/>
      <c r="F39" s="8"/>
      <c r="G39" s="8"/>
      <c r="H39" s="8"/>
      <c r="I39" s="8"/>
      <c r="J39" s="8"/>
      <c r="K39" s="8"/>
      <c r="L39" s="8"/>
      <c r="M39" s="8"/>
      <c r="N39" s="8"/>
      <c r="O39" s="8"/>
      <c r="P39" s="8">
        <f t="shared" si="10"/>
        <v>0</v>
      </c>
      <c r="Q39" s="8"/>
      <c r="R39" s="8"/>
      <c r="S39" s="8"/>
      <c r="T39" s="8">
        <f t="shared" si="2"/>
        <v>0</v>
      </c>
      <c r="U39" s="8">
        <f t="shared" si="3"/>
        <v>0</v>
      </c>
      <c r="V39" s="8">
        <f t="shared" si="4"/>
        <v>0</v>
      </c>
      <c r="W39" s="9">
        <f t="shared" si="6"/>
        <v>0</v>
      </c>
      <c r="X39" s="8">
        <f t="shared" si="7"/>
        <v>0</v>
      </c>
      <c r="Y39" s="8">
        <f t="shared" si="8"/>
        <v>0</v>
      </c>
      <c r="Z39" s="8">
        <f t="shared" si="9"/>
        <v>0</v>
      </c>
      <c r="AA39" s="8">
        <f>IF(Z39=0,0,(((Z39-VLOOKUP(Z39,TAX!$B$4:$E$9,1))*(VLOOKUP(Z39,TAX!$B$4:$E$9,3)))+(VLOOKUP(Z39,TAX!$B$4:$E$9,4))))</f>
        <v>0</v>
      </c>
      <c r="AB39" s="8">
        <f t="shared" si="11"/>
        <v>0</v>
      </c>
    </row>
    <row r="40" spans="2:30" x14ac:dyDescent="0.3">
      <c r="B40" s="3">
        <f t="shared" si="5"/>
        <v>37</v>
      </c>
      <c r="C40" s="10"/>
      <c r="D40" s="11"/>
      <c r="E40" s="9"/>
      <c r="F40" s="8"/>
      <c r="G40" s="8"/>
      <c r="H40" s="8"/>
      <c r="I40" s="8"/>
      <c r="J40" s="8"/>
      <c r="K40" s="8"/>
      <c r="L40" s="8"/>
      <c r="M40" s="8"/>
      <c r="N40" s="8"/>
      <c r="O40" s="8"/>
      <c r="P40" s="8">
        <f t="shared" si="10"/>
        <v>0</v>
      </c>
      <c r="Q40" s="8"/>
      <c r="R40" s="8"/>
      <c r="S40" s="8"/>
      <c r="T40" s="8">
        <f t="shared" si="2"/>
        <v>0</v>
      </c>
      <c r="U40" s="8">
        <f t="shared" si="3"/>
        <v>0</v>
      </c>
      <c r="V40" s="8">
        <f t="shared" si="4"/>
        <v>0</v>
      </c>
      <c r="W40" s="9">
        <f t="shared" si="6"/>
        <v>0</v>
      </c>
      <c r="X40" s="8">
        <f t="shared" si="7"/>
        <v>0</v>
      </c>
      <c r="Y40" s="8">
        <f t="shared" si="8"/>
        <v>0</v>
      </c>
      <c r="Z40" s="8">
        <f t="shared" si="9"/>
        <v>0</v>
      </c>
      <c r="AA40" s="8">
        <f>IF(Z40=0,0,(((Z40-VLOOKUP(Z40,TAX!$B$4:$E$9,1))*(VLOOKUP(Z40,TAX!$B$4:$E$9,3)))+(VLOOKUP(Z40,TAX!$B$4:$E$9,4))))</f>
        <v>0</v>
      </c>
      <c r="AB40" s="8">
        <f t="shared" si="11"/>
        <v>0</v>
      </c>
    </row>
    <row r="41" spans="2:30" x14ac:dyDescent="0.3">
      <c r="B41" s="3">
        <f t="shared" si="5"/>
        <v>38</v>
      </c>
      <c r="C41" s="10"/>
      <c r="D41" s="11"/>
      <c r="E41" s="9"/>
      <c r="F41" s="8"/>
      <c r="G41" s="8"/>
      <c r="H41" s="8"/>
      <c r="I41" s="8"/>
      <c r="J41" s="8"/>
      <c r="K41" s="8"/>
      <c r="L41" s="8"/>
      <c r="M41" s="8"/>
      <c r="N41" s="8"/>
      <c r="O41" s="8"/>
      <c r="P41" s="8">
        <f t="shared" si="10"/>
        <v>0</v>
      </c>
      <c r="Q41" s="8"/>
      <c r="R41" s="8"/>
      <c r="S41" s="8"/>
      <c r="T41" s="8">
        <f t="shared" si="2"/>
        <v>0</v>
      </c>
      <c r="U41" s="8">
        <f t="shared" si="3"/>
        <v>0</v>
      </c>
      <c r="V41" s="8">
        <f t="shared" si="4"/>
        <v>0</v>
      </c>
      <c r="W41" s="9">
        <f t="shared" si="6"/>
        <v>0</v>
      </c>
      <c r="X41" s="8">
        <f t="shared" si="7"/>
        <v>0</v>
      </c>
      <c r="Y41" s="8">
        <f t="shared" si="8"/>
        <v>0</v>
      </c>
      <c r="Z41" s="8">
        <f t="shared" si="9"/>
        <v>0</v>
      </c>
      <c r="AA41" s="8">
        <f>IF(Z41=0,0,(((Z41-VLOOKUP(Z41,TAX!$B$4:$E$9,1))*(VLOOKUP(Z41,TAX!$B$4:$E$9,3)))+(VLOOKUP(Z41,TAX!$B$4:$E$9,4))))</f>
        <v>0</v>
      </c>
      <c r="AB41" s="8">
        <f t="shared" si="11"/>
        <v>0</v>
      </c>
    </row>
    <row r="42" spans="2:30" x14ac:dyDescent="0.3">
      <c r="B42" s="3">
        <f t="shared" si="5"/>
        <v>39</v>
      </c>
      <c r="C42" s="10"/>
      <c r="D42" s="11"/>
      <c r="E42" s="9"/>
      <c r="F42" s="8"/>
      <c r="G42" s="8"/>
      <c r="H42" s="8"/>
      <c r="I42" s="8"/>
      <c r="J42" s="8"/>
      <c r="K42" s="8"/>
      <c r="L42" s="8"/>
      <c r="M42" s="8"/>
      <c r="N42" s="8"/>
      <c r="O42" s="8"/>
      <c r="P42" s="8">
        <f t="shared" si="10"/>
        <v>0</v>
      </c>
      <c r="Q42" s="8"/>
      <c r="R42" s="8"/>
      <c r="S42" s="8"/>
      <c r="T42" s="8">
        <f t="shared" si="2"/>
        <v>0</v>
      </c>
      <c r="U42" s="8">
        <f t="shared" si="3"/>
        <v>0</v>
      </c>
      <c r="V42" s="8">
        <f t="shared" si="4"/>
        <v>0</v>
      </c>
      <c r="W42" s="9">
        <f t="shared" si="6"/>
        <v>0</v>
      </c>
      <c r="X42" s="8">
        <f t="shared" si="7"/>
        <v>0</v>
      </c>
      <c r="Y42" s="8">
        <f t="shared" si="8"/>
        <v>0</v>
      </c>
      <c r="Z42" s="8">
        <f t="shared" si="9"/>
        <v>0</v>
      </c>
      <c r="AA42" s="8">
        <f>IF(Z42=0,0,(((Z42-VLOOKUP(Z42,TAX!$B$4:$E$9,1))*(VLOOKUP(Z42,TAX!$B$4:$E$9,3)))+(VLOOKUP(Z42,TAX!$B$4:$E$9,4))))</f>
        <v>0</v>
      </c>
      <c r="AB42" s="8">
        <f t="shared" si="11"/>
        <v>0</v>
      </c>
    </row>
    <row r="43" spans="2:30" x14ac:dyDescent="0.3">
      <c r="B43" s="3">
        <f t="shared" si="5"/>
        <v>40</v>
      </c>
      <c r="C43" s="10"/>
      <c r="D43" s="11"/>
      <c r="E43" s="9"/>
      <c r="F43" s="8"/>
      <c r="G43" s="8"/>
      <c r="H43" s="8"/>
      <c r="I43" s="8"/>
      <c r="J43" s="8"/>
      <c r="K43" s="8"/>
      <c r="L43" s="8"/>
      <c r="M43" s="8"/>
      <c r="N43" s="8"/>
      <c r="O43" s="8"/>
      <c r="P43" s="8">
        <f t="shared" si="10"/>
        <v>0</v>
      </c>
      <c r="Q43" s="8"/>
      <c r="R43" s="8"/>
      <c r="S43" s="8"/>
      <c r="T43" s="8">
        <f t="shared" si="2"/>
        <v>0</v>
      </c>
      <c r="U43" s="8">
        <f t="shared" ref="U43:U53" si="12">IF(E43="MWE",SUM(G43:M43),0)</f>
        <v>0</v>
      </c>
      <c r="V43" s="8">
        <f>IF(E43="NOT",SUM(Q43:S43),0)</f>
        <v>0</v>
      </c>
      <c r="W43" s="9">
        <f t="shared" ref="W43:W53" si="13">T43+U43+V43+N43+O43</f>
        <v>0</v>
      </c>
      <c r="X43" s="8">
        <f>P43-W43</f>
        <v>0</v>
      </c>
      <c r="Y43" s="8">
        <f t="shared" si="8"/>
        <v>0</v>
      </c>
      <c r="Z43" s="8">
        <f>IF(Y43=0,X43,0)</f>
        <v>0</v>
      </c>
      <c r="AA43" s="8">
        <f>IF(Z43=0,0,(((Z43-VLOOKUP(Z43,TAX!$B$4:$E$9,1))*(VLOOKUP(Z43,TAX!$B$4:$E$9,3)))+(VLOOKUP(Z43,TAX!$B$4:$E$9,4))))</f>
        <v>0</v>
      </c>
      <c r="AB43" s="8">
        <f t="shared" si="11"/>
        <v>0</v>
      </c>
      <c r="AD43" s="23"/>
    </row>
    <row r="44" spans="2:30" x14ac:dyDescent="0.3">
      <c r="B44" s="3">
        <f t="shared" si="5"/>
        <v>41</v>
      </c>
      <c r="C44" s="10"/>
      <c r="D44" s="11"/>
      <c r="E44" s="9"/>
      <c r="F44" s="8"/>
      <c r="G44" s="8"/>
      <c r="H44" s="8"/>
      <c r="I44" s="8"/>
      <c r="J44" s="8"/>
      <c r="K44" s="8"/>
      <c r="L44" s="8"/>
      <c r="M44" s="8"/>
      <c r="N44" s="8"/>
      <c r="O44" s="8"/>
      <c r="P44" s="8">
        <f t="shared" si="10"/>
        <v>0</v>
      </c>
      <c r="Q44" s="8"/>
      <c r="R44" s="8"/>
      <c r="S44" s="8"/>
      <c r="T44" s="8">
        <f t="shared" si="2"/>
        <v>0</v>
      </c>
      <c r="U44" s="8">
        <f t="shared" si="12"/>
        <v>0</v>
      </c>
      <c r="V44" s="8">
        <f t="shared" ref="V44:V53" si="14">IF(E44="NOT",SUM(Q44:S44),0)</f>
        <v>0</v>
      </c>
      <c r="W44" s="9">
        <f t="shared" si="13"/>
        <v>0</v>
      </c>
      <c r="X44" s="8">
        <f t="shared" ref="X44:X53" si="15">P44-W44</f>
        <v>0</v>
      </c>
      <c r="Y44" s="8">
        <f t="shared" si="8"/>
        <v>0</v>
      </c>
      <c r="Z44" s="8">
        <f t="shared" ref="Z44:Z53" si="16">IF(Y44=0,X44,0)</f>
        <v>0</v>
      </c>
      <c r="AA44" s="8">
        <f>IF(Z44=0,0,(((Z44-VLOOKUP(Z44,TAX!$B$4:$E$9,1))*(VLOOKUP(Z44,TAX!$B$4:$E$9,3)))+(VLOOKUP(Z44,TAX!$B$4:$E$9,4))))</f>
        <v>0</v>
      </c>
      <c r="AB44" s="8">
        <f t="shared" si="11"/>
        <v>0</v>
      </c>
    </row>
    <row r="45" spans="2:30" x14ac:dyDescent="0.3">
      <c r="B45" s="3">
        <f t="shared" si="5"/>
        <v>42</v>
      </c>
      <c r="C45" s="10"/>
      <c r="D45" s="11"/>
      <c r="E45" s="9"/>
      <c r="F45" s="8"/>
      <c r="G45" s="8"/>
      <c r="H45" s="8"/>
      <c r="I45" s="8"/>
      <c r="J45" s="8"/>
      <c r="K45" s="8"/>
      <c r="L45" s="8"/>
      <c r="M45" s="8"/>
      <c r="N45" s="8"/>
      <c r="O45" s="8"/>
      <c r="P45" s="8">
        <f t="shared" si="10"/>
        <v>0</v>
      </c>
      <c r="Q45" s="8"/>
      <c r="R45" s="8"/>
      <c r="S45" s="8"/>
      <c r="T45" s="8">
        <f t="shared" si="2"/>
        <v>0</v>
      </c>
      <c r="U45" s="8">
        <f t="shared" si="12"/>
        <v>0</v>
      </c>
      <c r="V45" s="8">
        <f t="shared" si="14"/>
        <v>0</v>
      </c>
      <c r="W45" s="9">
        <f t="shared" si="13"/>
        <v>0</v>
      </c>
      <c r="X45" s="8">
        <f t="shared" si="15"/>
        <v>0</v>
      </c>
      <c r="Y45" s="8">
        <f t="shared" si="8"/>
        <v>0</v>
      </c>
      <c r="Z45" s="8">
        <f t="shared" si="16"/>
        <v>0</v>
      </c>
      <c r="AA45" s="8">
        <f>IF(Z45=0,0,(((Z45-VLOOKUP(Z45,TAX!$B$4:$E$9,1))*(VLOOKUP(Z45,TAX!$B$4:$E$9,3)))+(VLOOKUP(Z45,TAX!$B$4:$E$9,4))))</f>
        <v>0</v>
      </c>
      <c r="AB45" s="8">
        <f t="shared" si="11"/>
        <v>0</v>
      </c>
    </row>
    <row r="46" spans="2:30" x14ac:dyDescent="0.3">
      <c r="B46" s="3">
        <f t="shared" si="5"/>
        <v>43</v>
      </c>
      <c r="C46" s="10"/>
      <c r="D46" s="11"/>
      <c r="E46" s="9"/>
      <c r="F46" s="8"/>
      <c r="G46" s="8"/>
      <c r="H46" s="8"/>
      <c r="I46" s="8"/>
      <c r="J46" s="8"/>
      <c r="K46" s="8"/>
      <c r="L46" s="8"/>
      <c r="M46" s="8"/>
      <c r="N46" s="8"/>
      <c r="O46" s="8"/>
      <c r="P46" s="8">
        <f t="shared" si="10"/>
        <v>0</v>
      </c>
      <c r="Q46" s="8"/>
      <c r="R46" s="8"/>
      <c r="S46" s="8"/>
      <c r="T46" s="8">
        <f t="shared" si="2"/>
        <v>0</v>
      </c>
      <c r="U46" s="8">
        <f t="shared" si="12"/>
        <v>0</v>
      </c>
      <c r="V46" s="8">
        <f t="shared" si="14"/>
        <v>0</v>
      </c>
      <c r="W46" s="9">
        <f t="shared" si="13"/>
        <v>0</v>
      </c>
      <c r="X46" s="8">
        <f t="shared" si="15"/>
        <v>0</v>
      </c>
      <c r="Y46" s="8">
        <f t="shared" si="8"/>
        <v>0</v>
      </c>
      <c r="Z46" s="8">
        <f t="shared" si="16"/>
        <v>0</v>
      </c>
      <c r="AA46" s="8">
        <f>IF(Z46=0,0,(((Z46-VLOOKUP(Z46,TAX!$B$4:$E$9,1))*(VLOOKUP(Z46,TAX!$B$4:$E$9,3)))+(VLOOKUP(Z46,TAX!$B$4:$E$9,4))))</f>
        <v>0</v>
      </c>
      <c r="AB46" s="8">
        <f t="shared" si="11"/>
        <v>0</v>
      </c>
    </row>
    <row r="47" spans="2:30" x14ac:dyDescent="0.3">
      <c r="B47" s="3">
        <f t="shared" si="5"/>
        <v>44</v>
      </c>
      <c r="C47" s="10"/>
      <c r="D47" s="11"/>
      <c r="E47" s="9"/>
      <c r="F47" s="8"/>
      <c r="G47" s="8"/>
      <c r="H47" s="8"/>
      <c r="I47" s="8"/>
      <c r="J47" s="8"/>
      <c r="K47" s="8"/>
      <c r="L47" s="8"/>
      <c r="M47" s="8"/>
      <c r="N47" s="8"/>
      <c r="O47" s="8"/>
      <c r="P47" s="8">
        <f t="shared" si="10"/>
        <v>0</v>
      </c>
      <c r="Q47" s="8"/>
      <c r="R47" s="8"/>
      <c r="S47" s="8"/>
      <c r="T47" s="8">
        <f t="shared" si="2"/>
        <v>0</v>
      </c>
      <c r="U47" s="8">
        <f t="shared" si="12"/>
        <v>0</v>
      </c>
      <c r="V47" s="8">
        <f t="shared" si="14"/>
        <v>0</v>
      </c>
      <c r="W47" s="9">
        <f t="shared" si="13"/>
        <v>0</v>
      </c>
      <c r="X47" s="8">
        <f t="shared" si="15"/>
        <v>0</v>
      </c>
      <c r="Y47" s="8">
        <f t="shared" si="8"/>
        <v>0</v>
      </c>
      <c r="Z47" s="8">
        <f t="shared" si="16"/>
        <v>0</v>
      </c>
      <c r="AA47" s="8">
        <f>IF(Z47=0,0,(((Z47-VLOOKUP(Z47,TAX!$B$4:$E$9,1))*(VLOOKUP(Z47,TAX!$B$4:$E$9,3)))+(VLOOKUP(Z47,TAX!$B$4:$E$9,4))))</f>
        <v>0</v>
      </c>
      <c r="AB47" s="8">
        <f t="shared" si="11"/>
        <v>0</v>
      </c>
    </row>
    <row r="48" spans="2:30" x14ac:dyDescent="0.3">
      <c r="B48" s="3">
        <f t="shared" si="5"/>
        <v>45</v>
      </c>
      <c r="C48" s="10"/>
      <c r="D48" s="11"/>
      <c r="E48" s="9"/>
      <c r="F48" s="8"/>
      <c r="G48" s="8"/>
      <c r="H48" s="8"/>
      <c r="I48" s="8"/>
      <c r="J48" s="8"/>
      <c r="K48" s="8"/>
      <c r="L48" s="8"/>
      <c r="M48" s="8"/>
      <c r="N48" s="8"/>
      <c r="O48" s="8"/>
      <c r="P48" s="8">
        <f t="shared" si="10"/>
        <v>0</v>
      </c>
      <c r="Q48" s="8"/>
      <c r="R48" s="8"/>
      <c r="S48" s="8"/>
      <c r="T48" s="8">
        <f t="shared" si="2"/>
        <v>0</v>
      </c>
      <c r="U48" s="8">
        <f t="shared" si="12"/>
        <v>0</v>
      </c>
      <c r="V48" s="8">
        <f t="shared" si="14"/>
        <v>0</v>
      </c>
      <c r="W48" s="9">
        <f t="shared" si="13"/>
        <v>0</v>
      </c>
      <c r="X48" s="8">
        <f t="shared" si="15"/>
        <v>0</v>
      </c>
      <c r="Y48" s="8">
        <f t="shared" si="8"/>
        <v>0</v>
      </c>
      <c r="Z48" s="8">
        <f t="shared" si="16"/>
        <v>0</v>
      </c>
      <c r="AA48" s="8">
        <f>IF(Z48=0,0,(((Z48-VLOOKUP(Z48,TAX!$B$4:$E$9,1))*(VLOOKUP(Z48,TAX!$B$4:$E$9,3)))+(VLOOKUP(Z48,TAX!$B$4:$E$9,4))))</f>
        <v>0</v>
      </c>
      <c r="AB48" s="8">
        <f t="shared" si="11"/>
        <v>0</v>
      </c>
    </row>
    <row r="49" spans="2:28" x14ac:dyDescent="0.3">
      <c r="B49" s="3">
        <f t="shared" si="5"/>
        <v>46</v>
      </c>
      <c r="C49" s="10"/>
      <c r="D49" s="11"/>
      <c r="E49" s="9"/>
      <c r="F49" s="8"/>
      <c r="G49" s="8"/>
      <c r="H49" s="8"/>
      <c r="I49" s="8"/>
      <c r="J49" s="8"/>
      <c r="K49" s="8"/>
      <c r="L49" s="8"/>
      <c r="M49" s="8"/>
      <c r="N49" s="8"/>
      <c r="O49" s="8"/>
      <c r="P49" s="8">
        <f t="shared" si="10"/>
        <v>0</v>
      </c>
      <c r="Q49" s="8"/>
      <c r="R49" s="8"/>
      <c r="S49" s="8"/>
      <c r="T49" s="8">
        <f t="shared" si="2"/>
        <v>0</v>
      </c>
      <c r="U49" s="8">
        <f t="shared" si="12"/>
        <v>0</v>
      </c>
      <c r="V49" s="8">
        <f t="shared" si="14"/>
        <v>0</v>
      </c>
      <c r="W49" s="9">
        <f t="shared" si="13"/>
        <v>0</v>
      </c>
      <c r="X49" s="8">
        <f t="shared" si="15"/>
        <v>0</v>
      </c>
      <c r="Y49" s="8">
        <f t="shared" si="8"/>
        <v>0</v>
      </c>
      <c r="Z49" s="8">
        <f t="shared" si="16"/>
        <v>0</v>
      </c>
      <c r="AA49" s="8">
        <f>IF(Z49=0,0,(((Z49-VLOOKUP(Z49,TAX!$B$4:$E$9,1))*(VLOOKUP(Z49,TAX!$B$4:$E$9,3)))+(VLOOKUP(Z49,TAX!$B$4:$E$9,4))))</f>
        <v>0</v>
      </c>
      <c r="AB49" s="8">
        <f t="shared" si="11"/>
        <v>0</v>
      </c>
    </row>
    <row r="50" spans="2:28" x14ac:dyDescent="0.3">
      <c r="B50" s="3">
        <f t="shared" si="5"/>
        <v>47</v>
      </c>
      <c r="C50" s="10"/>
      <c r="D50" s="11"/>
      <c r="E50" s="9"/>
      <c r="F50" s="8"/>
      <c r="G50" s="8"/>
      <c r="H50" s="8"/>
      <c r="I50" s="8"/>
      <c r="J50" s="8"/>
      <c r="K50" s="8"/>
      <c r="L50" s="8"/>
      <c r="M50" s="8"/>
      <c r="N50" s="8"/>
      <c r="O50" s="8"/>
      <c r="P50" s="8">
        <f t="shared" si="10"/>
        <v>0</v>
      </c>
      <c r="Q50" s="8"/>
      <c r="R50" s="8"/>
      <c r="S50" s="8"/>
      <c r="T50" s="8">
        <f t="shared" si="2"/>
        <v>0</v>
      </c>
      <c r="U50" s="8">
        <f t="shared" si="12"/>
        <v>0</v>
      </c>
      <c r="V50" s="8">
        <f t="shared" si="14"/>
        <v>0</v>
      </c>
      <c r="W50" s="9">
        <f t="shared" si="13"/>
        <v>0</v>
      </c>
      <c r="X50" s="8">
        <f t="shared" si="15"/>
        <v>0</v>
      </c>
      <c r="Y50" s="8">
        <f t="shared" si="8"/>
        <v>0</v>
      </c>
      <c r="Z50" s="8">
        <f t="shared" si="16"/>
        <v>0</v>
      </c>
      <c r="AA50" s="8">
        <f>IF(Z50=0,0,(((Z50-VLOOKUP(Z50,TAX!$B$4:$E$9,1))*(VLOOKUP(Z50,TAX!$B$4:$E$9,3)))+(VLOOKUP(Z50,TAX!$B$4:$E$9,4))))</f>
        <v>0</v>
      </c>
      <c r="AB50" s="8">
        <f t="shared" si="11"/>
        <v>0</v>
      </c>
    </row>
    <row r="51" spans="2:28" x14ac:dyDescent="0.3">
      <c r="B51" s="3">
        <f t="shared" si="5"/>
        <v>48</v>
      </c>
      <c r="C51" s="10"/>
      <c r="D51" s="11"/>
      <c r="E51" s="9"/>
      <c r="F51" s="8"/>
      <c r="G51" s="8"/>
      <c r="H51" s="8"/>
      <c r="I51" s="8"/>
      <c r="J51" s="8"/>
      <c r="K51" s="8"/>
      <c r="L51" s="8"/>
      <c r="M51" s="8"/>
      <c r="N51" s="8"/>
      <c r="O51" s="8"/>
      <c r="P51" s="8">
        <f t="shared" si="10"/>
        <v>0</v>
      </c>
      <c r="Q51" s="8"/>
      <c r="R51" s="8"/>
      <c r="S51" s="8"/>
      <c r="T51" s="8">
        <f t="shared" si="2"/>
        <v>0</v>
      </c>
      <c r="U51" s="8">
        <f t="shared" si="12"/>
        <v>0</v>
      </c>
      <c r="V51" s="8">
        <f t="shared" si="14"/>
        <v>0</v>
      </c>
      <c r="W51" s="9">
        <f t="shared" si="13"/>
        <v>0</v>
      </c>
      <c r="X51" s="8">
        <f t="shared" si="15"/>
        <v>0</v>
      </c>
      <c r="Y51" s="8">
        <f t="shared" si="8"/>
        <v>0</v>
      </c>
      <c r="Z51" s="8">
        <f t="shared" si="16"/>
        <v>0</v>
      </c>
      <c r="AA51" s="8">
        <f>IF(Z51=0,0,(((Z51-VLOOKUP(Z51,TAX!$B$4:$E$9,1))*(VLOOKUP(Z51,TAX!$B$4:$E$9,3)))+(VLOOKUP(Z51,TAX!$B$4:$E$9,4))))</f>
        <v>0</v>
      </c>
      <c r="AB51" s="8">
        <f t="shared" si="11"/>
        <v>0</v>
      </c>
    </row>
    <row r="52" spans="2:28" x14ac:dyDescent="0.3">
      <c r="B52" s="3">
        <f t="shared" si="5"/>
        <v>49</v>
      </c>
      <c r="C52" s="10"/>
      <c r="D52" s="11"/>
      <c r="E52" s="9"/>
      <c r="F52" s="8"/>
      <c r="G52" s="8"/>
      <c r="H52" s="8"/>
      <c r="I52" s="8"/>
      <c r="J52" s="8"/>
      <c r="K52" s="8"/>
      <c r="L52" s="8"/>
      <c r="M52" s="8"/>
      <c r="N52" s="8"/>
      <c r="O52" s="8"/>
      <c r="P52" s="8">
        <f t="shared" si="10"/>
        <v>0</v>
      </c>
      <c r="Q52" s="8"/>
      <c r="R52" s="8"/>
      <c r="S52" s="8"/>
      <c r="T52" s="8">
        <f t="shared" si="2"/>
        <v>0</v>
      </c>
      <c r="U52" s="8">
        <f t="shared" si="12"/>
        <v>0</v>
      </c>
      <c r="V52" s="8">
        <f t="shared" si="14"/>
        <v>0</v>
      </c>
      <c r="W52" s="9">
        <f t="shared" si="13"/>
        <v>0</v>
      </c>
      <c r="X52" s="8">
        <f t="shared" si="15"/>
        <v>0</v>
      </c>
      <c r="Y52" s="8">
        <f t="shared" si="8"/>
        <v>0</v>
      </c>
      <c r="Z52" s="8">
        <f t="shared" si="16"/>
        <v>0</v>
      </c>
      <c r="AA52" s="8">
        <f>IF(Z52=0,0,(((Z52-VLOOKUP(Z52,TAX!$B$4:$E$9,1))*(VLOOKUP(Z52,TAX!$B$4:$E$9,3)))+(VLOOKUP(Z52,TAX!$B$4:$E$9,4))))</f>
        <v>0</v>
      </c>
      <c r="AB52" s="8">
        <f t="shared" si="11"/>
        <v>0</v>
      </c>
    </row>
    <row r="53" spans="2:28" x14ac:dyDescent="0.3">
      <c r="B53" s="3">
        <f t="shared" si="5"/>
        <v>50</v>
      </c>
      <c r="C53" s="10"/>
      <c r="D53" s="11"/>
      <c r="E53" s="9"/>
      <c r="F53" s="8"/>
      <c r="G53" s="8"/>
      <c r="H53" s="8"/>
      <c r="I53" s="8"/>
      <c r="J53" s="8"/>
      <c r="K53" s="8"/>
      <c r="L53" s="8"/>
      <c r="M53" s="8"/>
      <c r="N53" s="8"/>
      <c r="O53" s="8"/>
      <c r="P53" s="8">
        <f t="shared" si="10"/>
        <v>0</v>
      </c>
      <c r="Q53" s="8"/>
      <c r="R53" s="8"/>
      <c r="S53" s="8"/>
      <c r="T53" s="8">
        <f t="shared" si="2"/>
        <v>0</v>
      </c>
      <c r="U53" s="8">
        <f t="shared" si="12"/>
        <v>0</v>
      </c>
      <c r="V53" s="8">
        <f t="shared" si="14"/>
        <v>0</v>
      </c>
      <c r="W53" s="9">
        <f t="shared" si="13"/>
        <v>0</v>
      </c>
      <c r="X53" s="8">
        <f t="shared" si="15"/>
        <v>0</v>
      </c>
      <c r="Y53" s="8">
        <f t="shared" si="8"/>
        <v>0</v>
      </c>
      <c r="Z53" s="8">
        <f t="shared" si="16"/>
        <v>0</v>
      </c>
      <c r="AA53" s="8">
        <f>IF(Z53=0,0,(((Z53-VLOOKUP(Z53,TAX!$B$4:$E$9,1))*(VLOOKUP(Z53,TAX!$B$4:$E$9,3)))+(VLOOKUP(Z53,TAX!$B$4:$E$9,4))))</f>
        <v>0</v>
      </c>
      <c r="AB53" s="8">
        <f t="shared" si="11"/>
        <v>0</v>
      </c>
    </row>
    <row r="54" spans="2:28" x14ac:dyDescent="0.3">
      <c r="B54" s="26" t="s">
        <v>21</v>
      </c>
      <c r="C54" s="27"/>
      <c r="D54" s="28"/>
      <c r="E54" s="29"/>
      <c r="F54" s="30">
        <f t="shared" ref="F54:AB54" si="17">SUM(F4:F53)</f>
        <v>0</v>
      </c>
      <c r="G54" s="30">
        <f t="shared" si="17"/>
        <v>0</v>
      </c>
      <c r="H54" s="30">
        <f t="shared" si="17"/>
        <v>0</v>
      </c>
      <c r="I54" s="30">
        <f t="shared" si="17"/>
        <v>0</v>
      </c>
      <c r="J54" s="30">
        <f t="shared" si="17"/>
        <v>0</v>
      </c>
      <c r="K54" s="30">
        <f t="shared" si="17"/>
        <v>0</v>
      </c>
      <c r="L54" s="30">
        <f t="shared" si="17"/>
        <v>0</v>
      </c>
      <c r="M54" s="30">
        <f t="shared" si="17"/>
        <v>0</v>
      </c>
      <c r="N54" s="30">
        <f t="shared" si="17"/>
        <v>0</v>
      </c>
      <c r="O54" s="30">
        <f t="shared" si="17"/>
        <v>0</v>
      </c>
      <c r="P54" s="30">
        <f t="shared" si="17"/>
        <v>0</v>
      </c>
      <c r="Q54" s="30">
        <f t="shared" si="17"/>
        <v>0</v>
      </c>
      <c r="R54" s="30">
        <f t="shared" si="17"/>
        <v>0</v>
      </c>
      <c r="S54" s="30">
        <f t="shared" si="17"/>
        <v>0</v>
      </c>
      <c r="T54" s="30">
        <f t="shared" si="17"/>
        <v>0</v>
      </c>
      <c r="U54" s="30">
        <f t="shared" si="17"/>
        <v>0</v>
      </c>
      <c r="V54" s="30">
        <f t="shared" si="17"/>
        <v>0</v>
      </c>
      <c r="W54" s="30">
        <f t="shared" si="17"/>
        <v>0</v>
      </c>
      <c r="X54" s="30">
        <f t="shared" si="17"/>
        <v>0</v>
      </c>
      <c r="Y54" s="30">
        <f t="shared" si="17"/>
        <v>0</v>
      </c>
      <c r="Z54" s="30">
        <f t="shared" si="17"/>
        <v>0</v>
      </c>
      <c r="AA54" s="30">
        <f t="shared" si="17"/>
        <v>0</v>
      </c>
      <c r="AB54" s="30">
        <f t="shared" si="17"/>
        <v>0</v>
      </c>
    </row>
  </sheetData>
  <mergeCells count="5">
    <mergeCell ref="B2:B3"/>
    <mergeCell ref="C2:C3"/>
    <mergeCell ref="D2:D3"/>
    <mergeCell ref="E2:E3"/>
    <mergeCell ref="F2:AB2"/>
  </mergeCells>
  <pageMargins left="0.7" right="0.7" top="0.75" bottom="0.75" header="0.3" footer="0.3"/>
  <headerFooter>
    <oddFooter>&amp;L_x000D_&amp;1#&amp;"Calibri"&amp;11&amp;K000000 Classification: GENERAL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2:AD54"/>
  <sheetViews>
    <sheetView workbookViewId="0">
      <pane xSplit="5" ySplit="3" topLeftCell="T46" activePane="bottomRight" state="frozen"/>
      <selection pane="topRight" activeCell="F1" sqref="F1"/>
      <selection pane="bottomLeft" activeCell="A4" sqref="A4"/>
      <selection pane="bottomRight" activeCell="X55" sqref="X55"/>
    </sheetView>
  </sheetViews>
  <sheetFormatPr defaultRowHeight="14.4" x14ac:dyDescent="0.3"/>
  <cols>
    <col min="1" max="1" width="2.5546875" customWidth="1"/>
    <col min="2" max="2" width="4.33203125" customWidth="1"/>
    <col min="3" max="3" width="23.109375" customWidth="1"/>
    <col min="4" max="5" width="14.88671875" customWidth="1"/>
    <col min="6" max="6" width="16.33203125" customWidth="1"/>
    <col min="7" max="7" width="12.5546875" customWidth="1"/>
    <col min="8" max="8" width="11.88671875" customWidth="1"/>
    <col min="9" max="9" width="14.109375" customWidth="1"/>
    <col min="10" max="10" width="12.5546875" customWidth="1"/>
    <col min="11" max="11" width="13.109375" customWidth="1"/>
    <col min="12" max="13" width="13.33203125" customWidth="1"/>
    <col min="14" max="14" width="13.88671875" customWidth="1"/>
    <col min="15" max="15" width="13.33203125" customWidth="1"/>
    <col min="16" max="16" width="14.5546875" customWidth="1"/>
    <col min="17" max="17" width="12.109375" customWidth="1"/>
    <col min="18" max="18" width="12" customWidth="1"/>
    <col min="19" max="19" width="10.88671875" customWidth="1"/>
    <col min="20" max="20" width="12.88671875" customWidth="1"/>
    <col min="21" max="21" width="15.44140625" customWidth="1"/>
    <col min="22" max="22" width="15" customWidth="1"/>
    <col min="23" max="23" width="13.33203125" customWidth="1"/>
    <col min="24" max="24" width="12.44140625" customWidth="1"/>
    <col min="25" max="25" width="15.44140625" customWidth="1"/>
    <col min="26" max="26" width="13.88671875" customWidth="1"/>
    <col min="27" max="27" width="13.109375" customWidth="1"/>
    <col min="28" max="28" width="11.5546875" customWidth="1"/>
    <col min="30" max="30" width="9.5546875" bestFit="1" customWidth="1"/>
  </cols>
  <sheetData>
    <row r="2" spans="2:28" x14ac:dyDescent="0.3">
      <c r="B2" s="93"/>
      <c r="C2" s="95" t="s">
        <v>0</v>
      </c>
      <c r="D2" s="97" t="s">
        <v>1</v>
      </c>
      <c r="E2" s="95" t="s">
        <v>2</v>
      </c>
      <c r="F2" s="99" t="s">
        <v>39</v>
      </c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1"/>
    </row>
    <row r="3" spans="2:28" ht="40.799999999999997" x14ac:dyDescent="0.3">
      <c r="B3" s="94"/>
      <c r="C3" s="96"/>
      <c r="D3" s="98"/>
      <c r="E3" s="96"/>
      <c r="F3" s="1" t="s">
        <v>22</v>
      </c>
      <c r="G3" s="1" t="s">
        <v>3</v>
      </c>
      <c r="H3" s="1" t="s">
        <v>4</v>
      </c>
      <c r="I3" s="1" t="s">
        <v>5</v>
      </c>
      <c r="J3" s="1" t="s">
        <v>6</v>
      </c>
      <c r="K3" s="1" t="s">
        <v>7</v>
      </c>
      <c r="L3" s="1" t="s">
        <v>8</v>
      </c>
      <c r="M3" s="1" t="s">
        <v>9</v>
      </c>
      <c r="N3" s="1" t="s">
        <v>10</v>
      </c>
      <c r="O3" s="2" t="s">
        <v>11</v>
      </c>
      <c r="P3" s="2" t="s">
        <v>12</v>
      </c>
      <c r="Q3" s="2" t="s">
        <v>25</v>
      </c>
      <c r="R3" s="2" t="s">
        <v>23</v>
      </c>
      <c r="S3" s="2" t="s">
        <v>24</v>
      </c>
      <c r="T3" s="2" t="s">
        <v>13</v>
      </c>
      <c r="U3" s="2" t="s">
        <v>14</v>
      </c>
      <c r="V3" s="2" t="s">
        <v>26</v>
      </c>
      <c r="W3" s="2" t="s">
        <v>15</v>
      </c>
      <c r="X3" s="2" t="s">
        <v>16</v>
      </c>
      <c r="Y3" s="2" t="s">
        <v>17</v>
      </c>
      <c r="Z3" s="2" t="s">
        <v>18</v>
      </c>
      <c r="AA3" s="2" t="s">
        <v>19</v>
      </c>
      <c r="AB3" s="1" t="s">
        <v>20</v>
      </c>
    </row>
    <row r="4" spans="2:28" x14ac:dyDescent="0.3">
      <c r="B4" s="3">
        <v>1</v>
      </c>
      <c r="C4" s="4"/>
      <c r="D4" s="5"/>
      <c r="E4" s="6"/>
      <c r="F4" s="7"/>
      <c r="G4" s="7"/>
      <c r="H4" s="7"/>
      <c r="I4" s="7"/>
      <c r="J4" s="7"/>
      <c r="K4" s="7"/>
      <c r="L4" s="7"/>
      <c r="M4" s="7"/>
      <c r="N4" s="7"/>
      <c r="O4" s="8"/>
      <c r="P4" s="8">
        <f t="shared" ref="P4:P35" si="0">SUM(F4:O4)</f>
        <v>0</v>
      </c>
      <c r="Q4" s="8"/>
      <c r="R4" s="8"/>
      <c r="S4" s="8"/>
      <c r="T4" s="8">
        <f>IF(E4="MWE",F4,0)</f>
        <v>0</v>
      </c>
      <c r="U4" s="8">
        <f>IF(E4="MWE",SUM(G4:M4),0)</f>
        <v>0</v>
      </c>
      <c r="V4" s="8">
        <f>IF(E4="NOT",SUM(Q4:S4),0)</f>
        <v>0</v>
      </c>
      <c r="W4" s="9">
        <f>T4+U4+V4+N4+O4</f>
        <v>0</v>
      </c>
      <c r="X4" s="8">
        <f>P4-W4</f>
        <v>0</v>
      </c>
      <c r="Y4" s="8">
        <f>IF(E4="NOT",IF(X4&lt;=20833.33,X4,0),0)</f>
        <v>0</v>
      </c>
      <c r="Z4" s="8">
        <f>IF(Y4=0,X4,0)</f>
        <v>0</v>
      </c>
      <c r="AA4" s="8">
        <f>IF(Z4=0,0,((Z4-VLOOKUP(Z4,TAX!$B$4:$E$9,1))*VLOOKUP(Z4,TAX!$B$4:$E$9,3))+VLOOKUP(Z4,TAX!$B$4:$E$9,4))</f>
        <v>0</v>
      </c>
      <c r="AB4" s="7">
        <f t="shared" ref="AB4:AB35" si="1">P4-Q4-R4-S4-AA4</f>
        <v>0</v>
      </c>
    </row>
    <row r="5" spans="2:28" x14ac:dyDescent="0.3">
      <c r="B5" s="3">
        <f>B4+1</f>
        <v>2</v>
      </c>
      <c r="C5" s="10"/>
      <c r="D5" s="11"/>
      <c r="E5" s="9"/>
      <c r="F5" s="8"/>
      <c r="G5" s="8"/>
      <c r="H5" s="8"/>
      <c r="I5" s="8"/>
      <c r="J5" s="8"/>
      <c r="K5" s="8"/>
      <c r="L5" s="8"/>
      <c r="M5" s="8"/>
      <c r="N5" s="8"/>
      <c r="O5" s="8"/>
      <c r="P5" s="8">
        <f t="shared" si="0"/>
        <v>0</v>
      </c>
      <c r="Q5" s="8"/>
      <c r="R5" s="8"/>
      <c r="S5" s="8"/>
      <c r="T5" s="8">
        <f t="shared" ref="T5:T53" si="2">IF(E5="MWE",F5,0)</f>
        <v>0</v>
      </c>
      <c r="U5" s="8">
        <f t="shared" ref="U5:U42" si="3">IF(E5="MWE",SUM(G5:M5),0)</f>
        <v>0</v>
      </c>
      <c r="V5" s="8">
        <f t="shared" ref="V5:V42" si="4">IF(E5="NOT",SUM(Q5:S5),0)</f>
        <v>0</v>
      </c>
      <c r="W5" s="9">
        <f>T5+U5+V5+N5+O5</f>
        <v>0</v>
      </c>
      <c r="X5" s="8">
        <f>P5-W5</f>
        <v>0</v>
      </c>
      <c r="Y5" s="8">
        <f>IF(E5="NOT",IF(X5&lt;=20833.33,X5,0),0)</f>
        <v>0</v>
      </c>
      <c r="Z5" s="8">
        <f>IF(Y5=0,X5,0)</f>
        <v>0</v>
      </c>
      <c r="AA5" s="8">
        <f>IF(Z5=0,0,((Z5-VLOOKUP(Z5,TAX!$B$4:$E$9,1))*VLOOKUP(Z5,TAX!$B$4:$E$9,3))+VLOOKUP(Z5,TAX!$B$4:$E$9,4))</f>
        <v>0</v>
      </c>
      <c r="AB5" s="8">
        <f t="shared" si="1"/>
        <v>0</v>
      </c>
    </row>
    <row r="6" spans="2:28" x14ac:dyDescent="0.3">
      <c r="B6" s="3">
        <f t="shared" ref="B6:B53" si="5">B5+1</f>
        <v>3</v>
      </c>
      <c r="C6" s="10"/>
      <c r="D6" s="11"/>
      <c r="E6" s="9"/>
      <c r="F6" s="8"/>
      <c r="G6" s="8"/>
      <c r="H6" s="8"/>
      <c r="I6" s="8"/>
      <c r="J6" s="8"/>
      <c r="K6" s="8"/>
      <c r="L6" s="8"/>
      <c r="M6" s="8"/>
      <c r="N6" s="8"/>
      <c r="O6" s="8"/>
      <c r="P6" s="8">
        <f t="shared" si="0"/>
        <v>0</v>
      </c>
      <c r="Q6" s="8"/>
      <c r="R6" s="8"/>
      <c r="S6" s="8"/>
      <c r="T6" s="8">
        <f t="shared" si="2"/>
        <v>0</v>
      </c>
      <c r="U6" s="8">
        <f t="shared" si="3"/>
        <v>0</v>
      </c>
      <c r="V6" s="8">
        <f t="shared" si="4"/>
        <v>0</v>
      </c>
      <c r="W6" s="9">
        <f t="shared" ref="W6:W42" si="6">T6+U6+V6+N6+O6</f>
        <v>0</v>
      </c>
      <c r="X6" s="8">
        <f t="shared" ref="X6:X42" si="7">P6-W6</f>
        <v>0</v>
      </c>
      <c r="Y6" s="8">
        <f t="shared" ref="Y6:Y53" si="8">IF(E6="NOT",IF(X6&lt;=20833.33,X6,0),0)</f>
        <v>0</v>
      </c>
      <c r="Z6" s="8">
        <f t="shared" ref="Z6:Z42" si="9">IF(Y6=0,X6,0)</f>
        <v>0</v>
      </c>
      <c r="AA6" s="8">
        <f>IF(Z6=0,0,((Z6-VLOOKUP(Z6,TAX!$B$4:$E$9,1))*VLOOKUP(Z6,TAX!$B$4:$E$9,3))+VLOOKUP(Z6,TAX!$B$4:$E$9,4))</f>
        <v>0</v>
      </c>
      <c r="AB6" s="8">
        <f t="shared" si="1"/>
        <v>0</v>
      </c>
    </row>
    <row r="7" spans="2:28" x14ac:dyDescent="0.3">
      <c r="B7" s="3">
        <f t="shared" si="5"/>
        <v>4</v>
      </c>
      <c r="C7" s="10"/>
      <c r="D7" s="11"/>
      <c r="E7" s="9"/>
      <c r="F7" s="8"/>
      <c r="G7" s="8"/>
      <c r="H7" s="8"/>
      <c r="I7" s="8"/>
      <c r="J7" s="8"/>
      <c r="K7" s="8"/>
      <c r="L7" s="8"/>
      <c r="M7" s="8"/>
      <c r="N7" s="8"/>
      <c r="O7" s="8"/>
      <c r="P7" s="8">
        <f t="shared" si="0"/>
        <v>0</v>
      </c>
      <c r="Q7" s="8"/>
      <c r="R7" s="8"/>
      <c r="S7" s="8"/>
      <c r="T7" s="8">
        <f t="shared" si="2"/>
        <v>0</v>
      </c>
      <c r="U7" s="8">
        <f t="shared" si="3"/>
        <v>0</v>
      </c>
      <c r="V7" s="8">
        <f t="shared" si="4"/>
        <v>0</v>
      </c>
      <c r="W7" s="9">
        <f t="shared" si="6"/>
        <v>0</v>
      </c>
      <c r="X7" s="8">
        <f t="shared" si="7"/>
        <v>0</v>
      </c>
      <c r="Y7" s="8">
        <f t="shared" si="8"/>
        <v>0</v>
      </c>
      <c r="Z7" s="8">
        <f t="shared" si="9"/>
        <v>0</v>
      </c>
      <c r="AA7" s="8">
        <f>IF(Z7=0,0,((Z7-VLOOKUP(Z7,TAX!$B$4:$E$9,1))*VLOOKUP(Z7,TAX!$B$4:$E$9,3))+VLOOKUP(Z7,TAX!$B$4:$E$9,4))</f>
        <v>0</v>
      </c>
      <c r="AB7" s="8">
        <f t="shared" si="1"/>
        <v>0</v>
      </c>
    </row>
    <row r="8" spans="2:28" x14ac:dyDescent="0.3">
      <c r="B8" s="3">
        <f t="shared" si="5"/>
        <v>5</v>
      </c>
      <c r="C8" s="10"/>
      <c r="D8" s="11"/>
      <c r="E8" s="9"/>
      <c r="F8" s="8"/>
      <c r="G8" s="8"/>
      <c r="H8" s="8"/>
      <c r="I8" s="8"/>
      <c r="J8" s="8"/>
      <c r="K8" s="8"/>
      <c r="L8" s="8"/>
      <c r="M8" s="8"/>
      <c r="N8" s="8"/>
      <c r="O8" s="8"/>
      <c r="P8" s="8">
        <f t="shared" si="0"/>
        <v>0</v>
      </c>
      <c r="Q8" s="8"/>
      <c r="R8" s="8"/>
      <c r="S8" s="8"/>
      <c r="T8" s="8">
        <f t="shared" si="2"/>
        <v>0</v>
      </c>
      <c r="U8" s="8">
        <f t="shared" si="3"/>
        <v>0</v>
      </c>
      <c r="V8" s="8">
        <f t="shared" si="4"/>
        <v>0</v>
      </c>
      <c r="W8" s="9">
        <f t="shared" si="6"/>
        <v>0</v>
      </c>
      <c r="X8" s="8">
        <f t="shared" si="7"/>
        <v>0</v>
      </c>
      <c r="Y8" s="8">
        <f t="shared" si="8"/>
        <v>0</v>
      </c>
      <c r="Z8" s="8">
        <f t="shared" si="9"/>
        <v>0</v>
      </c>
      <c r="AA8" s="8">
        <f>IF(Z8=0,0,((Z8-VLOOKUP(Z8,TAX!$B$4:$E$9,1))*VLOOKUP(Z8,TAX!$B$4:$E$9,3))+VLOOKUP(Z8,TAX!$B$4:$E$9,4))</f>
        <v>0</v>
      </c>
      <c r="AB8" s="8">
        <f t="shared" si="1"/>
        <v>0</v>
      </c>
    </row>
    <row r="9" spans="2:28" x14ac:dyDescent="0.3">
      <c r="B9" s="3">
        <f t="shared" si="5"/>
        <v>6</v>
      </c>
      <c r="C9" s="10"/>
      <c r="D9" s="11"/>
      <c r="E9" s="9"/>
      <c r="F9" s="8"/>
      <c r="G9" s="8"/>
      <c r="H9" s="8"/>
      <c r="I9" s="8"/>
      <c r="J9" s="8"/>
      <c r="K9" s="8"/>
      <c r="L9" s="8"/>
      <c r="M9" s="8"/>
      <c r="N9" s="8"/>
      <c r="O9" s="8"/>
      <c r="P9" s="8">
        <f t="shared" si="0"/>
        <v>0</v>
      </c>
      <c r="Q9" s="8"/>
      <c r="R9" s="8"/>
      <c r="S9" s="8"/>
      <c r="T9" s="8">
        <f t="shared" si="2"/>
        <v>0</v>
      </c>
      <c r="U9" s="8">
        <f t="shared" si="3"/>
        <v>0</v>
      </c>
      <c r="V9" s="8">
        <f t="shared" si="4"/>
        <v>0</v>
      </c>
      <c r="W9" s="9">
        <f>T9+U9+V9+N9+O9</f>
        <v>0</v>
      </c>
      <c r="X9" s="8">
        <f t="shared" si="7"/>
        <v>0</v>
      </c>
      <c r="Y9" s="8">
        <f t="shared" si="8"/>
        <v>0</v>
      </c>
      <c r="Z9" s="8">
        <f t="shared" si="9"/>
        <v>0</v>
      </c>
      <c r="AA9" s="8">
        <f>IF(Z9=0,0,((Z9-VLOOKUP(Z9,TAX!$B$4:$E$9,1))*VLOOKUP(Z9,TAX!$B$4:$E$9,3))+VLOOKUP(Z9,TAX!$B$4:$E$9,4))</f>
        <v>0</v>
      </c>
      <c r="AB9" s="8">
        <f t="shared" si="1"/>
        <v>0</v>
      </c>
    </row>
    <row r="10" spans="2:28" x14ac:dyDescent="0.3">
      <c r="B10" s="3">
        <f t="shared" si="5"/>
        <v>7</v>
      </c>
      <c r="C10" s="10"/>
      <c r="D10" s="11"/>
      <c r="E10" s="9"/>
      <c r="F10" s="8"/>
      <c r="G10" s="8"/>
      <c r="H10" s="8"/>
      <c r="I10" s="8"/>
      <c r="J10" s="8"/>
      <c r="K10" s="8"/>
      <c r="L10" s="8"/>
      <c r="M10" s="8"/>
      <c r="N10" s="8"/>
      <c r="O10" s="8"/>
      <c r="P10" s="8">
        <f t="shared" si="0"/>
        <v>0</v>
      </c>
      <c r="Q10" s="8"/>
      <c r="R10" s="8"/>
      <c r="S10" s="8"/>
      <c r="T10" s="8">
        <f t="shared" si="2"/>
        <v>0</v>
      </c>
      <c r="U10" s="8">
        <f t="shared" si="3"/>
        <v>0</v>
      </c>
      <c r="V10" s="8">
        <f t="shared" si="4"/>
        <v>0</v>
      </c>
      <c r="W10" s="9">
        <f t="shared" si="6"/>
        <v>0</v>
      </c>
      <c r="X10" s="8">
        <f t="shared" si="7"/>
        <v>0</v>
      </c>
      <c r="Y10" s="8">
        <f t="shared" si="8"/>
        <v>0</v>
      </c>
      <c r="Z10" s="8">
        <f t="shared" si="9"/>
        <v>0</v>
      </c>
      <c r="AA10" s="8">
        <f>IF(Z10=0,0,((Z10-VLOOKUP(Z10,TAX!$B$4:$E$9,1))*VLOOKUP(Z10,TAX!$B$4:$E$9,3))+VLOOKUP(Z10,TAX!$B$4:$E$9,4))</f>
        <v>0</v>
      </c>
      <c r="AB10" s="8">
        <f t="shared" si="1"/>
        <v>0</v>
      </c>
    </row>
    <row r="11" spans="2:28" x14ac:dyDescent="0.3">
      <c r="B11" s="3">
        <f t="shared" si="5"/>
        <v>8</v>
      </c>
      <c r="C11" s="10"/>
      <c r="D11" s="11"/>
      <c r="E11" s="9"/>
      <c r="F11" s="8"/>
      <c r="G11" s="8"/>
      <c r="H11" s="8"/>
      <c r="I11" s="8"/>
      <c r="J11" s="8"/>
      <c r="K11" s="8"/>
      <c r="L11" s="8"/>
      <c r="M11" s="8"/>
      <c r="N11" s="8"/>
      <c r="O11" s="8"/>
      <c r="P11" s="8">
        <f t="shared" si="0"/>
        <v>0</v>
      </c>
      <c r="Q11" s="8"/>
      <c r="R11" s="8"/>
      <c r="S11" s="8"/>
      <c r="T11" s="8">
        <f t="shared" si="2"/>
        <v>0</v>
      </c>
      <c r="U11" s="8">
        <f t="shared" si="3"/>
        <v>0</v>
      </c>
      <c r="V11" s="8">
        <f t="shared" si="4"/>
        <v>0</v>
      </c>
      <c r="W11" s="9">
        <f t="shared" si="6"/>
        <v>0</v>
      </c>
      <c r="X11" s="8">
        <f t="shared" si="7"/>
        <v>0</v>
      </c>
      <c r="Y11" s="8">
        <f t="shared" si="8"/>
        <v>0</v>
      </c>
      <c r="Z11" s="8">
        <f t="shared" si="9"/>
        <v>0</v>
      </c>
      <c r="AA11" s="8">
        <f>IF(Z11=0,0,((Z11-VLOOKUP(Z11,TAX!$B$4:$E$9,1))*VLOOKUP(Z11,TAX!$B$4:$E$9,3))+VLOOKUP(Z11,TAX!$B$4:$E$9,4))</f>
        <v>0</v>
      </c>
      <c r="AB11" s="8">
        <f t="shared" si="1"/>
        <v>0</v>
      </c>
    </row>
    <row r="12" spans="2:28" x14ac:dyDescent="0.3">
      <c r="B12" s="3">
        <f t="shared" si="5"/>
        <v>9</v>
      </c>
      <c r="C12" s="10"/>
      <c r="D12" s="11"/>
      <c r="E12" s="9"/>
      <c r="F12" s="8"/>
      <c r="G12" s="8"/>
      <c r="H12" s="8"/>
      <c r="I12" s="8"/>
      <c r="J12" s="8"/>
      <c r="K12" s="8"/>
      <c r="L12" s="8"/>
      <c r="M12" s="8"/>
      <c r="N12" s="8"/>
      <c r="O12" s="8"/>
      <c r="P12" s="8">
        <f t="shared" si="0"/>
        <v>0</v>
      </c>
      <c r="Q12" s="8"/>
      <c r="R12" s="8"/>
      <c r="S12" s="8"/>
      <c r="T12" s="8">
        <f t="shared" si="2"/>
        <v>0</v>
      </c>
      <c r="U12" s="8">
        <f t="shared" si="3"/>
        <v>0</v>
      </c>
      <c r="V12" s="8">
        <f t="shared" si="4"/>
        <v>0</v>
      </c>
      <c r="W12" s="9">
        <f t="shared" si="6"/>
        <v>0</v>
      </c>
      <c r="X12" s="8">
        <f t="shared" si="7"/>
        <v>0</v>
      </c>
      <c r="Y12" s="8">
        <f t="shared" si="8"/>
        <v>0</v>
      </c>
      <c r="Z12" s="8">
        <f t="shared" si="9"/>
        <v>0</v>
      </c>
      <c r="AA12" s="8">
        <f>IF(Z12=0,0,((Z12-VLOOKUP(Z12,TAX!$B$4:$E$9,1))*VLOOKUP(Z12,TAX!$B$4:$E$9,3))+VLOOKUP(Z12,TAX!$B$4:$E$9,4))</f>
        <v>0</v>
      </c>
      <c r="AB12" s="8">
        <f t="shared" si="1"/>
        <v>0</v>
      </c>
    </row>
    <row r="13" spans="2:28" x14ac:dyDescent="0.3">
      <c r="B13" s="3">
        <f t="shared" si="5"/>
        <v>10</v>
      </c>
      <c r="C13" s="10"/>
      <c r="D13" s="11"/>
      <c r="E13" s="9"/>
      <c r="F13" s="8"/>
      <c r="G13" s="8"/>
      <c r="H13" s="8"/>
      <c r="I13" s="8"/>
      <c r="J13" s="8"/>
      <c r="K13" s="8"/>
      <c r="L13" s="8"/>
      <c r="M13" s="8"/>
      <c r="N13" s="8"/>
      <c r="O13" s="8"/>
      <c r="P13" s="8">
        <f t="shared" si="0"/>
        <v>0</v>
      </c>
      <c r="Q13" s="8"/>
      <c r="R13" s="8"/>
      <c r="S13" s="8"/>
      <c r="T13" s="8">
        <f t="shared" si="2"/>
        <v>0</v>
      </c>
      <c r="U13" s="8">
        <f t="shared" si="3"/>
        <v>0</v>
      </c>
      <c r="V13" s="8">
        <f t="shared" si="4"/>
        <v>0</v>
      </c>
      <c r="W13" s="9">
        <f t="shared" si="6"/>
        <v>0</v>
      </c>
      <c r="X13" s="8">
        <f t="shared" si="7"/>
        <v>0</v>
      </c>
      <c r="Y13" s="8">
        <f t="shared" si="8"/>
        <v>0</v>
      </c>
      <c r="Z13" s="8">
        <f t="shared" si="9"/>
        <v>0</v>
      </c>
      <c r="AA13" s="8">
        <f>IF(Z13=0,0,((Z13-VLOOKUP(Z13,TAX!$B$4:$E$9,1))*VLOOKUP(Z13,TAX!$B$4:$E$9,3))+VLOOKUP(Z13,TAX!$B$4:$E$9,4))</f>
        <v>0</v>
      </c>
      <c r="AB13" s="8">
        <f t="shared" si="1"/>
        <v>0</v>
      </c>
    </row>
    <row r="14" spans="2:28" x14ac:dyDescent="0.3">
      <c r="B14" s="3">
        <f t="shared" si="5"/>
        <v>11</v>
      </c>
      <c r="C14" s="10"/>
      <c r="D14" s="11"/>
      <c r="E14" s="9"/>
      <c r="F14" s="8"/>
      <c r="G14" s="8"/>
      <c r="H14" s="8"/>
      <c r="I14" s="8"/>
      <c r="J14" s="8"/>
      <c r="K14" s="8"/>
      <c r="L14" s="8"/>
      <c r="M14" s="8"/>
      <c r="N14" s="8"/>
      <c r="O14" s="8"/>
      <c r="P14" s="8">
        <f t="shared" si="0"/>
        <v>0</v>
      </c>
      <c r="Q14" s="8"/>
      <c r="R14" s="8"/>
      <c r="S14" s="8"/>
      <c r="T14" s="8">
        <f t="shared" si="2"/>
        <v>0</v>
      </c>
      <c r="U14" s="8">
        <f t="shared" si="3"/>
        <v>0</v>
      </c>
      <c r="V14" s="8">
        <f t="shared" si="4"/>
        <v>0</v>
      </c>
      <c r="W14" s="9">
        <f t="shared" si="6"/>
        <v>0</v>
      </c>
      <c r="X14" s="8">
        <f t="shared" si="7"/>
        <v>0</v>
      </c>
      <c r="Y14" s="8">
        <f t="shared" si="8"/>
        <v>0</v>
      </c>
      <c r="Z14" s="8">
        <f t="shared" si="9"/>
        <v>0</v>
      </c>
      <c r="AA14" s="8">
        <f>IF(Z14=0,0,((Z14-VLOOKUP(Z14,TAX!$B$4:$E$9,1))*VLOOKUP(Z14,TAX!$B$4:$E$9,3))+VLOOKUP(Z14,TAX!$B$4:$E$9,4))</f>
        <v>0</v>
      </c>
      <c r="AB14" s="8">
        <f t="shared" si="1"/>
        <v>0</v>
      </c>
    </row>
    <row r="15" spans="2:28" x14ac:dyDescent="0.3">
      <c r="B15" s="3">
        <f t="shared" si="5"/>
        <v>12</v>
      </c>
      <c r="C15" s="10"/>
      <c r="D15" s="11"/>
      <c r="E15" s="9"/>
      <c r="F15" s="8"/>
      <c r="G15" s="8"/>
      <c r="H15" s="8"/>
      <c r="I15" s="8"/>
      <c r="J15" s="8"/>
      <c r="K15" s="8"/>
      <c r="L15" s="8"/>
      <c r="M15" s="8"/>
      <c r="N15" s="8"/>
      <c r="O15" s="8"/>
      <c r="P15" s="8">
        <f t="shared" si="0"/>
        <v>0</v>
      </c>
      <c r="Q15" s="8"/>
      <c r="R15" s="8"/>
      <c r="S15" s="8"/>
      <c r="T15" s="8">
        <f t="shared" si="2"/>
        <v>0</v>
      </c>
      <c r="U15" s="8">
        <f t="shared" si="3"/>
        <v>0</v>
      </c>
      <c r="V15" s="8">
        <f t="shared" si="4"/>
        <v>0</v>
      </c>
      <c r="W15" s="9">
        <f t="shared" si="6"/>
        <v>0</v>
      </c>
      <c r="X15" s="8">
        <f t="shared" si="7"/>
        <v>0</v>
      </c>
      <c r="Y15" s="8">
        <f t="shared" si="8"/>
        <v>0</v>
      </c>
      <c r="Z15" s="8">
        <f t="shared" si="9"/>
        <v>0</v>
      </c>
      <c r="AA15" s="8">
        <f>IF(Z15=0,0,((Z15-VLOOKUP(Z15,TAX!$B$4:$E$9,1))*VLOOKUP(Z15,TAX!$B$4:$E$9,3))+VLOOKUP(Z15,TAX!$B$4:$E$9,4))</f>
        <v>0</v>
      </c>
      <c r="AB15" s="8">
        <f t="shared" si="1"/>
        <v>0</v>
      </c>
    </row>
    <row r="16" spans="2:28" x14ac:dyDescent="0.3">
      <c r="B16" s="3">
        <f t="shared" si="5"/>
        <v>13</v>
      </c>
      <c r="C16" s="10"/>
      <c r="D16" s="11"/>
      <c r="E16" s="9"/>
      <c r="F16" s="8"/>
      <c r="G16" s="8"/>
      <c r="H16" s="8"/>
      <c r="I16" s="8"/>
      <c r="J16" s="8"/>
      <c r="K16" s="8"/>
      <c r="L16" s="8"/>
      <c r="M16" s="8"/>
      <c r="N16" s="8"/>
      <c r="O16" s="8"/>
      <c r="P16" s="8">
        <f t="shared" si="0"/>
        <v>0</v>
      </c>
      <c r="Q16" s="8"/>
      <c r="R16" s="8"/>
      <c r="S16" s="8"/>
      <c r="T16" s="8">
        <f t="shared" si="2"/>
        <v>0</v>
      </c>
      <c r="U16" s="8">
        <f t="shared" si="3"/>
        <v>0</v>
      </c>
      <c r="V16" s="8">
        <f t="shared" si="4"/>
        <v>0</v>
      </c>
      <c r="W16" s="9">
        <f t="shared" si="6"/>
        <v>0</v>
      </c>
      <c r="X16" s="8">
        <f t="shared" si="7"/>
        <v>0</v>
      </c>
      <c r="Y16" s="8">
        <f t="shared" si="8"/>
        <v>0</v>
      </c>
      <c r="Z16" s="8">
        <f t="shared" si="9"/>
        <v>0</v>
      </c>
      <c r="AA16" s="8">
        <f>IF(Z16=0,0,((Z16-VLOOKUP(Z16,TAX!$B$4:$E$9,1))*VLOOKUP(Z16,TAX!$B$4:$E$9,3))+VLOOKUP(Z16,TAX!$B$4:$E$9,4))</f>
        <v>0</v>
      </c>
      <c r="AB16" s="8">
        <f t="shared" si="1"/>
        <v>0</v>
      </c>
    </row>
    <row r="17" spans="2:28" x14ac:dyDescent="0.3">
      <c r="B17" s="3">
        <f t="shared" si="5"/>
        <v>14</v>
      </c>
      <c r="C17" s="10"/>
      <c r="D17" s="11"/>
      <c r="E17" s="9"/>
      <c r="F17" s="8"/>
      <c r="G17" s="8"/>
      <c r="H17" s="8"/>
      <c r="I17" s="8"/>
      <c r="J17" s="8"/>
      <c r="K17" s="8"/>
      <c r="L17" s="8"/>
      <c r="M17" s="8"/>
      <c r="N17" s="8"/>
      <c r="O17" s="8"/>
      <c r="P17" s="8">
        <f t="shared" si="0"/>
        <v>0</v>
      </c>
      <c r="Q17" s="8"/>
      <c r="R17" s="8"/>
      <c r="S17" s="8"/>
      <c r="T17" s="8">
        <f t="shared" si="2"/>
        <v>0</v>
      </c>
      <c r="U17" s="8">
        <f t="shared" si="3"/>
        <v>0</v>
      </c>
      <c r="V17" s="8">
        <f t="shared" si="4"/>
        <v>0</v>
      </c>
      <c r="W17" s="9">
        <f t="shared" si="6"/>
        <v>0</v>
      </c>
      <c r="X17" s="8">
        <f t="shared" si="7"/>
        <v>0</v>
      </c>
      <c r="Y17" s="8">
        <f t="shared" si="8"/>
        <v>0</v>
      </c>
      <c r="Z17" s="8">
        <f t="shared" si="9"/>
        <v>0</v>
      </c>
      <c r="AA17" s="8">
        <f>IF(Z17=0,0,((Z17-VLOOKUP(Z17,TAX!$B$4:$E$9,1))*VLOOKUP(Z17,TAX!$B$4:$E$9,3))+VLOOKUP(Z17,TAX!$B$4:$E$9,4))</f>
        <v>0</v>
      </c>
      <c r="AB17" s="8">
        <f t="shared" si="1"/>
        <v>0</v>
      </c>
    </row>
    <row r="18" spans="2:28" x14ac:dyDescent="0.3">
      <c r="B18" s="3">
        <f t="shared" si="5"/>
        <v>15</v>
      </c>
      <c r="C18" s="10"/>
      <c r="D18" s="11"/>
      <c r="E18" s="9"/>
      <c r="F18" s="8"/>
      <c r="G18" s="8"/>
      <c r="H18" s="8"/>
      <c r="I18" s="8"/>
      <c r="J18" s="8"/>
      <c r="K18" s="8"/>
      <c r="L18" s="8"/>
      <c r="M18" s="8"/>
      <c r="N18" s="8"/>
      <c r="O18" s="8"/>
      <c r="P18" s="8">
        <f t="shared" si="0"/>
        <v>0</v>
      </c>
      <c r="Q18" s="8"/>
      <c r="R18" s="8"/>
      <c r="S18" s="8"/>
      <c r="T18" s="8">
        <f t="shared" si="2"/>
        <v>0</v>
      </c>
      <c r="U18" s="8">
        <f t="shared" si="3"/>
        <v>0</v>
      </c>
      <c r="V18" s="8">
        <f t="shared" si="4"/>
        <v>0</v>
      </c>
      <c r="W18" s="9">
        <f t="shared" si="6"/>
        <v>0</v>
      </c>
      <c r="X18" s="8">
        <f t="shared" si="7"/>
        <v>0</v>
      </c>
      <c r="Y18" s="8">
        <f t="shared" si="8"/>
        <v>0</v>
      </c>
      <c r="Z18" s="8">
        <f t="shared" si="9"/>
        <v>0</v>
      </c>
      <c r="AA18" s="8">
        <f>IF(Z18=0,0,((Z18-VLOOKUP(Z18,TAX!$B$4:$E$9,1))*VLOOKUP(Z18,TAX!$B$4:$E$9,3))+VLOOKUP(Z18,TAX!$B$4:$E$9,4))</f>
        <v>0</v>
      </c>
      <c r="AB18" s="8">
        <f t="shared" si="1"/>
        <v>0</v>
      </c>
    </row>
    <row r="19" spans="2:28" x14ac:dyDescent="0.3">
      <c r="B19" s="3">
        <f t="shared" si="5"/>
        <v>16</v>
      </c>
      <c r="C19" s="10"/>
      <c r="D19" s="11"/>
      <c r="E19" s="9"/>
      <c r="F19" s="8"/>
      <c r="G19" s="8"/>
      <c r="H19" s="8"/>
      <c r="I19" s="8"/>
      <c r="J19" s="8"/>
      <c r="K19" s="8"/>
      <c r="L19" s="8"/>
      <c r="M19" s="8"/>
      <c r="N19" s="8"/>
      <c r="O19" s="8"/>
      <c r="P19" s="8">
        <f t="shared" si="0"/>
        <v>0</v>
      </c>
      <c r="Q19" s="8"/>
      <c r="R19" s="8"/>
      <c r="S19" s="8"/>
      <c r="T19" s="8">
        <f t="shared" si="2"/>
        <v>0</v>
      </c>
      <c r="U19" s="8">
        <f t="shared" si="3"/>
        <v>0</v>
      </c>
      <c r="V19" s="8">
        <f t="shared" si="4"/>
        <v>0</v>
      </c>
      <c r="W19" s="9">
        <f t="shared" si="6"/>
        <v>0</v>
      </c>
      <c r="X19" s="8">
        <f t="shared" si="7"/>
        <v>0</v>
      </c>
      <c r="Y19" s="8">
        <f t="shared" si="8"/>
        <v>0</v>
      </c>
      <c r="Z19" s="8">
        <f t="shared" si="9"/>
        <v>0</v>
      </c>
      <c r="AA19" s="8">
        <f>IF(Z19=0,0,((Z19-VLOOKUP(Z19,TAX!$B$4:$E$9,1))*VLOOKUP(Z19,TAX!$B$4:$E$9,3))+VLOOKUP(Z19,TAX!$B$4:$E$9,4))</f>
        <v>0</v>
      </c>
      <c r="AB19" s="8">
        <f t="shared" si="1"/>
        <v>0</v>
      </c>
    </row>
    <row r="20" spans="2:28" x14ac:dyDescent="0.3">
      <c r="B20" s="3">
        <f t="shared" si="5"/>
        <v>17</v>
      </c>
      <c r="C20" s="10"/>
      <c r="D20" s="11"/>
      <c r="E20" s="9"/>
      <c r="F20" s="8"/>
      <c r="G20" s="8"/>
      <c r="H20" s="8"/>
      <c r="I20" s="8"/>
      <c r="J20" s="8"/>
      <c r="K20" s="8"/>
      <c r="L20" s="8"/>
      <c r="M20" s="8"/>
      <c r="N20" s="8"/>
      <c r="O20" s="8"/>
      <c r="P20" s="8">
        <f t="shared" si="0"/>
        <v>0</v>
      </c>
      <c r="Q20" s="8"/>
      <c r="R20" s="8"/>
      <c r="S20" s="8"/>
      <c r="T20" s="8">
        <f t="shared" si="2"/>
        <v>0</v>
      </c>
      <c r="U20" s="8">
        <f t="shared" si="3"/>
        <v>0</v>
      </c>
      <c r="V20" s="8">
        <f t="shared" si="4"/>
        <v>0</v>
      </c>
      <c r="W20" s="9">
        <f t="shared" si="6"/>
        <v>0</v>
      </c>
      <c r="X20" s="8">
        <f t="shared" si="7"/>
        <v>0</v>
      </c>
      <c r="Y20" s="8">
        <f t="shared" si="8"/>
        <v>0</v>
      </c>
      <c r="Z20" s="8">
        <f t="shared" si="9"/>
        <v>0</v>
      </c>
      <c r="AA20" s="8">
        <f>IF(Z20=0,0,((Z20-VLOOKUP(Z20,TAX!$B$4:$E$9,1))*VLOOKUP(Z20,TAX!$B$4:$E$9,3))+VLOOKUP(Z20,TAX!$B$4:$E$9,4))</f>
        <v>0</v>
      </c>
      <c r="AB20" s="8">
        <f t="shared" si="1"/>
        <v>0</v>
      </c>
    </row>
    <row r="21" spans="2:28" x14ac:dyDescent="0.3">
      <c r="B21" s="3">
        <f t="shared" si="5"/>
        <v>18</v>
      </c>
      <c r="C21" s="10"/>
      <c r="D21" s="11"/>
      <c r="E21" s="9"/>
      <c r="F21" s="8"/>
      <c r="G21" s="8"/>
      <c r="H21" s="8"/>
      <c r="I21" s="8"/>
      <c r="J21" s="8"/>
      <c r="K21" s="8"/>
      <c r="L21" s="8"/>
      <c r="M21" s="8"/>
      <c r="N21" s="8"/>
      <c r="O21" s="8"/>
      <c r="P21" s="8">
        <f t="shared" si="0"/>
        <v>0</v>
      </c>
      <c r="Q21" s="8"/>
      <c r="R21" s="8"/>
      <c r="S21" s="8"/>
      <c r="T21" s="8">
        <f t="shared" si="2"/>
        <v>0</v>
      </c>
      <c r="U21" s="8">
        <f t="shared" si="3"/>
        <v>0</v>
      </c>
      <c r="V21" s="8">
        <f t="shared" si="4"/>
        <v>0</v>
      </c>
      <c r="W21" s="9">
        <f t="shared" si="6"/>
        <v>0</v>
      </c>
      <c r="X21" s="8">
        <f t="shared" si="7"/>
        <v>0</v>
      </c>
      <c r="Y21" s="8">
        <f t="shared" si="8"/>
        <v>0</v>
      </c>
      <c r="Z21" s="8">
        <f t="shared" si="9"/>
        <v>0</v>
      </c>
      <c r="AA21" s="8">
        <f>IF(Z21=0,0,((Z21-VLOOKUP(Z21,TAX!$B$4:$E$9,1))*VLOOKUP(Z21,TAX!$B$4:$E$9,3))+VLOOKUP(Z21,TAX!$B$4:$E$9,4))</f>
        <v>0</v>
      </c>
      <c r="AB21" s="8">
        <f t="shared" si="1"/>
        <v>0</v>
      </c>
    </row>
    <row r="22" spans="2:28" x14ac:dyDescent="0.3">
      <c r="B22" s="3">
        <f t="shared" si="5"/>
        <v>19</v>
      </c>
      <c r="C22" s="10"/>
      <c r="D22" s="11"/>
      <c r="E22" s="9"/>
      <c r="F22" s="8"/>
      <c r="G22" s="8"/>
      <c r="H22" s="8"/>
      <c r="I22" s="8"/>
      <c r="J22" s="8"/>
      <c r="K22" s="8"/>
      <c r="L22" s="8"/>
      <c r="M22" s="8"/>
      <c r="N22" s="8"/>
      <c r="O22" s="8"/>
      <c r="P22" s="8">
        <f t="shared" si="0"/>
        <v>0</v>
      </c>
      <c r="Q22" s="8"/>
      <c r="R22" s="8"/>
      <c r="S22" s="8"/>
      <c r="T22" s="8">
        <f t="shared" si="2"/>
        <v>0</v>
      </c>
      <c r="U22" s="8">
        <f t="shared" si="3"/>
        <v>0</v>
      </c>
      <c r="V22" s="8">
        <f t="shared" si="4"/>
        <v>0</v>
      </c>
      <c r="W22" s="9">
        <f t="shared" si="6"/>
        <v>0</v>
      </c>
      <c r="X22" s="8">
        <f t="shared" si="7"/>
        <v>0</v>
      </c>
      <c r="Y22" s="8">
        <f t="shared" si="8"/>
        <v>0</v>
      </c>
      <c r="Z22" s="8">
        <f t="shared" si="9"/>
        <v>0</v>
      </c>
      <c r="AA22" s="8">
        <f>IF(Z22=0,0,((Z22-VLOOKUP(Z22,TAX!$B$4:$E$9,1))*VLOOKUP(Z22,TAX!$B$4:$E$9,3))+VLOOKUP(Z22,TAX!$B$4:$E$9,4))</f>
        <v>0</v>
      </c>
      <c r="AB22" s="8">
        <f t="shared" si="1"/>
        <v>0</v>
      </c>
    </row>
    <row r="23" spans="2:28" x14ac:dyDescent="0.3">
      <c r="B23" s="3">
        <f t="shared" si="5"/>
        <v>20</v>
      </c>
      <c r="C23" s="10"/>
      <c r="D23" s="11"/>
      <c r="E23" s="9"/>
      <c r="F23" s="8"/>
      <c r="G23" s="8"/>
      <c r="H23" s="8"/>
      <c r="I23" s="8"/>
      <c r="J23" s="8"/>
      <c r="K23" s="8"/>
      <c r="L23" s="8"/>
      <c r="M23" s="8"/>
      <c r="N23" s="8"/>
      <c r="O23" s="8"/>
      <c r="P23" s="8">
        <f t="shared" si="0"/>
        <v>0</v>
      </c>
      <c r="Q23" s="8"/>
      <c r="R23" s="8"/>
      <c r="S23" s="8"/>
      <c r="T23" s="8">
        <f t="shared" si="2"/>
        <v>0</v>
      </c>
      <c r="U23" s="8">
        <f t="shared" si="3"/>
        <v>0</v>
      </c>
      <c r="V23" s="8">
        <f t="shared" si="4"/>
        <v>0</v>
      </c>
      <c r="W23" s="9">
        <f t="shared" si="6"/>
        <v>0</v>
      </c>
      <c r="X23" s="8">
        <f t="shared" si="7"/>
        <v>0</v>
      </c>
      <c r="Y23" s="8">
        <f t="shared" si="8"/>
        <v>0</v>
      </c>
      <c r="Z23" s="8">
        <f t="shared" si="9"/>
        <v>0</v>
      </c>
      <c r="AA23" s="8">
        <f>IF(Z23=0,0,((Z23-VLOOKUP(Z23,TAX!$B$4:$E$9,1))*VLOOKUP(Z23,TAX!$B$4:$E$9,3))+VLOOKUP(Z23,TAX!$B$4:$E$9,4))</f>
        <v>0</v>
      </c>
      <c r="AB23" s="8">
        <f t="shared" si="1"/>
        <v>0</v>
      </c>
    </row>
    <row r="24" spans="2:28" x14ac:dyDescent="0.3">
      <c r="B24" s="3">
        <f t="shared" si="5"/>
        <v>21</v>
      </c>
      <c r="C24" s="10"/>
      <c r="D24" s="11"/>
      <c r="E24" s="9"/>
      <c r="F24" s="8"/>
      <c r="G24" s="8"/>
      <c r="H24" s="8"/>
      <c r="I24" s="8"/>
      <c r="J24" s="8"/>
      <c r="K24" s="8"/>
      <c r="L24" s="8"/>
      <c r="M24" s="8"/>
      <c r="N24" s="8"/>
      <c r="O24" s="8"/>
      <c r="P24" s="8">
        <f t="shared" si="0"/>
        <v>0</v>
      </c>
      <c r="Q24" s="8"/>
      <c r="R24" s="8"/>
      <c r="S24" s="8"/>
      <c r="T24" s="8">
        <f t="shared" si="2"/>
        <v>0</v>
      </c>
      <c r="U24" s="8">
        <f t="shared" si="3"/>
        <v>0</v>
      </c>
      <c r="V24" s="8">
        <f t="shared" si="4"/>
        <v>0</v>
      </c>
      <c r="W24" s="9">
        <f t="shared" si="6"/>
        <v>0</v>
      </c>
      <c r="X24" s="8">
        <f t="shared" si="7"/>
        <v>0</v>
      </c>
      <c r="Y24" s="8">
        <f t="shared" si="8"/>
        <v>0</v>
      </c>
      <c r="Z24" s="8">
        <f t="shared" si="9"/>
        <v>0</v>
      </c>
      <c r="AA24" s="8">
        <f>IF(Z24=0,0,((Z24-VLOOKUP(Z24,TAX!$B$4:$E$9,1))*VLOOKUP(Z24,TAX!$B$4:$E$9,3))+VLOOKUP(Z24,TAX!$B$4:$E$9,4))</f>
        <v>0</v>
      </c>
      <c r="AB24" s="8">
        <f t="shared" si="1"/>
        <v>0</v>
      </c>
    </row>
    <row r="25" spans="2:28" x14ac:dyDescent="0.3">
      <c r="B25" s="3">
        <f t="shared" si="5"/>
        <v>22</v>
      </c>
      <c r="C25" s="10"/>
      <c r="D25" s="11"/>
      <c r="E25" s="9"/>
      <c r="F25" s="8"/>
      <c r="G25" s="8"/>
      <c r="H25" s="8"/>
      <c r="I25" s="8"/>
      <c r="J25" s="8"/>
      <c r="K25" s="8"/>
      <c r="L25" s="8"/>
      <c r="M25" s="8"/>
      <c r="N25" s="8"/>
      <c r="O25" s="8"/>
      <c r="P25" s="8">
        <f t="shared" si="0"/>
        <v>0</v>
      </c>
      <c r="Q25" s="8"/>
      <c r="R25" s="8"/>
      <c r="S25" s="8"/>
      <c r="T25" s="8">
        <f t="shared" si="2"/>
        <v>0</v>
      </c>
      <c r="U25" s="8">
        <f t="shared" si="3"/>
        <v>0</v>
      </c>
      <c r="V25" s="8">
        <f t="shared" si="4"/>
        <v>0</v>
      </c>
      <c r="W25" s="9">
        <f t="shared" si="6"/>
        <v>0</v>
      </c>
      <c r="X25" s="8">
        <f t="shared" si="7"/>
        <v>0</v>
      </c>
      <c r="Y25" s="8">
        <f t="shared" si="8"/>
        <v>0</v>
      </c>
      <c r="Z25" s="8">
        <f t="shared" si="9"/>
        <v>0</v>
      </c>
      <c r="AA25" s="8">
        <f>IF(Z25=0,0,((Z25-VLOOKUP(Z25,TAX!$B$4:$E$9,1))*VLOOKUP(Z25,TAX!$B$4:$E$9,3))+VLOOKUP(Z25,TAX!$B$4:$E$9,4))</f>
        <v>0</v>
      </c>
      <c r="AB25" s="8">
        <f t="shared" si="1"/>
        <v>0</v>
      </c>
    </row>
    <row r="26" spans="2:28" x14ac:dyDescent="0.3">
      <c r="B26" s="3">
        <f t="shared" si="5"/>
        <v>23</v>
      </c>
      <c r="C26" s="10"/>
      <c r="D26" s="11"/>
      <c r="E26" s="9"/>
      <c r="F26" s="8"/>
      <c r="G26" s="8"/>
      <c r="H26" s="8"/>
      <c r="I26" s="8"/>
      <c r="J26" s="8"/>
      <c r="K26" s="8"/>
      <c r="L26" s="8"/>
      <c r="M26" s="8"/>
      <c r="N26" s="8"/>
      <c r="O26" s="8"/>
      <c r="P26" s="8">
        <f t="shared" si="0"/>
        <v>0</v>
      </c>
      <c r="Q26" s="8"/>
      <c r="R26" s="8"/>
      <c r="S26" s="8"/>
      <c r="T26" s="8">
        <f t="shared" si="2"/>
        <v>0</v>
      </c>
      <c r="U26" s="8">
        <f t="shared" si="3"/>
        <v>0</v>
      </c>
      <c r="V26" s="8">
        <f t="shared" si="4"/>
        <v>0</v>
      </c>
      <c r="W26" s="9">
        <f t="shared" si="6"/>
        <v>0</v>
      </c>
      <c r="X26" s="8">
        <f t="shared" si="7"/>
        <v>0</v>
      </c>
      <c r="Y26" s="8">
        <f t="shared" si="8"/>
        <v>0</v>
      </c>
      <c r="Z26" s="8">
        <f t="shared" si="9"/>
        <v>0</v>
      </c>
      <c r="AA26" s="8">
        <f>IF(Z26=0,0,((Z26-VLOOKUP(Z26,TAX!$B$4:$E$9,1))*VLOOKUP(Z26,TAX!$B$4:$E$9,3))+VLOOKUP(Z26,TAX!$B$4:$E$9,4))</f>
        <v>0</v>
      </c>
      <c r="AB26" s="8">
        <f t="shared" si="1"/>
        <v>0</v>
      </c>
    </row>
    <row r="27" spans="2:28" x14ac:dyDescent="0.3">
      <c r="B27" s="3">
        <f t="shared" si="5"/>
        <v>24</v>
      </c>
      <c r="C27" s="10"/>
      <c r="D27" s="11"/>
      <c r="E27" s="9"/>
      <c r="F27" s="8"/>
      <c r="G27" s="8"/>
      <c r="H27" s="8"/>
      <c r="I27" s="8"/>
      <c r="J27" s="8"/>
      <c r="K27" s="8"/>
      <c r="L27" s="8"/>
      <c r="M27" s="8"/>
      <c r="N27" s="8"/>
      <c r="O27" s="8"/>
      <c r="P27" s="8">
        <f t="shared" si="0"/>
        <v>0</v>
      </c>
      <c r="Q27" s="8"/>
      <c r="R27" s="8"/>
      <c r="S27" s="8"/>
      <c r="T27" s="8">
        <f t="shared" si="2"/>
        <v>0</v>
      </c>
      <c r="U27" s="8">
        <f t="shared" si="3"/>
        <v>0</v>
      </c>
      <c r="V27" s="8">
        <f t="shared" si="4"/>
        <v>0</v>
      </c>
      <c r="W27" s="9">
        <f t="shared" si="6"/>
        <v>0</v>
      </c>
      <c r="X27" s="8">
        <f t="shared" si="7"/>
        <v>0</v>
      </c>
      <c r="Y27" s="8">
        <f t="shared" si="8"/>
        <v>0</v>
      </c>
      <c r="Z27" s="8">
        <f t="shared" si="9"/>
        <v>0</v>
      </c>
      <c r="AA27" s="8">
        <f>IF(Z27=0,0,((Z27-VLOOKUP(Z27,TAX!$B$4:$E$9,1))*VLOOKUP(Z27,TAX!$B$4:$E$9,3))+VLOOKUP(Z27,TAX!$B$4:$E$9,4))</f>
        <v>0</v>
      </c>
      <c r="AB27" s="8">
        <f t="shared" si="1"/>
        <v>0</v>
      </c>
    </row>
    <row r="28" spans="2:28" x14ac:dyDescent="0.3">
      <c r="B28" s="3">
        <f t="shared" si="5"/>
        <v>25</v>
      </c>
      <c r="C28" s="10"/>
      <c r="D28" s="11"/>
      <c r="E28" s="9"/>
      <c r="F28" s="8"/>
      <c r="G28" s="8"/>
      <c r="H28" s="8"/>
      <c r="I28" s="8"/>
      <c r="J28" s="8"/>
      <c r="K28" s="8"/>
      <c r="L28" s="8"/>
      <c r="M28" s="8"/>
      <c r="N28" s="8"/>
      <c r="O28" s="8"/>
      <c r="P28" s="8">
        <f t="shared" si="0"/>
        <v>0</v>
      </c>
      <c r="Q28" s="8"/>
      <c r="R28" s="8"/>
      <c r="S28" s="8"/>
      <c r="T28" s="8">
        <f t="shared" si="2"/>
        <v>0</v>
      </c>
      <c r="U28" s="8">
        <f t="shared" si="3"/>
        <v>0</v>
      </c>
      <c r="V28" s="8">
        <f t="shared" si="4"/>
        <v>0</v>
      </c>
      <c r="W28" s="9">
        <f t="shared" si="6"/>
        <v>0</v>
      </c>
      <c r="X28" s="8">
        <f t="shared" si="7"/>
        <v>0</v>
      </c>
      <c r="Y28" s="8">
        <f t="shared" si="8"/>
        <v>0</v>
      </c>
      <c r="Z28" s="8">
        <f t="shared" si="9"/>
        <v>0</v>
      </c>
      <c r="AA28" s="8">
        <f>IF(Z28=0,0,((Z28-VLOOKUP(Z28,TAX!$B$4:$E$9,1))*VLOOKUP(Z28,TAX!$B$4:$E$9,3))+VLOOKUP(Z28,TAX!$B$4:$E$9,4))</f>
        <v>0</v>
      </c>
      <c r="AB28" s="8">
        <f t="shared" si="1"/>
        <v>0</v>
      </c>
    </row>
    <row r="29" spans="2:28" x14ac:dyDescent="0.3">
      <c r="B29" s="3">
        <f t="shared" si="5"/>
        <v>26</v>
      </c>
      <c r="C29" s="10"/>
      <c r="D29" s="11"/>
      <c r="E29" s="9"/>
      <c r="F29" s="8"/>
      <c r="G29" s="8"/>
      <c r="H29" s="8"/>
      <c r="I29" s="8"/>
      <c r="J29" s="8"/>
      <c r="K29" s="8"/>
      <c r="L29" s="8"/>
      <c r="M29" s="8"/>
      <c r="N29" s="8"/>
      <c r="O29" s="8"/>
      <c r="P29" s="8">
        <f t="shared" si="0"/>
        <v>0</v>
      </c>
      <c r="Q29" s="8"/>
      <c r="R29" s="8"/>
      <c r="S29" s="8"/>
      <c r="T29" s="8">
        <f t="shared" si="2"/>
        <v>0</v>
      </c>
      <c r="U29" s="8">
        <f t="shared" si="3"/>
        <v>0</v>
      </c>
      <c r="V29" s="8">
        <f t="shared" si="4"/>
        <v>0</v>
      </c>
      <c r="W29" s="9">
        <f t="shared" si="6"/>
        <v>0</v>
      </c>
      <c r="X29" s="8">
        <f t="shared" si="7"/>
        <v>0</v>
      </c>
      <c r="Y29" s="8">
        <f t="shared" si="8"/>
        <v>0</v>
      </c>
      <c r="Z29" s="8">
        <f t="shared" si="9"/>
        <v>0</v>
      </c>
      <c r="AA29" s="8">
        <f>IF(Z29=0,0,((Z29-VLOOKUP(Z29,TAX!$B$4:$E$9,1))*VLOOKUP(Z29,TAX!$B$4:$E$9,3))+VLOOKUP(Z29,TAX!$B$4:$E$9,4))</f>
        <v>0</v>
      </c>
      <c r="AB29" s="8">
        <f t="shared" si="1"/>
        <v>0</v>
      </c>
    </row>
    <row r="30" spans="2:28" x14ac:dyDescent="0.3">
      <c r="B30" s="3">
        <f t="shared" si="5"/>
        <v>27</v>
      </c>
      <c r="C30" s="10"/>
      <c r="D30" s="11"/>
      <c r="E30" s="9"/>
      <c r="F30" s="8"/>
      <c r="G30" s="8"/>
      <c r="H30" s="8"/>
      <c r="I30" s="8"/>
      <c r="J30" s="8"/>
      <c r="K30" s="8"/>
      <c r="L30" s="8"/>
      <c r="M30" s="8"/>
      <c r="N30" s="8"/>
      <c r="O30" s="8"/>
      <c r="P30" s="8">
        <f t="shared" si="0"/>
        <v>0</v>
      </c>
      <c r="Q30" s="8"/>
      <c r="R30" s="8"/>
      <c r="S30" s="8"/>
      <c r="T30" s="8">
        <f t="shared" si="2"/>
        <v>0</v>
      </c>
      <c r="U30" s="8">
        <f t="shared" si="3"/>
        <v>0</v>
      </c>
      <c r="V30" s="8">
        <f t="shared" si="4"/>
        <v>0</v>
      </c>
      <c r="W30" s="9">
        <f t="shared" si="6"/>
        <v>0</v>
      </c>
      <c r="X30" s="8">
        <f t="shared" si="7"/>
        <v>0</v>
      </c>
      <c r="Y30" s="8">
        <f t="shared" si="8"/>
        <v>0</v>
      </c>
      <c r="Z30" s="8">
        <f t="shared" si="9"/>
        <v>0</v>
      </c>
      <c r="AA30" s="8">
        <f>IF(Z30=0,0,((Z30-VLOOKUP(Z30,TAX!$B$4:$E$9,1))*VLOOKUP(Z30,TAX!$B$4:$E$9,3))+VLOOKUP(Z30,TAX!$B$4:$E$9,4))</f>
        <v>0</v>
      </c>
      <c r="AB30" s="8">
        <f t="shared" si="1"/>
        <v>0</v>
      </c>
    </row>
    <row r="31" spans="2:28" x14ac:dyDescent="0.3">
      <c r="B31" s="3">
        <f t="shared" si="5"/>
        <v>28</v>
      </c>
      <c r="C31" s="10"/>
      <c r="D31" s="11"/>
      <c r="E31" s="9"/>
      <c r="F31" s="8"/>
      <c r="G31" s="8"/>
      <c r="H31" s="8"/>
      <c r="I31" s="8"/>
      <c r="J31" s="8"/>
      <c r="K31" s="8"/>
      <c r="L31" s="8"/>
      <c r="M31" s="8"/>
      <c r="N31" s="8"/>
      <c r="O31" s="8"/>
      <c r="P31" s="8">
        <f t="shared" si="0"/>
        <v>0</v>
      </c>
      <c r="Q31" s="8"/>
      <c r="R31" s="8"/>
      <c r="S31" s="8"/>
      <c r="T31" s="8">
        <f t="shared" si="2"/>
        <v>0</v>
      </c>
      <c r="U31" s="8">
        <f t="shared" si="3"/>
        <v>0</v>
      </c>
      <c r="V31" s="8">
        <f t="shared" si="4"/>
        <v>0</v>
      </c>
      <c r="W31" s="9">
        <f t="shared" si="6"/>
        <v>0</v>
      </c>
      <c r="X31" s="8">
        <f t="shared" si="7"/>
        <v>0</v>
      </c>
      <c r="Y31" s="8">
        <f t="shared" si="8"/>
        <v>0</v>
      </c>
      <c r="Z31" s="8">
        <f t="shared" si="9"/>
        <v>0</v>
      </c>
      <c r="AA31" s="8">
        <f>IF(Z31=0,0,((Z31-VLOOKUP(Z31,TAX!$B$4:$E$9,1))*VLOOKUP(Z31,TAX!$B$4:$E$9,3))+VLOOKUP(Z31,TAX!$B$4:$E$9,4))</f>
        <v>0</v>
      </c>
      <c r="AB31" s="8">
        <f t="shared" si="1"/>
        <v>0</v>
      </c>
    </row>
    <row r="32" spans="2:28" x14ac:dyDescent="0.3">
      <c r="B32" s="3">
        <f t="shared" si="5"/>
        <v>29</v>
      </c>
      <c r="C32" s="10"/>
      <c r="D32" s="11"/>
      <c r="E32" s="9"/>
      <c r="F32" s="8"/>
      <c r="G32" s="8"/>
      <c r="H32" s="8"/>
      <c r="I32" s="8"/>
      <c r="J32" s="8"/>
      <c r="K32" s="8"/>
      <c r="L32" s="8"/>
      <c r="M32" s="8"/>
      <c r="N32" s="8"/>
      <c r="O32" s="8"/>
      <c r="P32" s="8">
        <f t="shared" si="0"/>
        <v>0</v>
      </c>
      <c r="Q32" s="8"/>
      <c r="R32" s="8"/>
      <c r="S32" s="8"/>
      <c r="T32" s="8">
        <f t="shared" si="2"/>
        <v>0</v>
      </c>
      <c r="U32" s="8">
        <f t="shared" si="3"/>
        <v>0</v>
      </c>
      <c r="V32" s="8">
        <f t="shared" si="4"/>
        <v>0</v>
      </c>
      <c r="W32" s="9">
        <f t="shared" si="6"/>
        <v>0</v>
      </c>
      <c r="X32" s="8">
        <f t="shared" si="7"/>
        <v>0</v>
      </c>
      <c r="Y32" s="8">
        <f t="shared" si="8"/>
        <v>0</v>
      </c>
      <c r="Z32" s="8">
        <f t="shared" si="9"/>
        <v>0</v>
      </c>
      <c r="AA32" s="8">
        <f>IF(Z32=0,0,((Z32-VLOOKUP(Z32,TAX!$B$4:$E$9,1))*VLOOKUP(Z32,TAX!$B$4:$E$9,3))+VLOOKUP(Z32,TAX!$B$4:$E$9,4))</f>
        <v>0</v>
      </c>
      <c r="AB32" s="8">
        <f t="shared" si="1"/>
        <v>0</v>
      </c>
    </row>
    <row r="33" spans="2:30" x14ac:dyDescent="0.3">
      <c r="B33" s="3">
        <f t="shared" si="5"/>
        <v>30</v>
      </c>
      <c r="C33" s="10"/>
      <c r="D33" s="11"/>
      <c r="E33" s="9"/>
      <c r="F33" s="8"/>
      <c r="G33" s="8"/>
      <c r="H33" s="8"/>
      <c r="I33" s="8"/>
      <c r="J33" s="8"/>
      <c r="K33" s="8"/>
      <c r="L33" s="8"/>
      <c r="M33" s="8"/>
      <c r="N33" s="8"/>
      <c r="O33" s="8"/>
      <c r="P33" s="8">
        <f t="shared" si="0"/>
        <v>0</v>
      </c>
      <c r="Q33" s="8"/>
      <c r="R33" s="8"/>
      <c r="S33" s="8"/>
      <c r="T33" s="8">
        <f t="shared" si="2"/>
        <v>0</v>
      </c>
      <c r="U33" s="8">
        <f t="shared" si="3"/>
        <v>0</v>
      </c>
      <c r="V33" s="8">
        <f t="shared" si="4"/>
        <v>0</v>
      </c>
      <c r="W33" s="9">
        <f t="shared" si="6"/>
        <v>0</v>
      </c>
      <c r="X33" s="8">
        <f t="shared" si="7"/>
        <v>0</v>
      </c>
      <c r="Y33" s="8">
        <f t="shared" si="8"/>
        <v>0</v>
      </c>
      <c r="Z33" s="8">
        <f t="shared" si="9"/>
        <v>0</v>
      </c>
      <c r="AA33" s="8">
        <f>IF(Z33=0,0,((Z33-VLOOKUP(Z33,TAX!$B$4:$E$9,1))*VLOOKUP(Z33,TAX!$B$4:$E$9,3))+VLOOKUP(Z33,TAX!$B$4:$E$9,4))</f>
        <v>0</v>
      </c>
      <c r="AB33" s="8">
        <f t="shared" si="1"/>
        <v>0</v>
      </c>
    </row>
    <row r="34" spans="2:30" x14ac:dyDescent="0.3">
      <c r="B34" s="3">
        <f t="shared" si="5"/>
        <v>31</v>
      </c>
      <c r="C34" s="10"/>
      <c r="D34" s="11"/>
      <c r="E34" s="9"/>
      <c r="F34" s="8"/>
      <c r="G34" s="8"/>
      <c r="H34" s="8"/>
      <c r="I34" s="8"/>
      <c r="J34" s="8"/>
      <c r="K34" s="8"/>
      <c r="L34" s="8"/>
      <c r="M34" s="8"/>
      <c r="N34" s="8"/>
      <c r="O34" s="8"/>
      <c r="P34" s="8">
        <f t="shared" si="0"/>
        <v>0</v>
      </c>
      <c r="Q34" s="8"/>
      <c r="R34" s="8"/>
      <c r="S34" s="8"/>
      <c r="T34" s="8">
        <f t="shared" si="2"/>
        <v>0</v>
      </c>
      <c r="U34" s="8">
        <f t="shared" si="3"/>
        <v>0</v>
      </c>
      <c r="V34" s="8">
        <f t="shared" si="4"/>
        <v>0</v>
      </c>
      <c r="W34" s="9">
        <f t="shared" si="6"/>
        <v>0</v>
      </c>
      <c r="X34" s="8">
        <f t="shared" si="7"/>
        <v>0</v>
      </c>
      <c r="Y34" s="8">
        <f t="shared" si="8"/>
        <v>0</v>
      </c>
      <c r="Z34" s="8">
        <f t="shared" si="9"/>
        <v>0</v>
      </c>
      <c r="AA34" s="8">
        <f>IF(Z34=0,0,((Z34-VLOOKUP(Z34,TAX!$B$4:$E$9,1))*VLOOKUP(Z34,TAX!$B$4:$E$9,3))+VLOOKUP(Z34,TAX!$B$4:$E$9,4))</f>
        <v>0</v>
      </c>
      <c r="AB34" s="8">
        <f t="shared" si="1"/>
        <v>0</v>
      </c>
    </row>
    <row r="35" spans="2:30" x14ac:dyDescent="0.3">
      <c r="B35" s="3">
        <f t="shared" si="5"/>
        <v>32</v>
      </c>
      <c r="C35" s="10"/>
      <c r="D35" s="11"/>
      <c r="E35" s="9"/>
      <c r="F35" s="8"/>
      <c r="G35" s="8"/>
      <c r="H35" s="8"/>
      <c r="I35" s="8"/>
      <c r="J35" s="8"/>
      <c r="K35" s="8"/>
      <c r="L35" s="8"/>
      <c r="M35" s="8"/>
      <c r="N35" s="8"/>
      <c r="O35" s="8"/>
      <c r="P35" s="8">
        <f t="shared" si="0"/>
        <v>0</v>
      </c>
      <c r="Q35" s="8"/>
      <c r="R35" s="8"/>
      <c r="S35" s="8"/>
      <c r="T35" s="8">
        <f t="shared" si="2"/>
        <v>0</v>
      </c>
      <c r="U35" s="8">
        <f t="shared" si="3"/>
        <v>0</v>
      </c>
      <c r="V35" s="8">
        <f t="shared" si="4"/>
        <v>0</v>
      </c>
      <c r="W35" s="9">
        <f t="shared" si="6"/>
        <v>0</v>
      </c>
      <c r="X35" s="8">
        <f t="shared" si="7"/>
        <v>0</v>
      </c>
      <c r="Y35" s="8">
        <f t="shared" si="8"/>
        <v>0</v>
      </c>
      <c r="Z35" s="8">
        <f t="shared" si="9"/>
        <v>0</v>
      </c>
      <c r="AA35" s="8">
        <f>IF(Z35=0,0,((Z35-VLOOKUP(Z35,TAX!$B$4:$E$9,1))*VLOOKUP(Z35,TAX!$B$4:$E$9,3))+VLOOKUP(Z35,TAX!$B$4:$E$9,4))</f>
        <v>0</v>
      </c>
      <c r="AB35" s="8">
        <f t="shared" si="1"/>
        <v>0</v>
      </c>
    </row>
    <row r="36" spans="2:30" x14ac:dyDescent="0.3">
      <c r="B36" s="3">
        <f t="shared" si="5"/>
        <v>33</v>
      </c>
      <c r="C36" s="10"/>
      <c r="D36" s="11"/>
      <c r="E36" s="9"/>
      <c r="F36" s="8"/>
      <c r="G36" s="8"/>
      <c r="H36" s="8"/>
      <c r="I36" s="8"/>
      <c r="J36" s="8"/>
      <c r="K36" s="8"/>
      <c r="L36" s="8"/>
      <c r="M36" s="8"/>
      <c r="N36" s="8"/>
      <c r="O36" s="8"/>
      <c r="P36" s="8">
        <f t="shared" ref="P36:P53" si="10">SUM(F36:O36)</f>
        <v>0</v>
      </c>
      <c r="Q36" s="8"/>
      <c r="R36" s="8"/>
      <c r="S36" s="8"/>
      <c r="T36" s="8">
        <f t="shared" si="2"/>
        <v>0</v>
      </c>
      <c r="U36" s="8">
        <f t="shared" si="3"/>
        <v>0</v>
      </c>
      <c r="V36" s="8">
        <f t="shared" si="4"/>
        <v>0</v>
      </c>
      <c r="W36" s="9">
        <f t="shared" si="6"/>
        <v>0</v>
      </c>
      <c r="X36" s="8">
        <f t="shared" si="7"/>
        <v>0</v>
      </c>
      <c r="Y36" s="8">
        <f t="shared" si="8"/>
        <v>0</v>
      </c>
      <c r="Z36" s="8">
        <f t="shared" si="9"/>
        <v>0</v>
      </c>
      <c r="AA36" s="8">
        <f>IF(Z36=0,0,(((Z36-VLOOKUP(Z36,TAX!$B$4:$E$9,1))*(VLOOKUP(Z36,TAX!$B$4:$E$9,3)))+(VLOOKUP(Z36,TAX!$B$4:$E$9,4))))</f>
        <v>0</v>
      </c>
      <c r="AB36" s="8">
        <f t="shared" ref="AB36:AB53" si="11">P36-Q36-R36-S36-AA36</f>
        <v>0</v>
      </c>
    </row>
    <row r="37" spans="2:30" x14ac:dyDescent="0.3">
      <c r="B37" s="3">
        <f t="shared" si="5"/>
        <v>34</v>
      </c>
      <c r="C37" s="10"/>
      <c r="D37" s="11"/>
      <c r="E37" s="9"/>
      <c r="F37" s="8"/>
      <c r="G37" s="8"/>
      <c r="H37" s="8"/>
      <c r="I37" s="8"/>
      <c r="J37" s="8"/>
      <c r="K37" s="8"/>
      <c r="L37" s="8"/>
      <c r="M37" s="8"/>
      <c r="N37" s="8"/>
      <c r="O37" s="8"/>
      <c r="P37" s="8">
        <f t="shared" si="10"/>
        <v>0</v>
      </c>
      <c r="Q37" s="8"/>
      <c r="R37" s="8"/>
      <c r="S37" s="8"/>
      <c r="T37" s="8">
        <f t="shared" si="2"/>
        <v>0</v>
      </c>
      <c r="U37" s="8">
        <f t="shared" si="3"/>
        <v>0</v>
      </c>
      <c r="V37" s="8">
        <f t="shared" si="4"/>
        <v>0</v>
      </c>
      <c r="W37" s="9">
        <f t="shared" si="6"/>
        <v>0</v>
      </c>
      <c r="X37" s="8">
        <f t="shared" si="7"/>
        <v>0</v>
      </c>
      <c r="Y37" s="8">
        <f t="shared" si="8"/>
        <v>0</v>
      </c>
      <c r="Z37" s="8">
        <f t="shared" si="9"/>
        <v>0</v>
      </c>
      <c r="AA37" s="8">
        <f>IF(Z37=0,0,(((Z37-VLOOKUP(Z37,TAX!$B$4:$E$9,1))*(VLOOKUP(Z37,TAX!$B$4:$E$9,3)))+(VLOOKUP(Z37,TAX!$B$4:$E$9,4))))</f>
        <v>0</v>
      </c>
      <c r="AB37" s="8">
        <f t="shared" si="11"/>
        <v>0</v>
      </c>
    </row>
    <row r="38" spans="2:30" x14ac:dyDescent="0.3">
      <c r="B38" s="3">
        <f t="shared" si="5"/>
        <v>35</v>
      </c>
      <c r="C38" s="10"/>
      <c r="D38" s="11"/>
      <c r="E38" s="9"/>
      <c r="F38" s="8"/>
      <c r="G38" s="8"/>
      <c r="H38" s="8"/>
      <c r="I38" s="8"/>
      <c r="J38" s="8"/>
      <c r="K38" s="8"/>
      <c r="L38" s="8"/>
      <c r="M38" s="8"/>
      <c r="N38" s="8"/>
      <c r="O38" s="8"/>
      <c r="P38" s="8">
        <f t="shared" si="10"/>
        <v>0</v>
      </c>
      <c r="Q38" s="8"/>
      <c r="R38" s="8"/>
      <c r="S38" s="8"/>
      <c r="T38" s="8">
        <f t="shared" si="2"/>
        <v>0</v>
      </c>
      <c r="U38" s="8">
        <f t="shared" si="3"/>
        <v>0</v>
      </c>
      <c r="V38" s="8">
        <f t="shared" si="4"/>
        <v>0</v>
      </c>
      <c r="W38" s="9">
        <f t="shared" si="6"/>
        <v>0</v>
      </c>
      <c r="X38" s="8">
        <f t="shared" si="7"/>
        <v>0</v>
      </c>
      <c r="Y38" s="8">
        <f t="shared" si="8"/>
        <v>0</v>
      </c>
      <c r="Z38" s="8">
        <f t="shared" si="9"/>
        <v>0</v>
      </c>
      <c r="AA38" s="8">
        <f>IF(Z38=0,0,(((Z38-VLOOKUP(Z38,TAX!$B$4:$E$9,1))*(VLOOKUP(Z38,TAX!$B$4:$E$9,3)))+(VLOOKUP(Z38,TAX!$B$4:$E$9,4))))</f>
        <v>0</v>
      </c>
      <c r="AB38" s="8">
        <f t="shared" si="11"/>
        <v>0</v>
      </c>
    </row>
    <row r="39" spans="2:30" x14ac:dyDescent="0.3">
      <c r="B39" s="3">
        <f t="shared" si="5"/>
        <v>36</v>
      </c>
      <c r="C39" s="10"/>
      <c r="D39" s="11"/>
      <c r="E39" s="9"/>
      <c r="F39" s="8"/>
      <c r="G39" s="8"/>
      <c r="H39" s="8"/>
      <c r="I39" s="8"/>
      <c r="J39" s="8"/>
      <c r="K39" s="8"/>
      <c r="L39" s="8"/>
      <c r="M39" s="8"/>
      <c r="N39" s="8"/>
      <c r="O39" s="8"/>
      <c r="P39" s="8">
        <f t="shared" si="10"/>
        <v>0</v>
      </c>
      <c r="Q39" s="8"/>
      <c r="R39" s="8"/>
      <c r="S39" s="8"/>
      <c r="T39" s="8">
        <f t="shared" si="2"/>
        <v>0</v>
      </c>
      <c r="U39" s="8">
        <f t="shared" si="3"/>
        <v>0</v>
      </c>
      <c r="V39" s="8">
        <f t="shared" si="4"/>
        <v>0</v>
      </c>
      <c r="W39" s="9">
        <f t="shared" si="6"/>
        <v>0</v>
      </c>
      <c r="X39" s="8">
        <f t="shared" si="7"/>
        <v>0</v>
      </c>
      <c r="Y39" s="8">
        <f t="shared" si="8"/>
        <v>0</v>
      </c>
      <c r="Z39" s="8">
        <f t="shared" si="9"/>
        <v>0</v>
      </c>
      <c r="AA39" s="8">
        <f>IF(Z39=0,0,(((Z39-VLOOKUP(Z39,TAX!$B$4:$E$9,1))*(VLOOKUP(Z39,TAX!$B$4:$E$9,3)))+(VLOOKUP(Z39,TAX!$B$4:$E$9,4))))</f>
        <v>0</v>
      </c>
      <c r="AB39" s="8">
        <f t="shared" si="11"/>
        <v>0</v>
      </c>
    </row>
    <row r="40" spans="2:30" x14ac:dyDescent="0.3">
      <c r="B40" s="3">
        <f t="shared" si="5"/>
        <v>37</v>
      </c>
      <c r="C40" s="10"/>
      <c r="D40" s="11"/>
      <c r="E40" s="9"/>
      <c r="F40" s="8"/>
      <c r="G40" s="8"/>
      <c r="H40" s="8"/>
      <c r="I40" s="8"/>
      <c r="J40" s="8"/>
      <c r="K40" s="8"/>
      <c r="L40" s="8"/>
      <c r="M40" s="8"/>
      <c r="N40" s="8"/>
      <c r="O40" s="8"/>
      <c r="P40" s="8">
        <f t="shared" si="10"/>
        <v>0</v>
      </c>
      <c r="Q40" s="8"/>
      <c r="R40" s="8"/>
      <c r="S40" s="8"/>
      <c r="T40" s="8">
        <f t="shared" si="2"/>
        <v>0</v>
      </c>
      <c r="U40" s="8">
        <f t="shared" si="3"/>
        <v>0</v>
      </c>
      <c r="V40" s="8">
        <f t="shared" si="4"/>
        <v>0</v>
      </c>
      <c r="W40" s="9">
        <f t="shared" si="6"/>
        <v>0</v>
      </c>
      <c r="X40" s="8">
        <f t="shared" si="7"/>
        <v>0</v>
      </c>
      <c r="Y40" s="8">
        <f t="shared" si="8"/>
        <v>0</v>
      </c>
      <c r="Z40" s="8">
        <f t="shared" si="9"/>
        <v>0</v>
      </c>
      <c r="AA40" s="8">
        <f>IF(Z40=0,0,(((Z40-VLOOKUP(Z40,TAX!$B$4:$E$9,1))*(VLOOKUP(Z40,TAX!$B$4:$E$9,3)))+(VLOOKUP(Z40,TAX!$B$4:$E$9,4))))</f>
        <v>0</v>
      </c>
      <c r="AB40" s="8">
        <f t="shared" si="11"/>
        <v>0</v>
      </c>
    </row>
    <row r="41" spans="2:30" x14ac:dyDescent="0.3">
      <c r="B41" s="3">
        <f t="shared" si="5"/>
        <v>38</v>
      </c>
      <c r="C41" s="10"/>
      <c r="D41" s="11"/>
      <c r="E41" s="9"/>
      <c r="F41" s="8"/>
      <c r="G41" s="8"/>
      <c r="H41" s="8"/>
      <c r="I41" s="8"/>
      <c r="J41" s="8"/>
      <c r="K41" s="8"/>
      <c r="L41" s="8"/>
      <c r="M41" s="8"/>
      <c r="N41" s="8"/>
      <c r="O41" s="8"/>
      <c r="P41" s="8">
        <f t="shared" si="10"/>
        <v>0</v>
      </c>
      <c r="Q41" s="8"/>
      <c r="R41" s="8"/>
      <c r="S41" s="8"/>
      <c r="T41" s="8">
        <f t="shared" si="2"/>
        <v>0</v>
      </c>
      <c r="U41" s="8">
        <f t="shared" si="3"/>
        <v>0</v>
      </c>
      <c r="V41" s="8">
        <f t="shared" si="4"/>
        <v>0</v>
      </c>
      <c r="W41" s="9">
        <f t="shared" si="6"/>
        <v>0</v>
      </c>
      <c r="X41" s="8">
        <f t="shared" si="7"/>
        <v>0</v>
      </c>
      <c r="Y41" s="8">
        <f t="shared" si="8"/>
        <v>0</v>
      </c>
      <c r="Z41" s="8">
        <f t="shared" si="9"/>
        <v>0</v>
      </c>
      <c r="AA41" s="8">
        <f>IF(Z41=0,0,(((Z41-VLOOKUP(Z41,TAX!$B$4:$E$9,1))*(VLOOKUP(Z41,TAX!$B$4:$E$9,3)))+(VLOOKUP(Z41,TAX!$B$4:$E$9,4))))</f>
        <v>0</v>
      </c>
      <c r="AB41" s="8">
        <f t="shared" si="11"/>
        <v>0</v>
      </c>
    </row>
    <row r="42" spans="2:30" x14ac:dyDescent="0.3">
      <c r="B42" s="3">
        <f t="shared" si="5"/>
        <v>39</v>
      </c>
      <c r="C42" s="10"/>
      <c r="D42" s="11"/>
      <c r="E42" s="9"/>
      <c r="F42" s="8"/>
      <c r="G42" s="8"/>
      <c r="H42" s="8"/>
      <c r="I42" s="8"/>
      <c r="J42" s="8"/>
      <c r="K42" s="8"/>
      <c r="L42" s="8"/>
      <c r="M42" s="8"/>
      <c r="N42" s="8"/>
      <c r="O42" s="8"/>
      <c r="P42" s="8">
        <f t="shared" si="10"/>
        <v>0</v>
      </c>
      <c r="Q42" s="8"/>
      <c r="R42" s="8"/>
      <c r="S42" s="8"/>
      <c r="T42" s="8">
        <f t="shared" si="2"/>
        <v>0</v>
      </c>
      <c r="U42" s="8">
        <f t="shared" si="3"/>
        <v>0</v>
      </c>
      <c r="V42" s="8">
        <f t="shared" si="4"/>
        <v>0</v>
      </c>
      <c r="W42" s="9">
        <f t="shared" si="6"/>
        <v>0</v>
      </c>
      <c r="X42" s="8">
        <f t="shared" si="7"/>
        <v>0</v>
      </c>
      <c r="Y42" s="8">
        <f t="shared" si="8"/>
        <v>0</v>
      </c>
      <c r="Z42" s="8">
        <f t="shared" si="9"/>
        <v>0</v>
      </c>
      <c r="AA42" s="8">
        <f>IF(Z42=0,0,(((Z42-VLOOKUP(Z42,TAX!$B$4:$E$9,1))*(VLOOKUP(Z42,TAX!$B$4:$E$9,3)))+(VLOOKUP(Z42,TAX!$B$4:$E$9,4))))</f>
        <v>0</v>
      </c>
      <c r="AB42" s="8">
        <f t="shared" si="11"/>
        <v>0</v>
      </c>
    </row>
    <row r="43" spans="2:30" x14ac:dyDescent="0.3">
      <c r="B43" s="3">
        <f t="shared" si="5"/>
        <v>40</v>
      </c>
      <c r="C43" s="10"/>
      <c r="D43" s="11"/>
      <c r="E43" s="9"/>
      <c r="F43" s="8"/>
      <c r="G43" s="8"/>
      <c r="H43" s="8"/>
      <c r="I43" s="8"/>
      <c r="J43" s="8"/>
      <c r="K43" s="8"/>
      <c r="L43" s="8"/>
      <c r="M43" s="8"/>
      <c r="N43" s="8"/>
      <c r="O43" s="8"/>
      <c r="P43" s="8">
        <f t="shared" si="10"/>
        <v>0</v>
      </c>
      <c r="Q43" s="8"/>
      <c r="R43" s="8"/>
      <c r="S43" s="8"/>
      <c r="T43" s="8">
        <f t="shared" si="2"/>
        <v>0</v>
      </c>
      <c r="U43" s="8">
        <f t="shared" ref="U43:U53" si="12">IF(E43="MWE",SUM(G43:M43),0)</f>
        <v>0</v>
      </c>
      <c r="V43" s="8">
        <f>IF(E43="NOT",SUM(Q43:S43),0)</f>
        <v>0</v>
      </c>
      <c r="W43" s="9">
        <f t="shared" ref="W43:W53" si="13">T43+U43+V43+N43+O43</f>
        <v>0</v>
      </c>
      <c r="X43" s="8">
        <f>P43-W43</f>
        <v>0</v>
      </c>
      <c r="Y43" s="8">
        <f t="shared" si="8"/>
        <v>0</v>
      </c>
      <c r="Z43" s="8">
        <f>IF(Y43=0,X43,0)</f>
        <v>0</v>
      </c>
      <c r="AA43" s="8">
        <f>IF(Z43=0,0,(((Z43-VLOOKUP(Z43,TAX!$B$4:$E$9,1))*(VLOOKUP(Z43,TAX!$B$4:$E$9,3)))+(VLOOKUP(Z43,TAX!$B$4:$E$9,4))))</f>
        <v>0</v>
      </c>
      <c r="AB43" s="8">
        <f t="shared" si="11"/>
        <v>0</v>
      </c>
      <c r="AD43" s="23"/>
    </row>
    <row r="44" spans="2:30" x14ac:dyDescent="0.3">
      <c r="B44" s="3">
        <f t="shared" si="5"/>
        <v>41</v>
      </c>
      <c r="C44" s="10"/>
      <c r="D44" s="11"/>
      <c r="E44" s="9"/>
      <c r="F44" s="8"/>
      <c r="G44" s="8"/>
      <c r="H44" s="8"/>
      <c r="I44" s="8"/>
      <c r="J44" s="8"/>
      <c r="K44" s="8"/>
      <c r="L44" s="8"/>
      <c r="M44" s="8"/>
      <c r="N44" s="8"/>
      <c r="O44" s="8"/>
      <c r="P44" s="8">
        <f t="shared" si="10"/>
        <v>0</v>
      </c>
      <c r="Q44" s="8"/>
      <c r="R44" s="8"/>
      <c r="S44" s="8"/>
      <c r="T44" s="8">
        <f t="shared" si="2"/>
        <v>0</v>
      </c>
      <c r="U44" s="8">
        <f t="shared" si="12"/>
        <v>0</v>
      </c>
      <c r="V44" s="8">
        <f t="shared" ref="V44:V53" si="14">IF(E44="NOT",SUM(Q44:S44),0)</f>
        <v>0</v>
      </c>
      <c r="W44" s="9">
        <f t="shared" si="13"/>
        <v>0</v>
      </c>
      <c r="X44" s="8">
        <f t="shared" ref="X44:X53" si="15">P44-W44</f>
        <v>0</v>
      </c>
      <c r="Y44" s="8">
        <f t="shared" si="8"/>
        <v>0</v>
      </c>
      <c r="Z44" s="8">
        <f t="shared" ref="Z44:Z53" si="16">IF(Y44=0,X44,0)</f>
        <v>0</v>
      </c>
      <c r="AA44" s="8">
        <f>IF(Z44=0,0,(((Z44-VLOOKUP(Z44,TAX!$B$4:$E$9,1))*(VLOOKUP(Z44,TAX!$B$4:$E$9,3)))+(VLOOKUP(Z44,TAX!$B$4:$E$9,4))))</f>
        <v>0</v>
      </c>
      <c r="AB44" s="8">
        <f t="shared" si="11"/>
        <v>0</v>
      </c>
    </row>
    <row r="45" spans="2:30" x14ac:dyDescent="0.3">
      <c r="B45" s="3">
        <f t="shared" si="5"/>
        <v>42</v>
      </c>
      <c r="C45" s="10"/>
      <c r="D45" s="11"/>
      <c r="E45" s="9"/>
      <c r="F45" s="8"/>
      <c r="G45" s="8"/>
      <c r="H45" s="8"/>
      <c r="I45" s="8"/>
      <c r="J45" s="8"/>
      <c r="K45" s="8"/>
      <c r="L45" s="8"/>
      <c r="M45" s="8"/>
      <c r="N45" s="8"/>
      <c r="O45" s="8"/>
      <c r="P45" s="8">
        <f t="shared" si="10"/>
        <v>0</v>
      </c>
      <c r="Q45" s="8"/>
      <c r="R45" s="8"/>
      <c r="S45" s="8"/>
      <c r="T45" s="8">
        <f t="shared" si="2"/>
        <v>0</v>
      </c>
      <c r="U45" s="8">
        <f t="shared" si="12"/>
        <v>0</v>
      </c>
      <c r="V45" s="8">
        <f t="shared" si="14"/>
        <v>0</v>
      </c>
      <c r="W45" s="9">
        <f t="shared" si="13"/>
        <v>0</v>
      </c>
      <c r="X45" s="8">
        <f t="shared" si="15"/>
        <v>0</v>
      </c>
      <c r="Y45" s="8">
        <f t="shared" si="8"/>
        <v>0</v>
      </c>
      <c r="Z45" s="8">
        <f t="shared" si="16"/>
        <v>0</v>
      </c>
      <c r="AA45" s="8">
        <f>IF(Z45=0,0,(((Z45-VLOOKUP(Z45,TAX!$B$4:$E$9,1))*(VLOOKUP(Z45,TAX!$B$4:$E$9,3)))+(VLOOKUP(Z45,TAX!$B$4:$E$9,4))))</f>
        <v>0</v>
      </c>
      <c r="AB45" s="8">
        <f t="shared" si="11"/>
        <v>0</v>
      </c>
    </row>
    <row r="46" spans="2:30" x14ac:dyDescent="0.3">
      <c r="B46" s="3">
        <f t="shared" si="5"/>
        <v>43</v>
      </c>
      <c r="C46" s="10"/>
      <c r="D46" s="11"/>
      <c r="E46" s="9"/>
      <c r="F46" s="8"/>
      <c r="G46" s="8"/>
      <c r="H46" s="8"/>
      <c r="I46" s="8"/>
      <c r="J46" s="8"/>
      <c r="K46" s="8"/>
      <c r="L46" s="8"/>
      <c r="M46" s="8"/>
      <c r="N46" s="8"/>
      <c r="O46" s="8"/>
      <c r="P46" s="8">
        <f t="shared" si="10"/>
        <v>0</v>
      </c>
      <c r="Q46" s="8"/>
      <c r="R46" s="8"/>
      <c r="S46" s="8"/>
      <c r="T46" s="8">
        <f t="shared" si="2"/>
        <v>0</v>
      </c>
      <c r="U46" s="8">
        <f t="shared" si="12"/>
        <v>0</v>
      </c>
      <c r="V46" s="8">
        <f t="shared" si="14"/>
        <v>0</v>
      </c>
      <c r="W46" s="9">
        <f t="shared" si="13"/>
        <v>0</v>
      </c>
      <c r="X46" s="8">
        <f t="shared" si="15"/>
        <v>0</v>
      </c>
      <c r="Y46" s="8">
        <f t="shared" si="8"/>
        <v>0</v>
      </c>
      <c r="Z46" s="8">
        <f t="shared" si="16"/>
        <v>0</v>
      </c>
      <c r="AA46" s="8">
        <f>IF(Z46=0,0,(((Z46-VLOOKUP(Z46,TAX!$B$4:$E$9,1))*(VLOOKUP(Z46,TAX!$B$4:$E$9,3)))+(VLOOKUP(Z46,TAX!$B$4:$E$9,4))))</f>
        <v>0</v>
      </c>
      <c r="AB46" s="8">
        <f t="shared" si="11"/>
        <v>0</v>
      </c>
    </row>
    <row r="47" spans="2:30" x14ac:dyDescent="0.3">
      <c r="B47" s="3">
        <f t="shared" si="5"/>
        <v>44</v>
      </c>
      <c r="C47" s="10"/>
      <c r="D47" s="11"/>
      <c r="E47" s="9"/>
      <c r="F47" s="8"/>
      <c r="G47" s="8"/>
      <c r="H47" s="8"/>
      <c r="I47" s="8"/>
      <c r="J47" s="8"/>
      <c r="K47" s="8"/>
      <c r="L47" s="8"/>
      <c r="M47" s="8"/>
      <c r="N47" s="8"/>
      <c r="O47" s="8"/>
      <c r="P47" s="8">
        <f t="shared" si="10"/>
        <v>0</v>
      </c>
      <c r="Q47" s="8"/>
      <c r="R47" s="8"/>
      <c r="S47" s="8"/>
      <c r="T47" s="8">
        <f t="shared" si="2"/>
        <v>0</v>
      </c>
      <c r="U47" s="8">
        <f t="shared" si="12"/>
        <v>0</v>
      </c>
      <c r="V47" s="8">
        <f t="shared" si="14"/>
        <v>0</v>
      </c>
      <c r="W47" s="9">
        <f t="shared" si="13"/>
        <v>0</v>
      </c>
      <c r="X47" s="8">
        <f t="shared" si="15"/>
        <v>0</v>
      </c>
      <c r="Y47" s="8">
        <f t="shared" si="8"/>
        <v>0</v>
      </c>
      <c r="Z47" s="8">
        <f t="shared" si="16"/>
        <v>0</v>
      </c>
      <c r="AA47" s="8">
        <f>IF(Z47=0,0,(((Z47-VLOOKUP(Z47,TAX!$B$4:$E$9,1))*(VLOOKUP(Z47,TAX!$B$4:$E$9,3)))+(VLOOKUP(Z47,TAX!$B$4:$E$9,4))))</f>
        <v>0</v>
      </c>
      <c r="AB47" s="8">
        <f t="shared" si="11"/>
        <v>0</v>
      </c>
    </row>
    <row r="48" spans="2:30" x14ac:dyDescent="0.3">
      <c r="B48" s="3">
        <f t="shared" si="5"/>
        <v>45</v>
      </c>
      <c r="C48" s="10"/>
      <c r="D48" s="11"/>
      <c r="E48" s="9"/>
      <c r="F48" s="8"/>
      <c r="G48" s="8"/>
      <c r="H48" s="8"/>
      <c r="I48" s="8"/>
      <c r="J48" s="8"/>
      <c r="K48" s="8"/>
      <c r="L48" s="8"/>
      <c r="M48" s="8"/>
      <c r="N48" s="8"/>
      <c r="O48" s="8"/>
      <c r="P48" s="8">
        <f t="shared" si="10"/>
        <v>0</v>
      </c>
      <c r="Q48" s="8"/>
      <c r="R48" s="8"/>
      <c r="S48" s="8"/>
      <c r="T48" s="8">
        <f t="shared" si="2"/>
        <v>0</v>
      </c>
      <c r="U48" s="8">
        <f t="shared" si="12"/>
        <v>0</v>
      </c>
      <c r="V48" s="8">
        <f t="shared" si="14"/>
        <v>0</v>
      </c>
      <c r="W48" s="9">
        <f t="shared" si="13"/>
        <v>0</v>
      </c>
      <c r="X48" s="8">
        <f t="shared" si="15"/>
        <v>0</v>
      </c>
      <c r="Y48" s="8">
        <f t="shared" si="8"/>
        <v>0</v>
      </c>
      <c r="Z48" s="8">
        <f t="shared" si="16"/>
        <v>0</v>
      </c>
      <c r="AA48" s="8">
        <f>IF(Z48=0,0,(((Z48-VLOOKUP(Z48,TAX!$B$4:$E$9,1))*(VLOOKUP(Z48,TAX!$B$4:$E$9,3)))+(VLOOKUP(Z48,TAX!$B$4:$E$9,4))))</f>
        <v>0</v>
      </c>
      <c r="AB48" s="8">
        <f t="shared" si="11"/>
        <v>0</v>
      </c>
    </row>
    <row r="49" spans="2:28" x14ac:dyDescent="0.3">
      <c r="B49" s="3">
        <f t="shared" si="5"/>
        <v>46</v>
      </c>
      <c r="C49" s="10"/>
      <c r="D49" s="11"/>
      <c r="E49" s="9"/>
      <c r="F49" s="8"/>
      <c r="G49" s="8"/>
      <c r="H49" s="8"/>
      <c r="I49" s="8"/>
      <c r="J49" s="8"/>
      <c r="K49" s="8"/>
      <c r="L49" s="8"/>
      <c r="M49" s="8"/>
      <c r="N49" s="8"/>
      <c r="O49" s="8"/>
      <c r="P49" s="8">
        <f t="shared" si="10"/>
        <v>0</v>
      </c>
      <c r="Q49" s="8"/>
      <c r="R49" s="8"/>
      <c r="S49" s="8"/>
      <c r="T49" s="8">
        <f t="shared" si="2"/>
        <v>0</v>
      </c>
      <c r="U49" s="8">
        <f t="shared" si="12"/>
        <v>0</v>
      </c>
      <c r="V49" s="8">
        <f t="shared" si="14"/>
        <v>0</v>
      </c>
      <c r="W49" s="9">
        <f t="shared" si="13"/>
        <v>0</v>
      </c>
      <c r="X49" s="8">
        <f t="shared" si="15"/>
        <v>0</v>
      </c>
      <c r="Y49" s="8">
        <f t="shared" si="8"/>
        <v>0</v>
      </c>
      <c r="Z49" s="8">
        <f t="shared" si="16"/>
        <v>0</v>
      </c>
      <c r="AA49" s="8">
        <f>IF(Z49=0,0,(((Z49-VLOOKUP(Z49,TAX!$B$4:$E$9,1))*(VLOOKUP(Z49,TAX!$B$4:$E$9,3)))+(VLOOKUP(Z49,TAX!$B$4:$E$9,4))))</f>
        <v>0</v>
      </c>
      <c r="AB49" s="8">
        <f t="shared" si="11"/>
        <v>0</v>
      </c>
    </row>
    <row r="50" spans="2:28" x14ac:dyDescent="0.3">
      <c r="B50" s="3">
        <f t="shared" si="5"/>
        <v>47</v>
      </c>
      <c r="C50" s="10"/>
      <c r="D50" s="11"/>
      <c r="E50" s="9"/>
      <c r="F50" s="8"/>
      <c r="G50" s="8"/>
      <c r="H50" s="8"/>
      <c r="I50" s="8"/>
      <c r="J50" s="8"/>
      <c r="K50" s="8"/>
      <c r="L50" s="8"/>
      <c r="M50" s="8"/>
      <c r="N50" s="8"/>
      <c r="O50" s="8"/>
      <c r="P50" s="8">
        <f t="shared" si="10"/>
        <v>0</v>
      </c>
      <c r="Q50" s="8"/>
      <c r="R50" s="8"/>
      <c r="S50" s="8"/>
      <c r="T50" s="8">
        <f t="shared" si="2"/>
        <v>0</v>
      </c>
      <c r="U50" s="8">
        <f t="shared" si="12"/>
        <v>0</v>
      </c>
      <c r="V50" s="8">
        <f t="shared" si="14"/>
        <v>0</v>
      </c>
      <c r="W50" s="9">
        <f t="shared" si="13"/>
        <v>0</v>
      </c>
      <c r="X50" s="8">
        <f t="shared" si="15"/>
        <v>0</v>
      </c>
      <c r="Y50" s="8">
        <f t="shared" si="8"/>
        <v>0</v>
      </c>
      <c r="Z50" s="8">
        <f t="shared" si="16"/>
        <v>0</v>
      </c>
      <c r="AA50" s="8">
        <f>IF(Z50=0,0,(((Z50-VLOOKUP(Z50,TAX!$B$4:$E$9,1))*(VLOOKUP(Z50,TAX!$B$4:$E$9,3)))+(VLOOKUP(Z50,TAX!$B$4:$E$9,4))))</f>
        <v>0</v>
      </c>
      <c r="AB50" s="8">
        <f t="shared" si="11"/>
        <v>0</v>
      </c>
    </row>
    <row r="51" spans="2:28" x14ac:dyDescent="0.3">
      <c r="B51" s="3">
        <f t="shared" si="5"/>
        <v>48</v>
      </c>
      <c r="C51" s="10"/>
      <c r="D51" s="11"/>
      <c r="E51" s="9"/>
      <c r="F51" s="8"/>
      <c r="G51" s="8"/>
      <c r="H51" s="8"/>
      <c r="I51" s="8"/>
      <c r="J51" s="8"/>
      <c r="K51" s="8"/>
      <c r="L51" s="8"/>
      <c r="M51" s="8"/>
      <c r="N51" s="8"/>
      <c r="O51" s="8"/>
      <c r="P51" s="8">
        <f t="shared" si="10"/>
        <v>0</v>
      </c>
      <c r="Q51" s="8"/>
      <c r="R51" s="8"/>
      <c r="S51" s="8"/>
      <c r="T51" s="8">
        <f t="shared" si="2"/>
        <v>0</v>
      </c>
      <c r="U51" s="8">
        <f t="shared" si="12"/>
        <v>0</v>
      </c>
      <c r="V51" s="8">
        <f t="shared" si="14"/>
        <v>0</v>
      </c>
      <c r="W51" s="9">
        <f t="shared" si="13"/>
        <v>0</v>
      </c>
      <c r="X51" s="8">
        <f t="shared" si="15"/>
        <v>0</v>
      </c>
      <c r="Y51" s="8">
        <f t="shared" si="8"/>
        <v>0</v>
      </c>
      <c r="Z51" s="8">
        <f t="shared" si="16"/>
        <v>0</v>
      </c>
      <c r="AA51" s="8">
        <f>IF(Z51=0,0,(((Z51-VLOOKUP(Z51,TAX!$B$4:$E$9,1))*(VLOOKUP(Z51,TAX!$B$4:$E$9,3)))+(VLOOKUP(Z51,TAX!$B$4:$E$9,4))))</f>
        <v>0</v>
      </c>
      <c r="AB51" s="8">
        <f t="shared" si="11"/>
        <v>0</v>
      </c>
    </row>
    <row r="52" spans="2:28" x14ac:dyDescent="0.3">
      <c r="B52" s="3">
        <f t="shared" si="5"/>
        <v>49</v>
      </c>
      <c r="C52" s="10"/>
      <c r="D52" s="11"/>
      <c r="E52" s="9"/>
      <c r="F52" s="8"/>
      <c r="G52" s="8"/>
      <c r="H52" s="8"/>
      <c r="I52" s="8"/>
      <c r="J52" s="8"/>
      <c r="K52" s="8"/>
      <c r="L52" s="8"/>
      <c r="M52" s="8"/>
      <c r="N52" s="8"/>
      <c r="O52" s="8"/>
      <c r="P52" s="8">
        <f t="shared" si="10"/>
        <v>0</v>
      </c>
      <c r="Q52" s="8"/>
      <c r="R52" s="8"/>
      <c r="S52" s="8"/>
      <c r="T52" s="8">
        <f t="shared" si="2"/>
        <v>0</v>
      </c>
      <c r="U52" s="8">
        <f t="shared" si="12"/>
        <v>0</v>
      </c>
      <c r="V52" s="8">
        <f t="shared" si="14"/>
        <v>0</v>
      </c>
      <c r="W52" s="9">
        <f t="shared" si="13"/>
        <v>0</v>
      </c>
      <c r="X52" s="8">
        <f t="shared" si="15"/>
        <v>0</v>
      </c>
      <c r="Y52" s="8">
        <f t="shared" si="8"/>
        <v>0</v>
      </c>
      <c r="Z52" s="8">
        <f t="shared" si="16"/>
        <v>0</v>
      </c>
      <c r="AA52" s="8">
        <f>IF(Z52=0,0,(((Z52-VLOOKUP(Z52,TAX!$B$4:$E$9,1))*(VLOOKUP(Z52,TAX!$B$4:$E$9,3)))+(VLOOKUP(Z52,TAX!$B$4:$E$9,4))))</f>
        <v>0</v>
      </c>
      <c r="AB52" s="8">
        <f t="shared" si="11"/>
        <v>0</v>
      </c>
    </row>
    <row r="53" spans="2:28" x14ac:dyDescent="0.3">
      <c r="B53" s="3">
        <f t="shared" si="5"/>
        <v>50</v>
      </c>
      <c r="C53" s="10"/>
      <c r="D53" s="11"/>
      <c r="E53" s="9"/>
      <c r="F53" s="8"/>
      <c r="G53" s="8"/>
      <c r="H53" s="8"/>
      <c r="I53" s="8"/>
      <c r="J53" s="8"/>
      <c r="K53" s="8"/>
      <c r="L53" s="8"/>
      <c r="M53" s="8"/>
      <c r="N53" s="8"/>
      <c r="O53" s="8"/>
      <c r="P53" s="8">
        <f t="shared" si="10"/>
        <v>0</v>
      </c>
      <c r="Q53" s="8"/>
      <c r="R53" s="8"/>
      <c r="S53" s="8"/>
      <c r="T53" s="8">
        <f t="shared" si="2"/>
        <v>0</v>
      </c>
      <c r="U53" s="8">
        <f t="shared" si="12"/>
        <v>0</v>
      </c>
      <c r="V53" s="8">
        <f t="shared" si="14"/>
        <v>0</v>
      </c>
      <c r="W53" s="9">
        <f t="shared" si="13"/>
        <v>0</v>
      </c>
      <c r="X53" s="8">
        <f t="shared" si="15"/>
        <v>0</v>
      </c>
      <c r="Y53" s="8">
        <f t="shared" si="8"/>
        <v>0</v>
      </c>
      <c r="Z53" s="8">
        <f t="shared" si="16"/>
        <v>0</v>
      </c>
      <c r="AA53" s="8">
        <f>IF(Z53=0,0,(((Z53-VLOOKUP(Z53,TAX!$B$4:$E$9,1))*(VLOOKUP(Z53,TAX!$B$4:$E$9,3)))+(VLOOKUP(Z53,TAX!$B$4:$E$9,4))))</f>
        <v>0</v>
      </c>
      <c r="AB53" s="8">
        <f t="shared" si="11"/>
        <v>0</v>
      </c>
    </row>
    <row r="54" spans="2:28" x14ac:dyDescent="0.3">
      <c r="B54" s="26" t="s">
        <v>21</v>
      </c>
      <c r="C54" s="27"/>
      <c r="D54" s="28"/>
      <c r="E54" s="29"/>
      <c r="F54" s="30">
        <f t="shared" ref="F54:AB54" si="17">SUM(F4:F53)</f>
        <v>0</v>
      </c>
      <c r="G54" s="30">
        <f t="shared" si="17"/>
        <v>0</v>
      </c>
      <c r="H54" s="30">
        <f t="shared" si="17"/>
        <v>0</v>
      </c>
      <c r="I54" s="30">
        <f t="shared" si="17"/>
        <v>0</v>
      </c>
      <c r="J54" s="30">
        <f t="shared" si="17"/>
        <v>0</v>
      </c>
      <c r="K54" s="30">
        <f t="shared" si="17"/>
        <v>0</v>
      </c>
      <c r="L54" s="30">
        <f t="shared" si="17"/>
        <v>0</v>
      </c>
      <c r="M54" s="30">
        <f t="shared" si="17"/>
        <v>0</v>
      </c>
      <c r="N54" s="30">
        <f t="shared" si="17"/>
        <v>0</v>
      </c>
      <c r="O54" s="30">
        <f t="shared" si="17"/>
        <v>0</v>
      </c>
      <c r="P54" s="30">
        <f t="shared" si="17"/>
        <v>0</v>
      </c>
      <c r="Q54" s="30">
        <f t="shared" si="17"/>
        <v>0</v>
      </c>
      <c r="R54" s="30">
        <f t="shared" si="17"/>
        <v>0</v>
      </c>
      <c r="S54" s="30">
        <f t="shared" si="17"/>
        <v>0</v>
      </c>
      <c r="T54" s="30">
        <f t="shared" si="17"/>
        <v>0</v>
      </c>
      <c r="U54" s="30">
        <f t="shared" si="17"/>
        <v>0</v>
      </c>
      <c r="V54" s="30">
        <f t="shared" si="17"/>
        <v>0</v>
      </c>
      <c r="W54" s="30">
        <f t="shared" si="17"/>
        <v>0</v>
      </c>
      <c r="X54" s="30">
        <f t="shared" si="17"/>
        <v>0</v>
      </c>
      <c r="Y54" s="30">
        <f t="shared" si="17"/>
        <v>0</v>
      </c>
      <c r="Z54" s="30">
        <f t="shared" si="17"/>
        <v>0</v>
      </c>
      <c r="AA54" s="30">
        <f t="shared" si="17"/>
        <v>0</v>
      </c>
      <c r="AB54" s="30">
        <f t="shared" si="17"/>
        <v>0</v>
      </c>
    </row>
  </sheetData>
  <mergeCells count="5">
    <mergeCell ref="B2:B3"/>
    <mergeCell ref="C2:C3"/>
    <mergeCell ref="D2:D3"/>
    <mergeCell ref="E2:E3"/>
    <mergeCell ref="F2:AB2"/>
  </mergeCells>
  <pageMargins left="0.7" right="0.7" top="0.75" bottom="0.75" header="0.3" footer="0.3"/>
  <headerFooter>
    <oddFooter>&amp;L_x000D_&amp;1#&amp;"Calibri"&amp;11&amp;K000000 Classification: GENERAL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2:AD54"/>
  <sheetViews>
    <sheetView workbookViewId="0">
      <pane xSplit="5" ySplit="3" topLeftCell="L4" activePane="bottomRight" state="frozen"/>
      <selection pane="topRight" activeCell="F1" sqref="F1"/>
      <selection pane="bottomLeft" activeCell="A4" sqref="A4"/>
      <selection pane="bottomRight" activeCell="F16" sqref="F16"/>
    </sheetView>
  </sheetViews>
  <sheetFormatPr defaultRowHeight="14.4" x14ac:dyDescent="0.3"/>
  <cols>
    <col min="1" max="1" width="2.5546875" customWidth="1"/>
    <col min="2" max="2" width="4.33203125" customWidth="1"/>
    <col min="3" max="3" width="23.109375" customWidth="1"/>
    <col min="4" max="5" width="14.88671875" customWidth="1"/>
    <col min="6" max="6" width="16.33203125" customWidth="1"/>
    <col min="7" max="7" width="12.5546875" customWidth="1"/>
    <col min="8" max="8" width="11.88671875" customWidth="1"/>
    <col min="9" max="9" width="14.109375" customWidth="1"/>
    <col min="10" max="10" width="12.5546875" customWidth="1"/>
    <col min="11" max="11" width="13.109375" customWidth="1"/>
    <col min="12" max="13" width="13.33203125" customWidth="1"/>
    <col min="14" max="14" width="13.88671875" customWidth="1"/>
    <col min="15" max="15" width="13.33203125" customWidth="1"/>
    <col min="16" max="16" width="14.5546875" customWidth="1"/>
    <col min="17" max="17" width="12.109375" customWidth="1"/>
    <col min="18" max="18" width="12" customWidth="1"/>
    <col min="19" max="19" width="10.88671875" customWidth="1"/>
    <col min="20" max="20" width="12.88671875" customWidth="1"/>
    <col min="21" max="21" width="15.44140625" customWidth="1"/>
    <col min="22" max="22" width="15" customWidth="1"/>
    <col min="23" max="23" width="13.33203125" customWidth="1"/>
    <col min="24" max="24" width="12.44140625" customWidth="1"/>
    <col min="25" max="25" width="15.44140625" customWidth="1"/>
    <col min="26" max="26" width="13.88671875" customWidth="1"/>
    <col min="27" max="27" width="13.109375" customWidth="1"/>
    <col min="28" max="28" width="11.5546875" customWidth="1"/>
    <col min="30" max="30" width="9.5546875" bestFit="1" customWidth="1"/>
  </cols>
  <sheetData>
    <row r="2" spans="2:28" x14ac:dyDescent="0.3">
      <c r="B2" s="93"/>
      <c r="C2" s="95" t="s">
        <v>0</v>
      </c>
      <c r="D2" s="97" t="s">
        <v>1</v>
      </c>
      <c r="E2" s="95" t="s">
        <v>2</v>
      </c>
      <c r="F2" s="99" t="s">
        <v>40</v>
      </c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0"/>
      <c r="S2" s="100"/>
      <c r="T2" s="100"/>
      <c r="U2" s="100"/>
      <c r="V2" s="100"/>
      <c r="W2" s="100"/>
      <c r="X2" s="100"/>
      <c r="Y2" s="100"/>
      <c r="Z2" s="100"/>
      <c r="AA2" s="100"/>
      <c r="AB2" s="101"/>
    </row>
    <row r="3" spans="2:28" ht="40.799999999999997" x14ac:dyDescent="0.3">
      <c r="B3" s="94"/>
      <c r="C3" s="96"/>
      <c r="D3" s="98"/>
      <c r="E3" s="96"/>
      <c r="F3" s="1" t="s">
        <v>22</v>
      </c>
      <c r="G3" s="1" t="s">
        <v>3</v>
      </c>
      <c r="H3" s="1" t="s">
        <v>4</v>
      </c>
      <c r="I3" s="1" t="s">
        <v>5</v>
      </c>
      <c r="J3" s="1" t="s">
        <v>6</v>
      </c>
      <c r="K3" s="1" t="s">
        <v>7</v>
      </c>
      <c r="L3" s="1" t="s">
        <v>8</v>
      </c>
      <c r="M3" s="1" t="s">
        <v>9</v>
      </c>
      <c r="N3" s="1" t="s">
        <v>10</v>
      </c>
      <c r="O3" s="2" t="s">
        <v>11</v>
      </c>
      <c r="P3" s="2" t="s">
        <v>12</v>
      </c>
      <c r="Q3" s="2" t="s">
        <v>25</v>
      </c>
      <c r="R3" s="2" t="s">
        <v>23</v>
      </c>
      <c r="S3" s="2" t="s">
        <v>24</v>
      </c>
      <c r="T3" s="2" t="s">
        <v>13</v>
      </c>
      <c r="U3" s="2" t="s">
        <v>14</v>
      </c>
      <c r="V3" s="2" t="s">
        <v>26</v>
      </c>
      <c r="W3" s="2" t="s">
        <v>15</v>
      </c>
      <c r="X3" s="2" t="s">
        <v>16</v>
      </c>
      <c r="Y3" s="2" t="s">
        <v>17</v>
      </c>
      <c r="Z3" s="2" t="s">
        <v>18</v>
      </c>
      <c r="AA3" s="2" t="s">
        <v>19</v>
      </c>
      <c r="AB3" s="1" t="s">
        <v>20</v>
      </c>
    </row>
    <row r="4" spans="2:28" x14ac:dyDescent="0.3">
      <c r="B4" s="3">
        <v>1</v>
      </c>
      <c r="C4" s="4"/>
      <c r="D4" s="5"/>
      <c r="E4" s="6"/>
      <c r="F4" s="7"/>
      <c r="G4" s="7"/>
      <c r="H4" s="7"/>
      <c r="I4" s="7"/>
      <c r="J4" s="7"/>
      <c r="K4" s="7"/>
      <c r="L4" s="7"/>
      <c r="M4" s="7"/>
      <c r="N4" s="7"/>
      <c r="O4" s="8"/>
      <c r="P4" s="8">
        <f t="shared" ref="P4:P35" si="0">SUM(F4:O4)</f>
        <v>0</v>
      </c>
      <c r="Q4" s="8"/>
      <c r="R4" s="8"/>
      <c r="S4" s="8"/>
      <c r="T4" s="8">
        <f>IF(E4="MWE",F4,0)</f>
        <v>0</v>
      </c>
      <c r="U4" s="8">
        <f>IF(E4="MWE",SUM(G4:M4),0)</f>
        <v>0</v>
      </c>
      <c r="V4" s="8">
        <f>IF(E4="NOT",SUM(Q4:S4),0)</f>
        <v>0</v>
      </c>
      <c r="W4" s="9">
        <f>T4+U4+V4+N4+O4</f>
        <v>0</v>
      </c>
      <c r="X4" s="8">
        <f>P4-W4</f>
        <v>0</v>
      </c>
      <c r="Y4" s="8">
        <f>IF(E4="NOT",IF(X4&lt;=20833.33,X4,0),0)</f>
        <v>0</v>
      </c>
      <c r="Z4" s="8">
        <f>IF(Y4=0,X4,0)</f>
        <v>0</v>
      </c>
      <c r="AA4" s="8">
        <f>IF(Z4=0,0,((Z4-VLOOKUP(Z4,TAX!$B$4:$E$9,1))*VLOOKUP(Z4,TAX!$B$4:$E$9,3))+VLOOKUP(Z4,TAX!$B$4:$E$9,4))</f>
        <v>0</v>
      </c>
      <c r="AB4" s="7">
        <f t="shared" ref="AB4:AB35" si="1">P4-Q4-R4-S4-AA4</f>
        <v>0</v>
      </c>
    </row>
    <row r="5" spans="2:28" x14ac:dyDescent="0.3">
      <c r="B5" s="3">
        <f>B4+1</f>
        <v>2</v>
      </c>
      <c r="C5" s="10"/>
      <c r="D5" s="11"/>
      <c r="E5" s="9"/>
      <c r="F5" s="8"/>
      <c r="G5" s="8"/>
      <c r="H5" s="8"/>
      <c r="I5" s="8"/>
      <c r="J5" s="8"/>
      <c r="K5" s="8"/>
      <c r="L5" s="8"/>
      <c r="M5" s="8"/>
      <c r="N5" s="8"/>
      <c r="O5" s="8"/>
      <c r="P5" s="8">
        <f t="shared" si="0"/>
        <v>0</v>
      </c>
      <c r="Q5" s="8"/>
      <c r="R5" s="8"/>
      <c r="S5" s="8"/>
      <c r="T5" s="8">
        <f t="shared" ref="T5:T53" si="2">IF(E5="MWE",F5,0)</f>
        <v>0</v>
      </c>
      <c r="U5" s="8">
        <f t="shared" ref="U5:U42" si="3">IF(E5="MWE",SUM(G5:M5),0)</f>
        <v>0</v>
      </c>
      <c r="V5" s="8">
        <f t="shared" ref="V5:V42" si="4">IF(E5="NOT",SUM(Q5:S5),0)</f>
        <v>0</v>
      </c>
      <c r="W5" s="9">
        <f>T5+U5+V5+N5+O5</f>
        <v>0</v>
      </c>
      <c r="X5" s="8">
        <f>P5-W5</f>
        <v>0</v>
      </c>
      <c r="Y5" s="8">
        <f>IF(E5="NOT",IF(X5&lt;=20833.33,X5,0),0)</f>
        <v>0</v>
      </c>
      <c r="Z5" s="8">
        <f>IF(Y5=0,X5,0)</f>
        <v>0</v>
      </c>
      <c r="AA5" s="8">
        <f>IF(Z5=0,0,((Z5-VLOOKUP(Z5,TAX!$B$4:$E$9,1))*VLOOKUP(Z5,TAX!$B$4:$E$9,3))+VLOOKUP(Z5,TAX!$B$4:$E$9,4))</f>
        <v>0</v>
      </c>
      <c r="AB5" s="8">
        <f t="shared" si="1"/>
        <v>0</v>
      </c>
    </row>
    <row r="6" spans="2:28" x14ac:dyDescent="0.3">
      <c r="B6" s="3">
        <f t="shared" ref="B6:B53" si="5">B5+1</f>
        <v>3</v>
      </c>
      <c r="C6" s="10"/>
      <c r="D6" s="11"/>
      <c r="E6" s="9"/>
      <c r="F6" s="8"/>
      <c r="G6" s="8"/>
      <c r="H6" s="8"/>
      <c r="I6" s="8"/>
      <c r="J6" s="8"/>
      <c r="K6" s="8"/>
      <c r="L6" s="8"/>
      <c r="M6" s="8"/>
      <c r="N6" s="8"/>
      <c r="O6" s="8"/>
      <c r="P6" s="8">
        <f t="shared" si="0"/>
        <v>0</v>
      </c>
      <c r="Q6" s="8"/>
      <c r="R6" s="8"/>
      <c r="S6" s="8"/>
      <c r="T6" s="8">
        <f t="shared" si="2"/>
        <v>0</v>
      </c>
      <c r="U6" s="8">
        <f t="shared" si="3"/>
        <v>0</v>
      </c>
      <c r="V6" s="8">
        <f t="shared" si="4"/>
        <v>0</v>
      </c>
      <c r="W6" s="9">
        <f t="shared" ref="W6:W42" si="6">T6+U6+V6+N6+O6</f>
        <v>0</v>
      </c>
      <c r="X6" s="8">
        <f t="shared" ref="X6:X42" si="7">P6-W6</f>
        <v>0</v>
      </c>
      <c r="Y6" s="8">
        <f t="shared" ref="Y6:Y53" si="8">IF(E6="NOT",IF(X6&lt;=20833.33,X6,0),0)</f>
        <v>0</v>
      </c>
      <c r="Z6" s="8">
        <f t="shared" ref="Z6:Z42" si="9">IF(Y6=0,X6,0)</f>
        <v>0</v>
      </c>
      <c r="AA6" s="8">
        <f>IF(Z6=0,0,((Z6-VLOOKUP(Z6,TAX!$B$4:$E$9,1))*VLOOKUP(Z6,TAX!$B$4:$E$9,3))+VLOOKUP(Z6,TAX!$B$4:$E$9,4))</f>
        <v>0</v>
      </c>
      <c r="AB6" s="8">
        <f t="shared" si="1"/>
        <v>0</v>
      </c>
    </row>
    <row r="7" spans="2:28" x14ac:dyDescent="0.3">
      <c r="B7" s="3">
        <f t="shared" si="5"/>
        <v>4</v>
      </c>
      <c r="C7" s="10"/>
      <c r="D7" s="11"/>
      <c r="E7" s="9"/>
      <c r="F7" s="8"/>
      <c r="G7" s="8"/>
      <c r="H7" s="8"/>
      <c r="I7" s="8"/>
      <c r="J7" s="8"/>
      <c r="K7" s="8"/>
      <c r="L7" s="8"/>
      <c r="M7" s="8"/>
      <c r="N7" s="8"/>
      <c r="O7" s="8"/>
      <c r="P7" s="8">
        <f t="shared" si="0"/>
        <v>0</v>
      </c>
      <c r="Q7" s="8"/>
      <c r="R7" s="8"/>
      <c r="S7" s="8"/>
      <c r="T7" s="8">
        <f t="shared" si="2"/>
        <v>0</v>
      </c>
      <c r="U7" s="8">
        <f t="shared" si="3"/>
        <v>0</v>
      </c>
      <c r="V7" s="8">
        <f t="shared" si="4"/>
        <v>0</v>
      </c>
      <c r="W7" s="9">
        <f t="shared" si="6"/>
        <v>0</v>
      </c>
      <c r="X7" s="8">
        <f t="shared" si="7"/>
        <v>0</v>
      </c>
      <c r="Y7" s="8">
        <f t="shared" si="8"/>
        <v>0</v>
      </c>
      <c r="Z7" s="8">
        <f t="shared" si="9"/>
        <v>0</v>
      </c>
      <c r="AA7" s="8">
        <f>IF(Z7=0,0,((Z7-VLOOKUP(Z7,TAX!$B$4:$E$9,1))*VLOOKUP(Z7,TAX!$B$4:$E$9,3))+VLOOKUP(Z7,TAX!$B$4:$E$9,4))</f>
        <v>0</v>
      </c>
      <c r="AB7" s="8">
        <f t="shared" si="1"/>
        <v>0</v>
      </c>
    </row>
    <row r="8" spans="2:28" x14ac:dyDescent="0.3">
      <c r="B8" s="3">
        <f t="shared" si="5"/>
        <v>5</v>
      </c>
      <c r="C8" s="10"/>
      <c r="D8" s="11"/>
      <c r="E8" s="9"/>
      <c r="F8" s="8"/>
      <c r="G8" s="8"/>
      <c r="H8" s="8"/>
      <c r="I8" s="8"/>
      <c r="J8" s="8"/>
      <c r="K8" s="8"/>
      <c r="L8" s="8"/>
      <c r="M8" s="8"/>
      <c r="N8" s="8"/>
      <c r="O8" s="8"/>
      <c r="P8" s="8">
        <f t="shared" si="0"/>
        <v>0</v>
      </c>
      <c r="Q8" s="8"/>
      <c r="R8" s="8"/>
      <c r="S8" s="8"/>
      <c r="T8" s="8">
        <f t="shared" si="2"/>
        <v>0</v>
      </c>
      <c r="U8" s="8">
        <f t="shared" si="3"/>
        <v>0</v>
      </c>
      <c r="V8" s="8">
        <f t="shared" si="4"/>
        <v>0</v>
      </c>
      <c r="W8" s="9">
        <f t="shared" si="6"/>
        <v>0</v>
      </c>
      <c r="X8" s="8">
        <f t="shared" si="7"/>
        <v>0</v>
      </c>
      <c r="Y8" s="8">
        <f t="shared" si="8"/>
        <v>0</v>
      </c>
      <c r="Z8" s="8">
        <f t="shared" si="9"/>
        <v>0</v>
      </c>
      <c r="AA8" s="8">
        <f>IF(Z8=0,0,((Z8-VLOOKUP(Z8,TAX!$B$4:$E$9,1))*VLOOKUP(Z8,TAX!$B$4:$E$9,3))+VLOOKUP(Z8,TAX!$B$4:$E$9,4))</f>
        <v>0</v>
      </c>
      <c r="AB8" s="8">
        <f t="shared" si="1"/>
        <v>0</v>
      </c>
    </row>
    <row r="9" spans="2:28" x14ac:dyDescent="0.3">
      <c r="B9" s="3">
        <f t="shared" si="5"/>
        <v>6</v>
      </c>
      <c r="C9" s="10"/>
      <c r="D9" s="11"/>
      <c r="E9" s="9"/>
      <c r="F9" s="8"/>
      <c r="G9" s="8"/>
      <c r="H9" s="8"/>
      <c r="I9" s="8"/>
      <c r="J9" s="8"/>
      <c r="K9" s="8"/>
      <c r="L9" s="8"/>
      <c r="M9" s="8"/>
      <c r="N9" s="8"/>
      <c r="O9" s="8"/>
      <c r="P9" s="8">
        <f t="shared" si="0"/>
        <v>0</v>
      </c>
      <c r="Q9" s="8"/>
      <c r="R9" s="8"/>
      <c r="S9" s="8"/>
      <c r="T9" s="8">
        <f t="shared" si="2"/>
        <v>0</v>
      </c>
      <c r="U9" s="8">
        <f t="shared" si="3"/>
        <v>0</v>
      </c>
      <c r="V9" s="8">
        <f t="shared" si="4"/>
        <v>0</v>
      </c>
      <c r="W9" s="9">
        <f>T9+U9+V9+N9+O9</f>
        <v>0</v>
      </c>
      <c r="X9" s="8">
        <f t="shared" si="7"/>
        <v>0</v>
      </c>
      <c r="Y9" s="8">
        <f t="shared" si="8"/>
        <v>0</v>
      </c>
      <c r="Z9" s="8">
        <f t="shared" si="9"/>
        <v>0</v>
      </c>
      <c r="AA9" s="8">
        <f>IF(Z9=0,0,((Z9-VLOOKUP(Z9,TAX!$B$4:$E$9,1))*VLOOKUP(Z9,TAX!$B$4:$E$9,3))+VLOOKUP(Z9,TAX!$B$4:$E$9,4))</f>
        <v>0</v>
      </c>
      <c r="AB9" s="8">
        <f t="shared" si="1"/>
        <v>0</v>
      </c>
    </row>
    <row r="10" spans="2:28" x14ac:dyDescent="0.3">
      <c r="B10" s="3">
        <f t="shared" si="5"/>
        <v>7</v>
      </c>
      <c r="C10" s="10"/>
      <c r="D10" s="11"/>
      <c r="E10" s="9"/>
      <c r="F10" s="8"/>
      <c r="G10" s="8"/>
      <c r="H10" s="8"/>
      <c r="I10" s="8"/>
      <c r="J10" s="8"/>
      <c r="K10" s="8"/>
      <c r="L10" s="8"/>
      <c r="M10" s="8"/>
      <c r="N10" s="8"/>
      <c r="O10" s="8"/>
      <c r="P10" s="8">
        <f t="shared" si="0"/>
        <v>0</v>
      </c>
      <c r="Q10" s="8"/>
      <c r="R10" s="8"/>
      <c r="S10" s="8"/>
      <c r="T10" s="8">
        <f t="shared" si="2"/>
        <v>0</v>
      </c>
      <c r="U10" s="8">
        <f t="shared" si="3"/>
        <v>0</v>
      </c>
      <c r="V10" s="8">
        <f t="shared" si="4"/>
        <v>0</v>
      </c>
      <c r="W10" s="9">
        <f t="shared" si="6"/>
        <v>0</v>
      </c>
      <c r="X10" s="8">
        <f t="shared" si="7"/>
        <v>0</v>
      </c>
      <c r="Y10" s="8">
        <f t="shared" si="8"/>
        <v>0</v>
      </c>
      <c r="Z10" s="8">
        <f t="shared" si="9"/>
        <v>0</v>
      </c>
      <c r="AA10" s="8">
        <f>IF(Z10=0,0,((Z10-VLOOKUP(Z10,TAX!$B$4:$E$9,1))*VLOOKUP(Z10,TAX!$B$4:$E$9,3))+VLOOKUP(Z10,TAX!$B$4:$E$9,4))</f>
        <v>0</v>
      </c>
      <c r="AB10" s="8">
        <f t="shared" si="1"/>
        <v>0</v>
      </c>
    </row>
    <row r="11" spans="2:28" x14ac:dyDescent="0.3">
      <c r="B11" s="3">
        <f t="shared" si="5"/>
        <v>8</v>
      </c>
      <c r="C11" s="10"/>
      <c r="D11" s="11"/>
      <c r="E11" s="9"/>
      <c r="F11" s="8"/>
      <c r="G11" s="8"/>
      <c r="H11" s="8"/>
      <c r="I11" s="8"/>
      <c r="J11" s="8"/>
      <c r="K11" s="8"/>
      <c r="L11" s="8"/>
      <c r="M11" s="8"/>
      <c r="N11" s="8"/>
      <c r="O11" s="8"/>
      <c r="P11" s="8">
        <f t="shared" si="0"/>
        <v>0</v>
      </c>
      <c r="Q11" s="8"/>
      <c r="R11" s="8"/>
      <c r="S11" s="8"/>
      <c r="T11" s="8">
        <f t="shared" si="2"/>
        <v>0</v>
      </c>
      <c r="U11" s="8">
        <f t="shared" si="3"/>
        <v>0</v>
      </c>
      <c r="V11" s="8">
        <f t="shared" si="4"/>
        <v>0</v>
      </c>
      <c r="W11" s="9">
        <f t="shared" si="6"/>
        <v>0</v>
      </c>
      <c r="X11" s="8">
        <f t="shared" si="7"/>
        <v>0</v>
      </c>
      <c r="Y11" s="8">
        <f t="shared" si="8"/>
        <v>0</v>
      </c>
      <c r="Z11" s="8">
        <f t="shared" si="9"/>
        <v>0</v>
      </c>
      <c r="AA11" s="8">
        <f>IF(Z11=0,0,((Z11-VLOOKUP(Z11,TAX!$B$4:$E$9,1))*VLOOKUP(Z11,TAX!$B$4:$E$9,3))+VLOOKUP(Z11,TAX!$B$4:$E$9,4))</f>
        <v>0</v>
      </c>
      <c r="AB11" s="8">
        <f t="shared" si="1"/>
        <v>0</v>
      </c>
    </row>
    <row r="12" spans="2:28" x14ac:dyDescent="0.3">
      <c r="B12" s="3">
        <f t="shared" si="5"/>
        <v>9</v>
      </c>
      <c r="C12" s="10"/>
      <c r="D12" s="11"/>
      <c r="E12" s="9"/>
      <c r="F12" s="8"/>
      <c r="G12" s="8"/>
      <c r="H12" s="8"/>
      <c r="I12" s="8"/>
      <c r="J12" s="8"/>
      <c r="K12" s="8"/>
      <c r="L12" s="8"/>
      <c r="M12" s="8"/>
      <c r="N12" s="8"/>
      <c r="O12" s="8"/>
      <c r="P12" s="8">
        <f t="shared" si="0"/>
        <v>0</v>
      </c>
      <c r="Q12" s="8"/>
      <c r="R12" s="8"/>
      <c r="S12" s="8"/>
      <c r="T12" s="8">
        <f t="shared" si="2"/>
        <v>0</v>
      </c>
      <c r="U12" s="8">
        <f t="shared" si="3"/>
        <v>0</v>
      </c>
      <c r="V12" s="8">
        <f t="shared" si="4"/>
        <v>0</v>
      </c>
      <c r="W12" s="9">
        <f t="shared" si="6"/>
        <v>0</v>
      </c>
      <c r="X12" s="8">
        <f t="shared" si="7"/>
        <v>0</v>
      </c>
      <c r="Y12" s="8">
        <f t="shared" si="8"/>
        <v>0</v>
      </c>
      <c r="Z12" s="8">
        <f t="shared" si="9"/>
        <v>0</v>
      </c>
      <c r="AA12" s="8">
        <f>IF(Z12=0,0,((Z12-VLOOKUP(Z12,TAX!$B$4:$E$9,1))*VLOOKUP(Z12,TAX!$B$4:$E$9,3))+VLOOKUP(Z12,TAX!$B$4:$E$9,4))</f>
        <v>0</v>
      </c>
      <c r="AB12" s="8">
        <f t="shared" si="1"/>
        <v>0</v>
      </c>
    </row>
    <row r="13" spans="2:28" x14ac:dyDescent="0.3">
      <c r="B13" s="3">
        <f t="shared" si="5"/>
        <v>10</v>
      </c>
      <c r="C13" s="10"/>
      <c r="D13" s="11"/>
      <c r="E13" s="9"/>
      <c r="F13" s="8"/>
      <c r="G13" s="8"/>
      <c r="H13" s="8"/>
      <c r="I13" s="8"/>
      <c r="J13" s="8"/>
      <c r="K13" s="8"/>
      <c r="L13" s="8"/>
      <c r="M13" s="8"/>
      <c r="N13" s="8"/>
      <c r="O13" s="8"/>
      <c r="P13" s="8">
        <f t="shared" si="0"/>
        <v>0</v>
      </c>
      <c r="Q13" s="8"/>
      <c r="R13" s="8"/>
      <c r="S13" s="8"/>
      <c r="T13" s="8">
        <f t="shared" si="2"/>
        <v>0</v>
      </c>
      <c r="U13" s="8">
        <f t="shared" si="3"/>
        <v>0</v>
      </c>
      <c r="V13" s="8">
        <f t="shared" si="4"/>
        <v>0</v>
      </c>
      <c r="W13" s="9">
        <f t="shared" si="6"/>
        <v>0</v>
      </c>
      <c r="X13" s="8">
        <f t="shared" si="7"/>
        <v>0</v>
      </c>
      <c r="Y13" s="8">
        <f t="shared" si="8"/>
        <v>0</v>
      </c>
      <c r="Z13" s="8">
        <f t="shared" si="9"/>
        <v>0</v>
      </c>
      <c r="AA13" s="8">
        <f>IF(Z13=0,0,((Z13-VLOOKUP(Z13,TAX!$B$4:$E$9,1))*VLOOKUP(Z13,TAX!$B$4:$E$9,3))+VLOOKUP(Z13,TAX!$B$4:$E$9,4))</f>
        <v>0</v>
      </c>
      <c r="AB13" s="8">
        <f t="shared" si="1"/>
        <v>0</v>
      </c>
    </row>
    <row r="14" spans="2:28" x14ac:dyDescent="0.3">
      <c r="B14" s="3">
        <f t="shared" si="5"/>
        <v>11</v>
      </c>
      <c r="C14" s="10"/>
      <c r="D14" s="11"/>
      <c r="E14" s="9"/>
      <c r="F14" s="8"/>
      <c r="G14" s="8"/>
      <c r="H14" s="8"/>
      <c r="I14" s="8"/>
      <c r="J14" s="8"/>
      <c r="K14" s="8"/>
      <c r="L14" s="8"/>
      <c r="M14" s="8"/>
      <c r="N14" s="8"/>
      <c r="O14" s="8"/>
      <c r="P14" s="8">
        <f t="shared" si="0"/>
        <v>0</v>
      </c>
      <c r="Q14" s="8"/>
      <c r="R14" s="8"/>
      <c r="S14" s="8"/>
      <c r="T14" s="8">
        <f t="shared" si="2"/>
        <v>0</v>
      </c>
      <c r="U14" s="8">
        <f t="shared" si="3"/>
        <v>0</v>
      </c>
      <c r="V14" s="8">
        <f t="shared" si="4"/>
        <v>0</v>
      </c>
      <c r="W14" s="9">
        <f t="shared" si="6"/>
        <v>0</v>
      </c>
      <c r="X14" s="8">
        <f t="shared" si="7"/>
        <v>0</v>
      </c>
      <c r="Y14" s="8">
        <f t="shared" si="8"/>
        <v>0</v>
      </c>
      <c r="Z14" s="8">
        <f t="shared" si="9"/>
        <v>0</v>
      </c>
      <c r="AA14" s="8">
        <f>IF(Z14=0,0,((Z14-VLOOKUP(Z14,TAX!$B$4:$E$9,1))*VLOOKUP(Z14,TAX!$B$4:$E$9,3))+VLOOKUP(Z14,TAX!$B$4:$E$9,4))</f>
        <v>0</v>
      </c>
      <c r="AB14" s="8">
        <f t="shared" si="1"/>
        <v>0</v>
      </c>
    </row>
    <row r="15" spans="2:28" x14ac:dyDescent="0.3">
      <c r="B15" s="3">
        <f t="shared" si="5"/>
        <v>12</v>
      </c>
      <c r="C15" s="10"/>
      <c r="D15" s="11"/>
      <c r="E15" s="9"/>
      <c r="F15" s="8"/>
      <c r="G15" s="8"/>
      <c r="H15" s="8"/>
      <c r="I15" s="8"/>
      <c r="J15" s="8"/>
      <c r="K15" s="8"/>
      <c r="L15" s="8"/>
      <c r="M15" s="8"/>
      <c r="N15" s="8"/>
      <c r="O15" s="8"/>
      <c r="P15" s="8">
        <f t="shared" si="0"/>
        <v>0</v>
      </c>
      <c r="Q15" s="8"/>
      <c r="R15" s="8"/>
      <c r="S15" s="8"/>
      <c r="T15" s="8">
        <f t="shared" si="2"/>
        <v>0</v>
      </c>
      <c r="U15" s="8">
        <f t="shared" si="3"/>
        <v>0</v>
      </c>
      <c r="V15" s="8">
        <f t="shared" si="4"/>
        <v>0</v>
      </c>
      <c r="W15" s="9">
        <f t="shared" si="6"/>
        <v>0</v>
      </c>
      <c r="X15" s="8">
        <f t="shared" si="7"/>
        <v>0</v>
      </c>
      <c r="Y15" s="8">
        <f t="shared" si="8"/>
        <v>0</v>
      </c>
      <c r="Z15" s="8">
        <f t="shared" si="9"/>
        <v>0</v>
      </c>
      <c r="AA15" s="8">
        <f>IF(Z15=0,0,((Z15-VLOOKUP(Z15,TAX!$B$4:$E$9,1))*VLOOKUP(Z15,TAX!$B$4:$E$9,3))+VLOOKUP(Z15,TAX!$B$4:$E$9,4))</f>
        <v>0</v>
      </c>
      <c r="AB15" s="8">
        <f t="shared" si="1"/>
        <v>0</v>
      </c>
    </row>
    <row r="16" spans="2:28" x14ac:dyDescent="0.3">
      <c r="B16" s="3">
        <f t="shared" si="5"/>
        <v>13</v>
      </c>
      <c r="C16" s="10"/>
      <c r="D16" s="11"/>
      <c r="E16" s="9"/>
      <c r="F16" s="8"/>
      <c r="G16" s="8"/>
      <c r="H16" s="8"/>
      <c r="I16" s="8"/>
      <c r="J16" s="8"/>
      <c r="K16" s="8"/>
      <c r="L16" s="8"/>
      <c r="M16" s="8"/>
      <c r="N16" s="8"/>
      <c r="O16" s="8"/>
      <c r="P16" s="8">
        <f t="shared" si="0"/>
        <v>0</v>
      </c>
      <c r="Q16" s="8"/>
      <c r="R16" s="8"/>
      <c r="S16" s="8"/>
      <c r="T16" s="8">
        <f t="shared" si="2"/>
        <v>0</v>
      </c>
      <c r="U16" s="8">
        <f t="shared" si="3"/>
        <v>0</v>
      </c>
      <c r="V16" s="8">
        <f t="shared" si="4"/>
        <v>0</v>
      </c>
      <c r="W16" s="9">
        <f t="shared" si="6"/>
        <v>0</v>
      </c>
      <c r="X16" s="8">
        <f t="shared" si="7"/>
        <v>0</v>
      </c>
      <c r="Y16" s="8">
        <f t="shared" si="8"/>
        <v>0</v>
      </c>
      <c r="Z16" s="8">
        <f t="shared" si="9"/>
        <v>0</v>
      </c>
      <c r="AA16" s="8">
        <f>IF(Z16=0,0,((Z16-VLOOKUP(Z16,TAX!$B$4:$E$9,1))*VLOOKUP(Z16,TAX!$B$4:$E$9,3))+VLOOKUP(Z16,TAX!$B$4:$E$9,4))</f>
        <v>0</v>
      </c>
      <c r="AB16" s="8">
        <f t="shared" si="1"/>
        <v>0</v>
      </c>
    </row>
    <row r="17" spans="2:28" x14ac:dyDescent="0.3">
      <c r="B17" s="3">
        <f t="shared" si="5"/>
        <v>14</v>
      </c>
      <c r="C17" s="10"/>
      <c r="D17" s="11"/>
      <c r="E17" s="9"/>
      <c r="F17" s="8"/>
      <c r="G17" s="8"/>
      <c r="H17" s="8"/>
      <c r="I17" s="8"/>
      <c r="J17" s="8"/>
      <c r="K17" s="8"/>
      <c r="L17" s="8"/>
      <c r="M17" s="8"/>
      <c r="N17" s="8"/>
      <c r="O17" s="8"/>
      <c r="P17" s="8">
        <f t="shared" si="0"/>
        <v>0</v>
      </c>
      <c r="Q17" s="8"/>
      <c r="R17" s="8"/>
      <c r="S17" s="8"/>
      <c r="T17" s="8">
        <f t="shared" si="2"/>
        <v>0</v>
      </c>
      <c r="U17" s="8">
        <f t="shared" si="3"/>
        <v>0</v>
      </c>
      <c r="V17" s="8">
        <f t="shared" si="4"/>
        <v>0</v>
      </c>
      <c r="W17" s="9">
        <f t="shared" si="6"/>
        <v>0</v>
      </c>
      <c r="X17" s="8">
        <f t="shared" si="7"/>
        <v>0</v>
      </c>
      <c r="Y17" s="8">
        <f t="shared" si="8"/>
        <v>0</v>
      </c>
      <c r="Z17" s="8">
        <f t="shared" si="9"/>
        <v>0</v>
      </c>
      <c r="AA17" s="8">
        <f>IF(Z17=0,0,((Z17-VLOOKUP(Z17,TAX!$B$4:$E$9,1))*VLOOKUP(Z17,TAX!$B$4:$E$9,3))+VLOOKUP(Z17,TAX!$B$4:$E$9,4))</f>
        <v>0</v>
      </c>
      <c r="AB17" s="8">
        <f t="shared" si="1"/>
        <v>0</v>
      </c>
    </row>
    <row r="18" spans="2:28" x14ac:dyDescent="0.3">
      <c r="B18" s="3">
        <f t="shared" si="5"/>
        <v>15</v>
      </c>
      <c r="C18" s="10"/>
      <c r="D18" s="11"/>
      <c r="E18" s="9"/>
      <c r="F18" s="8"/>
      <c r="G18" s="8"/>
      <c r="H18" s="8"/>
      <c r="I18" s="8"/>
      <c r="J18" s="8"/>
      <c r="K18" s="8"/>
      <c r="L18" s="8"/>
      <c r="M18" s="8"/>
      <c r="N18" s="8"/>
      <c r="O18" s="8"/>
      <c r="P18" s="8">
        <f t="shared" si="0"/>
        <v>0</v>
      </c>
      <c r="Q18" s="8"/>
      <c r="R18" s="8"/>
      <c r="S18" s="8"/>
      <c r="T18" s="8">
        <f t="shared" si="2"/>
        <v>0</v>
      </c>
      <c r="U18" s="8">
        <f t="shared" si="3"/>
        <v>0</v>
      </c>
      <c r="V18" s="8">
        <f t="shared" si="4"/>
        <v>0</v>
      </c>
      <c r="W18" s="9">
        <f t="shared" si="6"/>
        <v>0</v>
      </c>
      <c r="X18" s="8">
        <f t="shared" si="7"/>
        <v>0</v>
      </c>
      <c r="Y18" s="8">
        <f t="shared" si="8"/>
        <v>0</v>
      </c>
      <c r="Z18" s="8">
        <f t="shared" si="9"/>
        <v>0</v>
      </c>
      <c r="AA18" s="8">
        <f>IF(Z18=0,0,((Z18-VLOOKUP(Z18,TAX!$B$4:$E$9,1))*VLOOKUP(Z18,TAX!$B$4:$E$9,3))+VLOOKUP(Z18,TAX!$B$4:$E$9,4))</f>
        <v>0</v>
      </c>
      <c r="AB18" s="8">
        <f t="shared" si="1"/>
        <v>0</v>
      </c>
    </row>
    <row r="19" spans="2:28" x14ac:dyDescent="0.3">
      <c r="B19" s="3">
        <f t="shared" si="5"/>
        <v>16</v>
      </c>
      <c r="C19" s="10"/>
      <c r="D19" s="11"/>
      <c r="E19" s="9"/>
      <c r="F19" s="8"/>
      <c r="G19" s="8"/>
      <c r="H19" s="8"/>
      <c r="I19" s="8"/>
      <c r="J19" s="8"/>
      <c r="K19" s="8"/>
      <c r="L19" s="8"/>
      <c r="M19" s="8"/>
      <c r="N19" s="8"/>
      <c r="O19" s="8"/>
      <c r="P19" s="8">
        <f t="shared" si="0"/>
        <v>0</v>
      </c>
      <c r="Q19" s="8"/>
      <c r="R19" s="8"/>
      <c r="S19" s="8"/>
      <c r="T19" s="8">
        <f t="shared" si="2"/>
        <v>0</v>
      </c>
      <c r="U19" s="8">
        <f t="shared" si="3"/>
        <v>0</v>
      </c>
      <c r="V19" s="8">
        <f t="shared" si="4"/>
        <v>0</v>
      </c>
      <c r="W19" s="9">
        <f t="shared" si="6"/>
        <v>0</v>
      </c>
      <c r="X19" s="8">
        <f t="shared" si="7"/>
        <v>0</v>
      </c>
      <c r="Y19" s="8">
        <f t="shared" si="8"/>
        <v>0</v>
      </c>
      <c r="Z19" s="8">
        <f t="shared" si="9"/>
        <v>0</v>
      </c>
      <c r="AA19" s="8">
        <f>IF(Z19=0,0,((Z19-VLOOKUP(Z19,TAX!$B$4:$E$9,1))*VLOOKUP(Z19,TAX!$B$4:$E$9,3))+VLOOKUP(Z19,TAX!$B$4:$E$9,4))</f>
        <v>0</v>
      </c>
      <c r="AB19" s="8">
        <f t="shared" si="1"/>
        <v>0</v>
      </c>
    </row>
    <row r="20" spans="2:28" x14ac:dyDescent="0.3">
      <c r="B20" s="3">
        <f t="shared" si="5"/>
        <v>17</v>
      </c>
      <c r="C20" s="10"/>
      <c r="D20" s="11"/>
      <c r="E20" s="9"/>
      <c r="F20" s="8"/>
      <c r="G20" s="8"/>
      <c r="H20" s="8"/>
      <c r="I20" s="8"/>
      <c r="J20" s="8"/>
      <c r="K20" s="8"/>
      <c r="L20" s="8"/>
      <c r="M20" s="8"/>
      <c r="N20" s="8"/>
      <c r="O20" s="8"/>
      <c r="P20" s="8">
        <f t="shared" si="0"/>
        <v>0</v>
      </c>
      <c r="Q20" s="8"/>
      <c r="R20" s="8"/>
      <c r="S20" s="8"/>
      <c r="T20" s="8">
        <f t="shared" si="2"/>
        <v>0</v>
      </c>
      <c r="U20" s="8">
        <f t="shared" si="3"/>
        <v>0</v>
      </c>
      <c r="V20" s="8">
        <f t="shared" si="4"/>
        <v>0</v>
      </c>
      <c r="W20" s="9">
        <f t="shared" si="6"/>
        <v>0</v>
      </c>
      <c r="X20" s="8">
        <f t="shared" si="7"/>
        <v>0</v>
      </c>
      <c r="Y20" s="8">
        <f t="shared" si="8"/>
        <v>0</v>
      </c>
      <c r="Z20" s="8">
        <f t="shared" si="9"/>
        <v>0</v>
      </c>
      <c r="AA20" s="8">
        <f>IF(Z20=0,0,((Z20-VLOOKUP(Z20,TAX!$B$4:$E$9,1))*VLOOKUP(Z20,TAX!$B$4:$E$9,3))+VLOOKUP(Z20,TAX!$B$4:$E$9,4))</f>
        <v>0</v>
      </c>
      <c r="AB20" s="8">
        <f t="shared" si="1"/>
        <v>0</v>
      </c>
    </row>
    <row r="21" spans="2:28" x14ac:dyDescent="0.3">
      <c r="B21" s="3">
        <f t="shared" si="5"/>
        <v>18</v>
      </c>
      <c r="C21" s="10"/>
      <c r="D21" s="11"/>
      <c r="E21" s="9"/>
      <c r="F21" s="8"/>
      <c r="G21" s="8"/>
      <c r="H21" s="8"/>
      <c r="I21" s="8"/>
      <c r="J21" s="8"/>
      <c r="K21" s="8"/>
      <c r="L21" s="8"/>
      <c r="M21" s="8"/>
      <c r="N21" s="8"/>
      <c r="O21" s="8"/>
      <c r="P21" s="8">
        <f t="shared" si="0"/>
        <v>0</v>
      </c>
      <c r="Q21" s="8"/>
      <c r="R21" s="8"/>
      <c r="S21" s="8"/>
      <c r="T21" s="8">
        <f t="shared" si="2"/>
        <v>0</v>
      </c>
      <c r="U21" s="8">
        <f t="shared" si="3"/>
        <v>0</v>
      </c>
      <c r="V21" s="8">
        <f t="shared" si="4"/>
        <v>0</v>
      </c>
      <c r="W21" s="9">
        <f t="shared" si="6"/>
        <v>0</v>
      </c>
      <c r="X21" s="8">
        <f t="shared" si="7"/>
        <v>0</v>
      </c>
      <c r="Y21" s="8">
        <f t="shared" si="8"/>
        <v>0</v>
      </c>
      <c r="Z21" s="8">
        <f t="shared" si="9"/>
        <v>0</v>
      </c>
      <c r="AA21" s="8">
        <f>IF(Z21=0,0,((Z21-VLOOKUP(Z21,TAX!$B$4:$E$9,1))*VLOOKUP(Z21,TAX!$B$4:$E$9,3))+VLOOKUP(Z21,TAX!$B$4:$E$9,4))</f>
        <v>0</v>
      </c>
      <c r="AB21" s="8">
        <f t="shared" si="1"/>
        <v>0</v>
      </c>
    </row>
    <row r="22" spans="2:28" x14ac:dyDescent="0.3">
      <c r="B22" s="3">
        <f t="shared" si="5"/>
        <v>19</v>
      </c>
      <c r="C22" s="10"/>
      <c r="D22" s="11"/>
      <c r="E22" s="9"/>
      <c r="F22" s="8"/>
      <c r="G22" s="8"/>
      <c r="H22" s="8"/>
      <c r="I22" s="8"/>
      <c r="J22" s="8"/>
      <c r="K22" s="8"/>
      <c r="L22" s="8"/>
      <c r="M22" s="8"/>
      <c r="N22" s="8"/>
      <c r="O22" s="8"/>
      <c r="P22" s="8">
        <f t="shared" si="0"/>
        <v>0</v>
      </c>
      <c r="Q22" s="8"/>
      <c r="R22" s="8"/>
      <c r="S22" s="8"/>
      <c r="T22" s="8">
        <f t="shared" si="2"/>
        <v>0</v>
      </c>
      <c r="U22" s="8">
        <f t="shared" si="3"/>
        <v>0</v>
      </c>
      <c r="V22" s="8">
        <f t="shared" si="4"/>
        <v>0</v>
      </c>
      <c r="W22" s="9">
        <f t="shared" si="6"/>
        <v>0</v>
      </c>
      <c r="X22" s="8">
        <f t="shared" si="7"/>
        <v>0</v>
      </c>
      <c r="Y22" s="8">
        <f t="shared" si="8"/>
        <v>0</v>
      </c>
      <c r="Z22" s="8">
        <f t="shared" si="9"/>
        <v>0</v>
      </c>
      <c r="AA22" s="8">
        <f>IF(Z22=0,0,((Z22-VLOOKUP(Z22,TAX!$B$4:$E$9,1))*VLOOKUP(Z22,TAX!$B$4:$E$9,3))+VLOOKUP(Z22,TAX!$B$4:$E$9,4))</f>
        <v>0</v>
      </c>
      <c r="AB22" s="8">
        <f t="shared" si="1"/>
        <v>0</v>
      </c>
    </row>
    <row r="23" spans="2:28" x14ac:dyDescent="0.3">
      <c r="B23" s="3">
        <f t="shared" si="5"/>
        <v>20</v>
      </c>
      <c r="C23" s="10"/>
      <c r="D23" s="11"/>
      <c r="E23" s="9"/>
      <c r="F23" s="8"/>
      <c r="G23" s="8"/>
      <c r="H23" s="8"/>
      <c r="I23" s="8"/>
      <c r="J23" s="8"/>
      <c r="K23" s="8"/>
      <c r="L23" s="8"/>
      <c r="M23" s="8"/>
      <c r="N23" s="8"/>
      <c r="O23" s="8"/>
      <c r="P23" s="8">
        <f t="shared" si="0"/>
        <v>0</v>
      </c>
      <c r="Q23" s="8"/>
      <c r="R23" s="8"/>
      <c r="S23" s="8"/>
      <c r="T23" s="8">
        <f t="shared" si="2"/>
        <v>0</v>
      </c>
      <c r="U23" s="8">
        <f t="shared" si="3"/>
        <v>0</v>
      </c>
      <c r="V23" s="8">
        <f t="shared" si="4"/>
        <v>0</v>
      </c>
      <c r="W23" s="9">
        <f t="shared" si="6"/>
        <v>0</v>
      </c>
      <c r="X23" s="8">
        <f t="shared" si="7"/>
        <v>0</v>
      </c>
      <c r="Y23" s="8">
        <f t="shared" si="8"/>
        <v>0</v>
      </c>
      <c r="Z23" s="8">
        <f t="shared" si="9"/>
        <v>0</v>
      </c>
      <c r="AA23" s="8">
        <f>IF(Z23=0,0,((Z23-VLOOKUP(Z23,TAX!$B$4:$E$9,1))*VLOOKUP(Z23,TAX!$B$4:$E$9,3))+VLOOKUP(Z23,TAX!$B$4:$E$9,4))</f>
        <v>0</v>
      </c>
      <c r="AB23" s="8">
        <f t="shared" si="1"/>
        <v>0</v>
      </c>
    </row>
    <row r="24" spans="2:28" x14ac:dyDescent="0.3">
      <c r="B24" s="3">
        <f t="shared" si="5"/>
        <v>21</v>
      </c>
      <c r="C24" s="10"/>
      <c r="D24" s="11"/>
      <c r="E24" s="9"/>
      <c r="F24" s="8"/>
      <c r="G24" s="8"/>
      <c r="H24" s="8"/>
      <c r="I24" s="8"/>
      <c r="J24" s="8"/>
      <c r="K24" s="8"/>
      <c r="L24" s="8"/>
      <c r="M24" s="8"/>
      <c r="N24" s="8"/>
      <c r="O24" s="8"/>
      <c r="P24" s="8">
        <f t="shared" si="0"/>
        <v>0</v>
      </c>
      <c r="Q24" s="8"/>
      <c r="R24" s="8"/>
      <c r="S24" s="8"/>
      <c r="T24" s="8">
        <f t="shared" si="2"/>
        <v>0</v>
      </c>
      <c r="U24" s="8">
        <f t="shared" si="3"/>
        <v>0</v>
      </c>
      <c r="V24" s="8">
        <f t="shared" si="4"/>
        <v>0</v>
      </c>
      <c r="W24" s="9">
        <f t="shared" si="6"/>
        <v>0</v>
      </c>
      <c r="X24" s="8">
        <f t="shared" si="7"/>
        <v>0</v>
      </c>
      <c r="Y24" s="8">
        <f t="shared" si="8"/>
        <v>0</v>
      </c>
      <c r="Z24" s="8">
        <f t="shared" si="9"/>
        <v>0</v>
      </c>
      <c r="AA24" s="8">
        <f>IF(Z24=0,0,((Z24-VLOOKUP(Z24,TAX!$B$4:$E$9,1))*VLOOKUP(Z24,TAX!$B$4:$E$9,3))+VLOOKUP(Z24,TAX!$B$4:$E$9,4))</f>
        <v>0</v>
      </c>
      <c r="AB24" s="8">
        <f t="shared" si="1"/>
        <v>0</v>
      </c>
    </row>
    <row r="25" spans="2:28" x14ac:dyDescent="0.3">
      <c r="B25" s="3">
        <f t="shared" si="5"/>
        <v>22</v>
      </c>
      <c r="C25" s="10"/>
      <c r="D25" s="11"/>
      <c r="E25" s="9"/>
      <c r="F25" s="8"/>
      <c r="G25" s="8"/>
      <c r="H25" s="8"/>
      <c r="I25" s="8"/>
      <c r="J25" s="8"/>
      <c r="K25" s="8"/>
      <c r="L25" s="8"/>
      <c r="M25" s="8"/>
      <c r="N25" s="8"/>
      <c r="O25" s="8"/>
      <c r="P25" s="8">
        <f t="shared" si="0"/>
        <v>0</v>
      </c>
      <c r="Q25" s="8"/>
      <c r="R25" s="8"/>
      <c r="S25" s="8"/>
      <c r="T25" s="8">
        <f t="shared" si="2"/>
        <v>0</v>
      </c>
      <c r="U25" s="8">
        <f t="shared" si="3"/>
        <v>0</v>
      </c>
      <c r="V25" s="8">
        <f t="shared" si="4"/>
        <v>0</v>
      </c>
      <c r="W25" s="9">
        <f t="shared" si="6"/>
        <v>0</v>
      </c>
      <c r="X25" s="8">
        <f t="shared" si="7"/>
        <v>0</v>
      </c>
      <c r="Y25" s="8">
        <f t="shared" si="8"/>
        <v>0</v>
      </c>
      <c r="Z25" s="8">
        <f t="shared" si="9"/>
        <v>0</v>
      </c>
      <c r="AA25" s="8">
        <f>IF(Z25=0,0,((Z25-VLOOKUP(Z25,TAX!$B$4:$E$9,1))*VLOOKUP(Z25,TAX!$B$4:$E$9,3))+VLOOKUP(Z25,TAX!$B$4:$E$9,4))</f>
        <v>0</v>
      </c>
      <c r="AB25" s="8">
        <f t="shared" si="1"/>
        <v>0</v>
      </c>
    </row>
    <row r="26" spans="2:28" x14ac:dyDescent="0.3">
      <c r="B26" s="3">
        <f t="shared" si="5"/>
        <v>23</v>
      </c>
      <c r="C26" s="10"/>
      <c r="D26" s="11"/>
      <c r="E26" s="9"/>
      <c r="F26" s="8"/>
      <c r="G26" s="8"/>
      <c r="H26" s="8"/>
      <c r="I26" s="8"/>
      <c r="J26" s="8"/>
      <c r="K26" s="8"/>
      <c r="L26" s="8"/>
      <c r="M26" s="8"/>
      <c r="N26" s="8"/>
      <c r="O26" s="8"/>
      <c r="P26" s="8">
        <f t="shared" si="0"/>
        <v>0</v>
      </c>
      <c r="Q26" s="8"/>
      <c r="R26" s="8"/>
      <c r="S26" s="8"/>
      <c r="T26" s="8">
        <f t="shared" si="2"/>
        <v>0</v>
      </c>
      <c r="U26" s="8">
        <f t="shared" si="3"/>
        <v>0</v>
      </c>
      <c r="V26" s="8">
        <f t="shared" si="4"/>
        <v>0</v>
      </c>
      <c r="W26" s="9">
        <f t="shared" si="6"/>
        <v>0</v>
      </c>
      <c r="X26" s="8">
        <f t="shared" si="7"/>
        <v>0</v>
      </c>
      <c r="Y26" s="8">
        <f t="shared" si="8"/>
        <v>0</v>
      </c>
      <c r="Z26" s="8">
        <f t="shared" si="9"/>
        <v>0</v>
      </c>
      <c r="AA26" s="8">
        <f>IF(Z26=0,0,((Z26-VLOOKUP(Z26,TAX!$B$4:$E$9,1))*VLOOKUP(Z26,TAX!$B$4:$E$9,3))+VLOOKUP(Z26,TAX!$B$4:$E$9,4))</f>
        <v>0</v>
      </c>
      <c r="AB26" s="8">
        <f t="shared" si="1"/>
        <v>0</v>
      </c>
    </row>
    <row r="27" spans="2:28" x14ac:dyDescent="0.3">
      <c r="B27" s="3">
        <f t="shared" si="5"/>
        <v>24</v>
      </c>
      <c r="C27" s="10"/>
      <c r="D27" s="11"/>
      <c r="E27" s="9"/>
      <c r="F27" s="8"/>
      <c r="G27" s="8"/>
      <c r="H27" s="8"/>
      <c r="I27" s="8"/>
      <c r="J27" s="8"/>
      <c r="K27" s="8"/>
      <c r="L27" s="8"/>
      <c r="M27" s="8"/>
      <c r="N27" s="8"/>
      <c r="O27" s="8"/>
      <c r="P27" s="8">
        <f t="shared" si="0"/>
        <v>0</v>
      </c>
      <c r="Q27" s="8"/>
      <c r="R27" s="8"/>
      <c r="S27" s="8"/>
      <c r="T27" s="8">
        <f t="shared" si="2"/>
        <v>0</v>
      </c>
      <c r="U27" s="8">
        <f t="shared" si="3"/>
        <v>0</v>
      </c>
      <c r="V27" s="8">
        <f t="shared" si="4"/>
        <v>0</v>
      </c>
      <c r="W27" s="9">
        <f t="shared" si="6"/>
        <v>0</v>
      </c>
      <c r="X27" s="8">
        <f t="shared" si="7"/>
        <v>0</v>
      </c>
      <c r="Y27" s="8">
        <f t="shared" si="8"/>
        <v>0</v>
      </c>
      <c r="Z27" s="8">
        <f t="shared" si="9"/>
        <v>0</v>
      </c>
      <c r="AA27" s="8">
        <f>IF(Z27=0,0,((Z27-VLOOKUP(Z27,TAX!$B$4:$E$9,1))*VLOOKUP(Z27,TAX!$B$4:$E$9,3))+VLOOKUP(Z27,TAX!$B$4:$E$9,4))</f>
        <v>0</v>
      </c>
      <c r="AB27" s="8">
        <f t="shared" si="1"/>
        <v>0</v>
      </c>
    </row>
    <row r="28" spans="2:28" x14ac:dyDescent="0.3">
      <c r="B28" s="3">
        <f t="shared" si="5"/>
        <v>25</v>
      </c>
      <c r="C28" s="10"/>
      <c r="D28" s="11"/>
      <c r="E28" s="9"/>
      <c r="F28" s="8"/>
      <c r="G28" s="8"/>
      <c r="H28" s="8"/>
      <c r="I28" s="8"/>
      <c r="J28" s="8"/>
      <c r="K28" s="8"/>
      <c r="L28" s="8"/>
      <c r="M28" s="8"/>
      <c r="N28" s="8"/>
      <c r="O28" s="8"/>
      <c r="P28" s="8">
        <f t="shared" si="0"/>
        <v>0</v>
      </c>
      <c r="Q28" s="8"/>
      <c r="R28" s="8"/>
      <c r="S28" s="8"/>
      <c r="T28" s="8">
        <f t="shared" si="2"/>
        <v>0</v>
      </c>
      <c r="U28" s="8">
        <f t="shared" si="3"/>
        <v>0</v>
      </c>
      <c r="V28" s="8">
        <f t="shared" si="4"/>
        <v>0</v>
      </c>
      <c r="W28" s="9">
        <f t="shared" si="6"/>
        <v>0</v>
      </c>
      <c r="X28" s="8">
        <f t="shared" si="7"/>
        <v>0</v>
      </c>
      <c r="Y28" s="8">
        <f t="shared" si="8"/>
        <v>0</v>
      </c>
      <c r="Z28" s="8">
        <f t="shared" si="9"/>
        <v>0</v>
      </c>
      <c r="AA28" s="8">
        <f>IF(Z28=0,0,((Z28-VLOOKUP(Z28,TAX!$B$4:$E$9,1))*VLOOKUP(Z28,TAX!$B$4:$E$9,3))+VLOOKUP(Z28,TAX!$B$4:$E$9,4))</f>
        <v>0</v>
      </c>
      <c r="AB28" s="8">
        <f t="shared" si="1"/>
        <v>0</v>
      </c>
    </row>
    <row r="29" spans="2:28" x14ac:dyDescent="0.3">
      <c r="B29" s="3">
        <f t="shared" si="5"/>
        <v>26</v>
      </c>
      <c r="C29" s="10"/>
      <c r="D29" s="11"/>
      <c r="E29" s="9"/>
      <c r="F29" s="8"/>
      <c r="G29" s="8"/>
      <c r="H29" s="8"/>
      <c r="I29" s="8"/>
      <c r="J29" s="8"/>
      <c r="K29" s="8"/>
      <c r="L29" s="8"/>
      <c r="M29" s="8"/>
      <c r="N29" s="8"/>
      <c r="O29" s="8"/>
      <c r="P29" s="8">
        <f t="shared" si="0"/>
        <v>0</v>
      </c>
      <c r="Q29" s="8"/>
      <c r="R29" s="8"/>
      <c r="S29" s="8"/>
      <c r="T29" s="8">
        <f t="shared" si="2"/>
        <v>0</v>
      </c>
      <c r="U29" s="8">
        <f t="shared" si="3"/>
        <v>0</v>
      </c>
      <c r="V29" s="8">
        <f t="shared" si="4"/>
        <v>0</v>
      </c>
      <c r="W29" s="9">
        <f t="shared" si="6"/>
        <v>0</v>
      </c>
      <c r="X29" s="8">
        <f t="shared" si="7"/>
        <v>0</v>
      </c>
      <c r="Y29" s="8">
        <f t="shared" si="8"/>
        <v>0</v>
      </c>
      <c r="Z29" s="8">
        <f t="shared" si="9"/>
        <v>0</v>
      </c>
      <c r="AA29" s="8">
        <f>IF(Z29=0,0,((Z29-VLOOKUP(Z29,TAX!$B$4:$E$9,1))*VLOOKUP(Z29,TAX!$B$4:$E$9,3))+VLOOKUP(Z29,TAX!$B$4:$E$9,4))</f>
        <v>0</v>
      </c>
      <c r="AB29" s="8">
        <f t="shared" si="1"/>
        <v>0</v>
      </c>
    </row>
    <row r="30" spans="2:28" x14ac:dyDescent="0.3">
      <c r="B30" s="3">
        <f t="shared" si="5"/>
        <v>27</v>
      </c>
      <c r="C30" s="10"/>
      <c r="D30" s="11"/>
      <c r="E30" s="9"/>
      <c r="F30" s="8"/>
      <c r="G30" s="8"/>
      <c r="H30" s="8"/>
      <c r="I30" s="8"/>
      <c r="J30" s="8"/>
      <c r="K30" s="8"/>
      <c r="L30" s="8"/>
      <c r="M30" s="8"/>
      <c r="N30" s="8"/>
      <c r="O30" s="8"/>
      <c r="P30" s="8">
        <f t="shared" si="0"/>
        <v>0</v>
      </c>
      <c r="Q30" s="8"/>
      <c r="R30" s="8"/>
      <c r="S30" s="8"/>
      <c r="T30" s="8">
        <f t="shared" si="2"/>
        <v>0</v>
      </c>
      <c r="U30" s="8">
        <f t="shared" si="3"/>
        <v>0</v>
      </c>
      <c r="V30" s="8">
        <f t="shared" si="4"/>
        <v>0</v>
      </c>
      <c r="W30" s="9">
        <f t="shared" si="6"/>
        <v>0</v>
      </c>
      <c r="X30" s="8">
        <f t="shared" si="7"/>
        <v>0</v>
      </c>
      <c r="Y30" s="8">
        <f t="shared" si="8"/>
        <v>0</v>
      </c>
      <c r="Z30" s="8">
        <f t="shared" si="9"/>
        <v>0</v>
      </c>
      <c r="AA30" s="8">
        <f>IF(Z30=0,0,((Z30-VLOOKUP(Z30,TAX!$B$4:$E$9,1))*VLOOKUP(Z30,TAX!$B$4:$E$9,3))+VLOOKUP(Z30,TAX!$B$4:$E$9,4))</f>
        <v>0</v>
      </c>
      <c r="AB30" s="8">
        <f t="shared" si="1"/>
        <v>0</v>
      </c>
    </row>
    <row r="31" spans="2:28" x14ac:dyDescent="0.3">
      <c r="B31" s="3">
        <f t="shared" si="5"/>
        <v>28</v>
      </c>
      <c r="C31" s="10"/>
      <c r="D31" s="11"/>
      <c r="E31" s="9"/>
      <c r="F31" s="8"/>
      <c r="G31" s="8"/>
      <c r="H31" s="8"/>
      <c r="I31" s="8"/>
      <c r="J31" s="8"/>
      <c r="K31" s="8"/>
      <c r="L31" s="8"/>
      <c r="M31" s="8"/>
      <c r="N31" s="8"/>
      <c r="O31" s="8"/>
      <c r="P31" s="8">
        <f t="shared" si="0"/>
        <v>0</v>
      </c>
      <c r="Q31" s="8"/>
      <c r="R31" s="8"/>
      <c r="S31" s="8"/>
      <c r="T31" s="8">
        <f t="shared" si="2"/>
        <v>0</v>
      </c>
      <c r="U31" s="8">
        <f t="shared" si="3"/>
        <v>0</v>
      </c>
      <c r="V31" s="8">
        <f t="shared" si="4"/>
        <v>0</v>
      </c>
      <c r="W31" s="9">
        <f t="shared" si="6"/>
        <v>0</v>
      </c>
      <c r="X31" s="8">
        <f t="shared" si="7"/>
        <v>0</v>
      </c>
      <c r="Y31" s="8">
        <f t="shared" si="8"/>
        <v>0</v>
      </c>
      <c r="Z31" s="8">
        <f t="shared" si="9"/>
        <v>0</v>
      </c>
      <c r="AA31" s="8">
        <f>IF(Z31=0,0,((Z31-VLOOKUP(Z31,TAX!$B$4:$E$9,1))*VLOOKUP(Z31,TAX!$B$4:$E$9,3))+VLOOKUP(Z31,TAX!$B$4:$E$9,4))</f>
        <v>0</v>
      </c>
      <c r="AB31" s="8">
        <f t="shared" si="1"/>
        <v>0</v>
      </c>
    </row>
    <row r="32" spans="2:28" x14ac:dyDescent="0.3">
      <c r="B32" s="3">
        <f t="shared" si="5"/>
        <v>29</v>
      </c>
      <c r="C32" s="10"/>
      <c r="D32" s="11"/>
      <c r="E32" s="9"/>
      <c r="F32" s="8"/>
      <c r="G32" s="8"/>
      <c r="H32" s="8"/>
      <c r="I32" s="8"/>
      <c r="J32" s="8"/>
      <c r="K32" s="8"/>
      <c r="L32" s="8"/>
      <c r="M32" s="8"/>
      <c r="N32" s="8"/>
      <c r="O32" s="8"/>
      <c r="P32" s="8">
        <f t="shared" si="0"/>
        <v>0</v>
      </c>
      <c r="Q32" s="8"/>
      <c r="R32" s="8"/>
      <c r="S32" s="8"/>
      <c r="T32" s="8">
        <f t="shared" si="2"/>
        <v>0</v>
      </c>
      <c r="U32" s="8">
        <f t="shared" si="3"/>
        <v>0</v>
      </c>
      <c r="V32" s="8">
        <f t="shared" si="4"/>
        <v>0</v>
      </c>
      <c r="W32" s="9">
        <f t="shared" si="6"/>
        <v>0</v>
      </c>
      <c r="X32" s="8">
        <f t="shared" si="7"/>
        <v>0</v>
      </c>
      <c r="Y32" s="8">
        <f t="shared" si="8"/>
        <v>0</v>
      </c>
      <c r="Z32" s="8">
        <f t="shared" si="9"/>
        <v>0</v>
      </c>
      <c r="AA32" s="8">
        <f>IF(Z32=0,0,((Z32-VLOOKUP(Z32,TAX!$B$4:$E$9,1))*VLOOKUP(Z32,TAX!$B$4:$E$9,3))+VLOOKUP(Z32,TAX!$B$4:$E$9,4))</f>
        <v>0</v>
      </c>
      <c r="AB32" s="8">
        <f t="shared" si="1"/>
        <v>0</v>
      </c>
    </row>
    <row r="33" spans="2:30" x14ac:dyDescent="0.3">
      <c r="B33" s="3">
        <f t="shared" si="5"/>
        <v>30</v>
      </c>
      <c r="C33" s="10"/>
      <c r="D33" s="11"/>
      <c r="E33" s="9"/>
      <c r="F33" s="8"/>
      <c r="G33" s="8"/>
      <c r="H33" s="8"/>
      <c r="I33" s="8"/>
      <c r="J33" s="8"/>
      <c r="K33" s="8"/>
      <c r="L33" s="8"/>
      <c r="M33" s="8"/>
      <c r="N33" s="8"/>
      <c r="O33" s="8"/>
      <c r="P33" s="8">
        <f t="shared" si="0"/>
        <v>0</v>
      </c>
      <c r="Q33" s="8"/>
      <c r="R33" s="8"/>
      <c r="S33" s="8"/>
      <c r="T33" s="8">
        <f t="shared" si="2"/>
        <v>0</v>
      </c>
      <c r="U33" s="8">
        <f t="shared" si="3"/>
        <v>0</v>
      </c>
      <c r="V33" s="8">
        <f t="shared" si="4"/>
        <v>0</v>
      </c>
      <c r="W33" s="9">
        <f t="shared" si="6"/>
        <v>0</v>
      </c>
      <c r="X33" s="8">
        <f t="shared" si="7"/>
        <v>0</v>
      </c>
      <c r="Y33" s="8">
        <f t="shared" si="8"/>
        <v>0</v>
      </c>
      <c r="Z33" s="8">
        <f t="shared" si="9"/>
        <v>0</v>
      </c>
      <c r="AA33" s="8">
        <f>IF(Z33=0,0,((Z33-VLOOKUP(Z33,TAX!$B$4:$E$9,1))*VLOOKUP(Z33,TAX!$B$4:$E$9,3))+VLOOKUP(Z33,TAX!$B$4:$E$9,4))</f>
        <v>0</v>
      </c>
      <c r="AB33" s="8">
        <f t="shared" si="1"/>
        <v>0</v>
      </c>
    </row>
    <row r="34" spans="2:30" x14ac:dyDescent="0.3">
      <c r="B34" s="3">
        <f t="shared" si="5"/>
        <v>31</v>
      </c>
      <c r="C34" s="10"/>
      <c r="D34" s="11"/>
      <c r="E34" s="9"/>
      <c r="F34" s="8"/>
      <c r="G34" s="8"/>
      <c r="H34" s="8"/>
      <c r="I34" s="8"/>
      <c r="J34" s="8"/>
      <c r="K34" s="8"/>
      <c r="L34" s="8"/>
      <c r="M34" s="8"/>
      <c r="N34" s="8"/>
      <c r="O34" s="8"/>
      <c r="P34" s="8">
        <f t="shared" si="0"/>
        <v>0</v>
      </c>
      <c r="Q34" s="8"/>
      <c r="R34" s="8"/>
      <c r="S34" s="8"/>
      <c r="T34" s="8">
        <f t="shared" si="2"/>
        <v>0</v>
      </c>
      <c r="U34" s="8">
        <f t="shared" si="3"/>
        <v>0</v>
      </c>
      <c r="V34" s="8">
        <f t="shared" si="4"/>
        <v>0</v>
      </c>
      <c r="W34" s="9">
        <f t="shared" si="6"/>
        <v>0</v>
      </c>
      <c r="X34" s="8">
        <f t="shared" si="7"/>
        <v>0</v>
      </c>
      <c r="Y34" s="8">
        <f t="shared" si="8"/>
        <v>0</v>
      </c>
      <c r="Z34" s="8">
        <f t="shared" si="9"/>
        <v>0</v>
      </c>
      <c r="AA34" s="8">
        <f>IF(Z34=0,0,((Z34-VLOOKUP(Z34,TAX!$B$4:$E$9,1))*VLOOKUP(Z34,TAX!$B$4:$E$9,3))+VLOOKUP(Z34,TAX!$B$4:$E$9,4))</f>
        <v>0</v>
      </c>
      <c r="AB34" s="8">
        <f t="shared" si="1"/>
        <v>0</v>
      </c>
    </row>
    <row r="35" spans="2:30" x14ac:dyDescent="0.3">
      <c r="B35" s="3">
        <f t="shared" si="5"/>
        <v>32</v>
      </c>
      <c r="C35" s="10"/>
      <c r="D35" s="11"/>
      <c r="E35" s="9"/>
      <c r="F35" s="8"/>
      <c r="G35" s="8"/>
      <c r="H35" s="8"/>
      <c r="I35" s="8"/>
      <c r="J35" s="8"/>
      <c r="K35" s="8"/>
      <c r="L35" s="8"/>
      <c r="M35" s="8"/>
      <c r="N35" s="8"/>
      <c r="O35" s="8"/>
      <c r="P35" s="8">
        <f t="shared" si="0"/>
        <v>0</v>
      </c>
      <c r="Q35" s="8"/>
      <c r="R35" s="8"/>
      <c r="S35" s="8"/>
      <c r="T35" s="8">
        <f t="shared" si="2"/>
        <v>0</v>
      </c>
      <c r="U35" s="8">
        <f t="shared" si="3"/>
        <v>0</v>
      </c>
      <c r="V35" s="8">
        <f t="shared" si="4"/>
        <v>0</v>
      </c>
      <c r="W35" s="9">
        <f t="shared" si="6"/>
        <v>0</v>
      </c>
      <c r="X35" s="8">
        <f t="shared" si="7"/>
        <v>0</v>
      </c>
      <c r="Y35" s="8">
        <f t="shared" si="8"/>
        <v>0</v>
      </c>
      <c r="Z35" s="8">
        <f t="shared" si="9"/>
        <v>0</v>
      </c>
      <c r="AA35" s="8">
        <f>IF(Z35=0,0,((Z35-VLOOKUP(Z35,TAX!$B$4:$E$9,1))*VLOOKUP(Z35,TAX!$B$4:$E$9,3))+VLOOKUP(Z35,TAX!$B$4:$E$9,4))</f>
        <v>0</v>
      </c>
      <c r="AB35" s="8">
        <f t="shared" si="1"/>
        <v>0</v>
      </c>
    </row>
    <row r="36" spans="2:30" x14ac:dyDescent="0.3">
      <c r="B36" s="3">
        <f t="shared" si="5"/>
        <v>33</v>
      </c>
      <c r="C36" s="10"/>
      <c r="D36" s="11"/>
      <c r="E36" s="9"/>
      <c r="F36" s="8"/>
      <c r="G36" s="8"/>
      <c r="H36" s="8"/>
      <c r="I36" s="8"/>
      <c r="J36" s="8"/>
      <c r="K36" s="8"/>
      <c r="L36" s="8"/>
      <c r="M36" s="8"/>
      <c r="N36" s="8"/>
      <c r="O36" s="8"/>
      <c r="P36" s="8">
        <f t="shared" ref="P36:P53" si="10">SUM(F36:O36)</f>
        <v>0</v>
      </c>
      <c r="Q36" s="8"/>
      <c r="R36" s="8"/>
      <c r="S36" s="8"/>
      <c r="T36" s="8">
        <f t="shared" si="2"/>
        <v>0</v>
      </c>
      <c r="U36" s="8">
        <f t="shared" si="3"/>
        <v>0</v>
      </c>
      <c r="V36" s="8">
        <f t="shared" si="4"/>
        <v>0</v>
      </c>
      <c r="W36" s="9">
        <f t="shared" si="6"/>
        <v>0</v>
      </c>
      <c r="X36" s="8">
        <f t="shared" si="7"/>
        <v>0</v>
      </c>
      <c r="Y36" s="8">
        <f t="shared" si="8"/>
        <v>0</v>
      </c>
      <c r="Z36" s="8">
        <f t="shared" si="9"/>
        <v>0</v>
      </c>
      <c r="AA36" s="8">
        <f>IF(Z36=0,0,(((Z36-VLOOKUP(Z36,TAX!$B$4:$E$9,1))*(VLOOKUP(Z36,TAX!$B$4:$E$9,3)))+(VLOOKUP(Z36,TAX!$B$4:$E$9,4))))</f>
        <v>0</v>
      </c>
      <c r="AB36" s="8">
        <f t="shared" ref="AB36:AB53" si="11">P36-Q36-R36-S36-AA36</f>
        <v>0</v>
      </c>
    </row>
    <row r="37" spans="2:30" x14ac:dyDescent="0.3">
      <c r="B37" s="3">
        <f t="shared" si="5"/>
        <v>34</v>
      </c>
      <c r="C37" s="10"/>
      <c r="D37" s="11"/>
      <c r="E37" s="9"/>
      <c r="F37" s="8"/>
      <c r="G37" s="8"/>
      <c r="H37" s="8"/>
      <c r="I37" s="8"/>
      <c r="J37" s="8"/>
      <c r="K37" s="8"/>
      <c r="L37" s="8"/>
      <c r="M37" s="8"/>
      <c r="N37" s="8"/>
      <c r="O37" s="8"/>
      <c r="P37" s="8">
        <f t="shared" si="10"/>
        <v>0</v>
      </c>
      <c r="Q37" s="8"/>
      <c r="R37" s="8"/>
      <c r="S37" s="8"/>
      <c r="T37" s="8">
        <f t="shared" si="2"/>
        <v>0</v>
      </c>
      <c r="U37" s="8">
        <f t="shared" si="3"/>
        <v>0</v>
      </c>
      <c r="V37" s="8">
        <f t="shared" si="4"/>
        <v>0</v>
      </c>
      <c r="W37" s="9">
        <f t="shared" si="6"/>
        <v>0</v>
      </c>
      <c r="X37" s="8">
        <f t="shared" si="7"/>
        <v>0</v>
      </c>
      <c r="Y37" s="8">
        <f t="shared" si="8"/>
        <v>0</v>
      </c>
      <c r="Z37" s="8">
        <f t="shared" si="9"/>
        <v>0</v>
      </c>
      <c r="AA37" s="8">
        <f>IF(Z37=0,0,(((Z37-VLOOKUP(Z37,TAX!$B$4:$E$9,1))*(VLOOKUP(Z37,TAX!$B$4:$E$9,3)))+(VLOOKUP(Z37,TAX!$B$4:$E$9,4))))</f>
        <v>0</v>
      </c>
      <c r="AB37" s="8">
        <f t="shared" si="11"/>
        <v>0</v>
      </c>
    </row>
    <row r="38" spans="2:30" x14ac:dyDescent="0.3">
      <c r="B38" s="3">
        <f t="shared" si="5"/>
        <v>35</v>
      </c>
      <c r="C38" s="10"/>
      <c r="D38" s="11"/>
      <c r="E38" s="9"/>
      <c r="F38" s="8"/>
      <c r="G38" s="8"/>
      <c r="H38" s="8"/>
      <c r="I38" s="8"/>
      <c r="J38" s="8"/>
      <c r="K38" s="8"/>
      <c r="L38" s="8"/>
      <c r="M38" s="8"/>
      <c r="N38" s="8"/>
      <c r="O38" s="8"/>
      <c r="P38" s="8">
        <f t="shared" si="10"/>
        <v>0</v>
      </c>
      <c r="Q38" s="8"/>
      <c r="R38" s="8"/>
      <c r="S38" s="8"/>
      <c r="T38" s="8">
        <f t="shared" si="2"/>
        <v>0</v>
      </c>
      <c r="U38" s="8">
        <f t="shared" si="3"/>
        <v>0</v>
      </c>
      <c r="V38" s="8">
        <f t="shared" si="4"/>
        <v>0</v>
      </c>
      <c r="W38" s="9">
        <f t="shared" si="6"/>
        <v>0</v>
      </c>
      <c r="X38" s="8">
        <f t="shared" si="7"/>
        <v>0</v>
      </c>
      <c r="Y38" s="8">
        <f t="shared" si="8"/>
        <v>0</v>
      </c>
      <c r="Z38" s="8">
        <f t="shared" si="9"/>
        <v>0</v>
      </c>
      <c r="AA38" s="8">
        <f>IF(Z38=0,0,(((Z38-VLOOKUP(Z38,TAX!$B$4:$E$9,1))*(VLOOKUP(Z38,TAX!$B$4:$E$9,3)))+(VLOOKUP(Z38,TAX!$B$4:$E$9,4))))</f>
        <v>0</v>
      </c>
      <c r="AB38" s="8">
        <f t="shared" si="11"/>
        <v>0</v>
      </c>
    </row>
    <row r="39" spans="2:30" x14ac:dyDescent="0.3">
      <c r="B39" s="3">
        <f t="shared" si="5"/>
        <v>36</v>
      </c>
      <c r="C39" s="10"/>
      <c r="D39" s="11"/>
      <c r="E39" s="9"/>
      <c r="F39" s="8"/>
      <c r="G39" s="8"/>
      <c r="H39" s="8"/>
      <c r="I39" s="8"/>
      <c r="J39" s="8"/>
      <c r="K39" s="8"/>
      <c r="L39" s="8"/>
      <c r="M39" s="8"/>
      <c r="N39" s="8"/>
      <c r="O39" s="8"/>
      <c r="P39" s="8">
        <f t="shared" si="10"/>
        <v>0</v>
      </c>
      <c r="Q39" s="8"/>
      <c r="R39" s="8"/>
      <c r="S39" s="8"/>
      <c r="T39" s="8">
        <f t="shared" si="2"/>
        <v>0</v>
      </c>
      <c r="U39" s="8">
        <f t="shared" si="3"/>
        <v>0</v>
      </c>
      <c r="V39" s="8">
        <f t="shared" si="4"/>
        <v>0</v>
      </c>
      <c r="W39" s="9">
        <f t="shared" si="6"/>
        <v>0</v>
      </c>
      <c r="X39" s="8">
        <f t="shared" si="7"/>
        <v>0</v>
      </c>
      <c r="Y39" s="8">
        <f t="shared" si="8"/>
        <v>0</v>
      </c>
      <c r="Z39" s="8">
        <f t="shared" si="9"/>
        <v>0</v>
      </c>
      <c r="AA39" s="8">
        <f>IF(Z39=0,0,(((Z39-VLOOKUP(Z39,TAX!$B$4:$E$9,1))*(VLOOKUP(Z39,TAX!$B$4:$E$9,3)))+(VLOOKUP(Z39,TAX!$B$4:$E$9,4))))</f>
        <v>0</v>
      </c>
      <c r="AB39" s="8">
        <f t="shared" si="11"/>
        <v>0</v>
      </c>
    </row>
    <row r="40" spans="2:30" x14ac:dyDescent="0.3">
      <c r="B40" s="3">
        <f t="shared" si="5"/>
        <v>37</v>
      </c>
      <c r="C40" s="10"/>
      <c r="D40" s="11"/>
      <c r="E40" s="9"/>
      <c r="F40" s="8"/>
      <c r="G40" s="8"/>
      <c r="H40" s="8"/>
      <c r="I40" s="8"/>
      <c r="J40" s="8"/>
      <c r="K40" s="8"/>
      <c r="L40" s="8"/>
      <c r="M40" s="8"/>
      <c r="N40" s="8"/>
      <c r="O40" s="8"/>
      <c r="P40" s="8">
        <f t="shared" si="10"/>
        <v>0</v>
      </c>
      <c r="Q40" s="8"/>
      <c r="R40" s="8"/>
      <c r="S40" s="8"/>
      <c r="T40" s="8">
        <f t="shared" si="2"/>
        <v>0</v>
      </c>
      <c r="U40" s="8">
        <f t="shared" si="3"/>
        <v>0</v>
      </c>
      <c r="V40" s="8">
        <f t="shared" si="4"/>
        <v>0</v>
      </c>
      <c r="W40" s="9">
        <f t="shared" si="6"/>
        <v>0</v>
      </c>
      <c r="X40" s="8">
        <f t="shared" si="7"/>
        <v>0</v>
      </c>
      <c r="Y40" s="8">
        <f t="shared" si="8"/>
        <v>0</v>
      </c>
      <c r="Z40" s="8">
        <f t="shared" si="9"/>
        <v>0</v>
      </c>
      <c r="AA40" s="8">
        <f>IF(Z40=0,0,(((Z40-VLOOKUP(Z40,TAX!$B$4:$E$9,1))*(VLOOKUP(Z40,TAX!$B$4:$E$9,3)))+(VLOOKUP(Z40,TAX!$B$4:$E$9,4))))</f>
        <v>0</v>
      </c>
      <c r="AB40" s="8">
        <f t="shared" si="11"/>
        <v>0</v>
      </c>
    </row>
    <row r="41" spans="2:30" x14ac:dyDescent="0.3">
      <c r="B41" s="3">
        <f t="shared" si="5"/>
        <v>38</v>
      </c>
      <c r="C41" s="10"/>
      <c r="D41" s="11"/>
      <c r="E41" s="9"/>
      <c r="F41" s="8"/>
      <c r="G41" s="8"/>
      <c r="H41" s="8"/>
      <c r="I41" s="8"/>
      <c r="J41" s="8"/>
      <c r="K41" s="8"/>
      <c r="L41" s="8"/>
      <c r="M41" s="8"/>
      <c r="N41" s="8"/>
      <c r="O41" s="8"/>
      <c r="P41" s="8">
        <f t="shared" si="10"/>
        <v>0</v>
      </c>
      <c r="Q41" s="8"/>
      <c r="R41" s="8"/>
      <c r="S41" s="8"/>
      <c r="T41" s="8">
        <f t="shared" si="2"/>
        <v>0</v>
      </c>
      <c r="U41" s="8">
        <f t="shared" si="3"/>
        <v>0</v>
      </c>
      <c r="V41" s="8">
        <f t="shared" si="4"/>
        <v>0</v>
      </c>
      <c r="W41" s="9">
        <f t="shared" si="6"/>
        <v>0</v>
      </c>
      <c r="X41" s="8">
        <f t="shared" si="7"/>
        <v>0</v>
      </c>
      <c r="Y41" s="8">
        <f t="shared" si="8"/>
        <v>0</v>
      </c>
      <c r="Z41" s="8">
        <f t="shared" si="9"/>
        <v>0</v>
      </c>
      <c r="AA41" s="8">
        <f>IF(Z41=0,0,(((Z41-VLOOKUP(Z41,TAX!$B$4:$E$9,1))*(VLOOKUP(Z41,TAX!$B$4:$E$9,3)))+(VLOOKUP(Z41,TAX!$B$4:$E$9,4))))</f>
        <v>0</v>
      </c>
      <c r="AB41" s="8">
        <f t="shared" si="11"/>
        <v>0</v>
      </c>
    </row>
    <row r="42" spans="2:30" x14ac:dyDescent="0.3">
      <c r="B42" s="3">
        <f t="shared" si="5"/>
        <v>39</v>
      </c>
      <c r="C42" s="10"/>
      <c r="D42" s="11"/>
      <c r="E42" s="9"/>
      <c r="F42" s="8"/>
      <c r="G42" s="8"/>
      <c r="H42" s="8"/>
      <c r="I42" s="8"/>
      <c r="J42" s="8"/>
      <c r="K42" s="8"/>
      <c r="L42" s="8"/>
      <c r="M42" s="8"/>
      <c r="N42" s="8"/>
      <c r="O42" s="8"/>
      <c r="P42" s="8">
        <f t="shared" si="10"/>
        <v>0</v>
      </c>
      <c r="Q42" s="8"/>
      <c r="R42" s="8"/>
      <c r="S42" s="8"/>
      <c r="T42" s="8">
        <f t="shared" si="2"/>
        <v>0</v>
      </c>
      <c r="U42" s="8">
        <f t="shared" si="3"/>
        <v>0</v>
      </c>
      <c r="V42" s="8">
        <f t="shared" si="4"/>
        <v>0</v>
      </c>
      <c r="W42" s="9">
        <f t="shared" si="6"/>
        <v>0</v>
      </c>
      <c r="X42" s="8">
        <f t="shared" si="7"/>
        <v>0</v>
      </c>
      <c r="Y42" s="8">
        <f t="shared" si="8"/>
        <v>0</v>
      </c>
      <c r="Z42" s="8">
        <f t="shared" si="9"/>
        <v>0</v>
      </c>
      <c r="AA42" s="8">
        <f>IF(Z42=0,0,(((Z42-VLOOKUP(Z42,TAX!$B$4:$E$9,1))*(VLOOKUP(Z42,TAX!$B$4:$E$9,3)))+(VLOOKUP(Z42,TAX!$B$4:$E$9,4))))</f>
        <v>0</v>
      </c>
      <c r="AB42" s="8">
        <f t="shared" si="11"/>
        <v>0</v>
      </c>
    </row>
    <row r="43" spans="2:30" x14ac:dyDescent="0.3">
      <c r="B43" s="3">
        <f t="shared" si="5"/>
        <v>40</v>
      </c>
      <c r="C43" s="10"/>
      <c r="D43" s="11"/>
      <c r="E43" s="9"/>
      <c r="F43" s="8"/>
      <c r="G43" s="8"/>
      <c r="H43" s="8"/>
      <c r="I43" s="8"/>
      <c r="J43" s="8"/>
      <c r="K43" s="8"/>
      <c r="L43" s="8"/>
      <c r="M43" s="8"/>
      <c r="N43" s="8"/>
      <c r="O43" s="8"/>
      <c r="P43" s="8">
        <f t="shared" si="10"/>
        <v>0</v>
      </c>
      <c r="Q43" s="8"/>
      <c r="R43" s="8"/>
      <c r="S43" s="8"/>
      <c r="T43" s="8">
        <f t="shared" si="2"/>
        <v>0</v>
      </c>
      <c r="U43" s="8">
        <f t="shared" ref="U43:U53" si="12">IF(E43="MWE",SUM(G43:M43),0)</f>
        <v>0</v>
      </c>
      <c r="V43" s="8">
        <f>IF(E43="NOT",SUM(Q43:S43),0)</f>
        <v>0</v>
      </c>
      <c r="W43" s="9">
        <f t="shared" ref="W43:W53" si="13">T43+U43+V43+N43+O43</f>
        <v>0</v>
      </c>
      <c r="X43" s="8">
        <f>P43-W43</f>
        <v>0</v>
      </c>
      <c r="Y43" s="8">
        <f t="shared" si="8"/>
        <v>0</v>
      </c>
      <c r="Z43" s="8">
        <f>IF(Y43=0,X43,0)</f>
        <v>0</v>
      </c>
      <c r="AA43" s="8">
        <f>IF(Z43=0,0,(((Z43-VLOOKUP(Z43,TAX!$B$4:$E$9,1))*(VLOOKUP(Z43,TAX!$B$4:$E$9,3)))+(VLOOKUP(Z43,TAX!$B$4:$E$9,4))))</f>
        <v>0</v>
      </c>
      <c r="AB43" s="8">
        <f t="shared" si="11"/>
        <v>0</v>
      </c>
      <c r="AD43" s="23"/>
    </row>
    <row r="44" spans="2:30" x14ac:dyDescent="0.3">
      <c r="B44" s="3">
        <f t="shared" si="5"/>
        <v>41</v>
      </c>
      <c r="C44" s="10"/>
      <c r="D44" s="11"/>
      <c r="E44" s="9"/>
      <c r="F44" s="8"/>
      <c r="G44" s="8"/>
      <c r="H44" s="8"/>
      <c r="I44" s="8"/>
      <c r="J44" s="8"/>
      <c r="K44" s="8"/>
      <c r="L44" s="8"/>
      <c r="M44" s="8"/>
      <c r="N44" s="8"/>
      <c r="O44" s="8"/>
      <c r="P44" s="8">
        <f t="shared" si="10"/>
        <v>0</v>
      </c>
      <c r="Q44" s="8"/>
      <c r="R44" s="8"/>
      <c r="S44" s="8"/>
      <c r="T44" s="8">
        <f t="shared" si="2"/>
        <v>0</v>
      </c>
      <c r="U44" s="8">
        <f t="shared" si="12"/>
        <v>0</v>
      </c>
      <c r="V44" s="8">
        <f t="shared" ref="V44:V53" si="14">IF(E44="NOT",SUM(Q44:S44),0)</f>
        <v>0</v>
      </c>
      <c r="W44" s="9">
        <f t="shared" si="13"/>
        <v>0</v>
      </c>
      <c r="X44" s="8">
        <f t="shared" ref="X44:X53" si="15">P44-W44</f>
        <v>0</v>
      </c>
      <c r="Y44" s="8">
        <f t="shared" si="8"/>
        <v>0</v>
      </c>
      <c r="Z44" s="8">
        <f t="shared" ref="Z44:Z53" si="16">IF(Y44=0,X44,0)</f>
        <v>0</v>
      </c>
      <c r="AA44" s="8">
        <f>IF(Z44=0,0,(((Z44-VLOOKUP(Z44,TAX!$B$4:$E$9,1))*(VLOOKUP(Z44,TAX!$B$4:$E$9,3)))+(VLOOKUP(Z44,TAX!$B$4:$E$9,4))))</f>
        <v>0</v>
      </c>
      <c r="AB44" s="8">
        <f t="shared" si="11"/>
        <v>0</v>
      </c>
    </row>
    <row r="45" spans="2:30" x14ac:dyDescent="0.3">
      <c r="B45" s="3">
        <f t="shared" si="5"/>
        <v>42</v>
      </c>
      <c r="C45" s="10"/>
      <c r="D45" s="11"/>
      <c r="E45" s="9"/>
      <c r="F45" s="8"/>
      <c r="G45" s="8"/>
      <c r="H45" s="8"/>
      <c r="I45" s="8"/>
      <c r="J45" s="8"/>
      <c r="K45" s="8"/>
      <c r="L45" s="8"/>
      <c r="M45" s="8"/>
      <c r="N45" s="8"/>
      <c r="O45" s="8"/>
      <c r="P45" s="8">
        <f t="shared" si="10"/>
        <v>0</v>
      </c>
      <c r="Q45" s="8"/>
      <c r="R45" s="8"/>
      <c r="S45" s="8"/>
      <c r="T45" s="8">
        <f t="shared" si="2"/>
        <v>0</v>
      </c>
      <c r="U45" s="8">
        <f t="shared" si="12"/>
        <v>0</v>
      </c>
      <c r="V45" s="8">
        <f t="shared" si="14"/>
        <v>0</v>
      </c>
      <c r="W45" s="9">
        <f t="shared" si="13"/>
        <v>0</v>
      </c>
      <c r="X45" s="8">
        <f t="shared" si="15"/>
        <v>0</v>
      </c>
      <c r="Y45" s="8">
        <f t="shared" si="8"/>
        <v>0</v>
      </c>
      <c r="Z45" s="8">
        <f t="shared" si="16"/>
        <v>0</v>
      </c>
      <c r="AA45" s="8">
        <f>IF(Z45=0,0,(((Z45-VLOOKUP(Z45,TAX!$B$4:$E$9,1))*(VLOOKUP(Z45,TAX!$B$4:$E$9,3)))+(VLOOKUP(Z45,TAX!$B$4:$E$9,4))))</f>
        <v>0</v>
      </c>
      <c r="AB45" s="8">
        <f t="shared" si="11"/>
        <v>0</v>
      </c>
    </row>
    <row r="46" spans="2:30" x14ac:dyDescent="0.3">
      <c r="B46" s="3">
        <f t="shared" si="5"/>
        <v>43</v>
      </c>
      <c r="C46" s="10"/>
      <c r="D46" s="11"/>
      <c r="E46" s="9"/>
      <c r="F46" s="8"/>
      <c r="G46" s="8"/>
      <c r="H46" s="8"/>
      <c r="I46" s="8"/>
      <c r="J46" s="8"/>
      <c r="K46" s="8"/>
      <c r="L46" s="8"/>
      <c r="M46" s="8"/>
      <c r="N46" s="8"/>
      <c r="O46" s="8"/>
      <c r="P46" s="8">
        <f t="shared" si="10"/>
        <v>0</v>
      </c>
      <c r="Q46" s="8"/>
      <c r="R46" s="8"/>
      <c r="S46" s="8"/>
      <c r="T46" s="8">
        <f t="shared" si="2"/>
        <v>0</v>
      </c>
      <c r="U46" s="8">
        <f t="shared" si="12"/>
        <v>0</v>
      </c>
      <c r="V46" s="8">
        <f t="shared" si="14"/>
        <v>0</v>
      </c>
      <c r="W46" s="9">
        <f t="shared" si="13"/>
        <v>0</v>
      </c>
      <c r="X46" s="8">
        <f t="shared" si="15"/>
        <v>0</v>
      </c>
      <c r="Y46" s="8">
        <f t="shared" si="8"/>
        <v>0</v>
      </c>
      <c r="Z46" s="8">
        <f t="shared" si="16"/>
        <v>0</v>
      </c>
      <c r="AA46" s="8">
        <f>IF(Z46=0,0,(((Z46-VLOOKUP(Z46,TAX!$B$4:$E$9,1))*(VLOOKUP(Z46,TAX!$B$4:$E$9,3)))+(VLOOKUP(Z46,TAX!$B$4:$E$9,4))))</f>
        <v>0</v>
      </c>
      <c r="AB46" s="8">
        <f t="shared" si="11"/>
        <v>0</v>
      </c>
    </row>
    <row r="47" spans="2:30" x14ac:dyDescent="0.3">
      <c r="B47" s="3">
        <f t="shared" si="5"/>
        <v>44</v>
      </c>
      <c r="C47" s="10"/>
      <c r="D47" s="11"/>
      <c r="E47" s="9"/>
      <c r="F47" s="8"/>
      <c r="G47" s="8"/>
      <c r="H47" s="8"/>
      <c r="I47" s="8"/>
      <c r="J47" s="8"/>
      <c r="K47" s="8"/>
      <c r="L47" s="8"/>
      <c r="M47" s="8"/>
      <c r="N47" s="8"/>
      <c r="O47" s="8"/>
      <c r="P47" s="8">
        <f t="shared" si="10"/>
        <v>0</v>
      </c>
      <c r="Q47" s="8"/>
      <c r="R47" s="8"/>
      <c r="S47" s="8"/>
      <c r="T47" s="8">
        <f t="shared" si="2"/>
        <v>0</v>
      </c>
      <c r="U47" s="8">
        <f t="shared" si="12"/>
        <v>0</v>
      </c>
      <c r="V47" s="8">
        <f t="shared" si="14"/>
        <v>0</v>
      </c>
      <c r="W47" s="9">
        <f t="shared" si="13"/>
        <v>0</v>
      </c>
      <c r="X47" s="8">
        <f t="shared" si="15"/>
        <v>0</v>
      </c>
      <c r="Y47" s="8">
        <f t="shared" si="8"/>
        <v>0</v>
      </c>
      <c r="Z47" s="8">
        <f t="shared" si="16"/>
        <v>0</v>
      </c>
      <c r="AA47" s="8">
        <f>IF(Z47=0,0,(((Z47-VLOOKUP(Z47,TAX!$B$4:$E$9,1))*(VLOOKUP(Z47,TAX!$B$4:$E$9,3)))+(VLOOKUP(Z47,TAX!$B$4:$E$9,4))))</f>
        <v>0</v>
      </c>
      <c r="AB47" s="8">
        <f t="shared" si="11"/>
        <v>0</v>
      </c>
    </row>
    <row r="48" spans="2:30" x14ac:dyDescent="0.3">
      <c r="B48" s="3">
        <f t="shared" si="5"/>
        <v>45</v>
      </c>
      <c r="C48" s="10"/>
      <c r="D48" s="11"/>
      <c r="E48" s="9"/>
      <c r="F48" s="8"/>
      <c r="G48" s="8"/>
      <c r="H48" s="8"/>
      <c r="I48" s="8"/>
      <c r="J48" s="8"/>
      <c r="K48" s="8"/>
      <c r="L48" s="8"/>
      <c r="M48" s="8"/>
      <c r="N48" s="8"/>
      <c r="O48" s="8"/>
      <c r="P48" s="8">
        <f t="shared" si="10"/>
        <v>0</v>
      </c>
      <c r="Q48" s="8"/>
      <c r="R48" s="8"/>
      <c r="S48" s="8"/>
      <c r="T48" s="8">
        <f t="shared" si="2"/>
        <v>0</v>
      </c>
      <c r="U48" s="8">
        <f t="shared" si="12"/>
        <v>0</v>
      </c>
      <c r="V48" s="8">
        <f t="shared" si="14"/>
        <v>0</v>
      </c>
      <c r="W48" s="9">
        <f t="shared" si="13"/>
        <v>0</v>
      </c>
      <c r="X48" s="8">
        <f t="shared" si="15"/>
        <v>0</v>
      </c>
      <c r="Y48" s="8">
        <f t="shared" si="8"/>
        <v>0</v>
      </c>
      <c r="Z48" s="8">
        <f t="shared" si="16"/>
        <v>0</v>
      </c>
      <c r="AA48" s="8">
        <f>IF(Z48=0,0,(((Z48-VLOOKUP(Z48,TAX!$B$4:$E$9,1))*(VLOOKUP(Z48,TAX!$B$4:$E$9,3)))+(VLOOKUP(Z48,TAX!$B$4:$E$9,4))))</f>
        <v>0</v>
      </c>
      <c r="AB48" s="8">
        <f t="shared" si="11"/>
        <v>0</v>
      </c>
    </row>
    <row r="49" spans="2:28" x14ac:dyDescent="0.3">
      <c r="B49" s="3">
        <f t="shared" si="5"/>
        <v>46</v>
      </c>
      <c r="C49" s="10"/>
      <c r="D49" s="11"/>
      <c r="E49" s="9"/>
      <c r="F49" s="8"/>
      <c r="G49" s="8"/>
      <c r="H49" s="8"/>
      <c r="I49" s="8"/>
      <c r="J49" s="8"/>
      <c r="K49" s="8"/>
      <c r="L49" s="8"/>
      <c r="M49" s="8"/>
      <c r="N49" s="8"/>
      <c r="O49" s="8"/>
      <c r="P49" s="8">
        <f t="shared" si="10"/>
        <v>0</v>
      </c>
      <c r="Q49" s="8"/>
      <c r="R49" s="8"/>
      <c r="S49" s="8"/>
      <c r="T49" s="8">
        <f t="shared" si="2"/>
        <v>0</v>
      </c>
      <c r="U49" s="8">
        <f t="shared" si="12"/>
        <v>0</v>
      </c>
      <c r="V49" s="8">
        <f t="shared" si="14"/>
        <v>0</v>
      </c>
      <c r="W49" s="9">
        <f t="shared" si="13"/>
        <v>0</v>
      </c>
      <c r="X49" s="8">
        <f t="shared" si="15"/>
        <v>0</v>
      </c>
      <c r="Y49" s="8">
        <f t="shared" si="8"/>
        <v>0</v>
      </c>
      <c r="Z49" s="8">
        <f t="shared" si="16"/>
        <v>0</v>
      </c>
      <c r="AA49" s="8">
        <f>IF(Z49=0,0,(((Z49-VLOOKUP(Z49,TAX!$B$4:$E$9,1))*(VLOOKUP(Z49,TAX!$B$4:$E$9,3)))+(VLOOKUP(Z49,TAX!$B$4:$E$9,4))))</f>
        <v>0</v>
      </c>
      <c r="AB49" s="8">
        <f t="shared" si="11"/>
        <v>0</v>
      </c>
    </row>
    <row r="50" spans="2:28" x14ac:dyDescent="0.3">
      <c r="B50" s="3">
        <f t="shared" si="5"/>
        <v>47</v>
      </c>
      <c r="C50" s="10"/>
      <c r="D50" s="11"/>
      <c r="E50" s="9"/>
      <c r="F50" s="8"/>
      <c r="G50" s="8"/>
      <c r="H50" s="8"/>
      <c r="I50" s="8"/>
      <c r="J50" s="8"/>
      <c r="K50" s="8"/>
      <c r="L50" s="8"/>
      <c r="M50" s="8"/>
      <c r="N50" s="8"/>
      <c r="O50" s="8"/>
      <c r="P50" s="8">
        <f t="shared" si="10"/>
        <v>0</v>
      </c>
      <c r="Q50" s="8"/>
      <c r="R50" s="8"/>
      <c r="S50" s="8"/>
      <c r="T50" s="8">
        <f t="shared" si="2"/>
        <v>0</v>
      </c>
      <c r="U50" s="8">
        <f t="shared" si="12"/>
        <v>0</v>
      </c>
      <c r="V50" s="8">
        <f t="shared" si="14"/>
        <v>0</v>
      </c>
      <c r="W50" s="9">
        <f t="shared" si="13"/>
        <v>0</v>
      </c>
      <c r="X50" s="8">
        <f t="shared" si="15"/>
        <v>0</v>
      </c>
      <c r="Y50" s="8">
        <f t="shared" si="8"/>
        <v>0</v>
      </c>
      <c r="Z50" s="8">
        <f t="shared" si="16"/>
        <v>0</v>
      </c>
      <c r="AA50" s="8">
        <f>IF(Z50=0,0,(((Z50-VLOOKUP(Z50,TAX!$B$4:$E$9,1))*(VLOOKUP(Z50,TAX!$B$4:$E$9,3)))+(VLOOKUP(Z50,TAX!$B$4:$E$9,4))))</f>
        <v>0</v>
      </c>
      <c r="AB50" s="8">
        <f t="shared" si="11"/>
        <v>0</v>
      </c>
    </row>
    <row r="51" spans="2:28" x14ac:dyDescent="0.3">
      <c r="B51" s="3">
        <f t="shared" si="5"/>
        <v>48</v>
      </c>
      <c r="C51" s="10"/>
      <c r="D51" s="11"/>
      <c r="E51" s="9"/>
      <c r="F51" s="8"/>
      <c r="G51" s="8"/>
      <c r="H51" s="8"/>
      <c r="I51" s="8"/>
      <c r="J51" s="8"/>
      <c r="K51" s="8"/>
      <c r="L51" s="8"/>
      <c r="M51" s="8"/>
      <c r="N51" s="8"/>
      <c r="O51" s="8"/>
      <c r="P51" s="8">
        <f t="shared" si="10"/>
        <v>0</v>
      </c>
      <c r="Q51" s="8"/>
      <c r="R51" s="8"/>
      <c r="S51" s="8"/>
      <c r="T51" s="8">
        <f t="shared" si="2"/>
        <v>0</v>
      </c>
      <c r="U51" s="8">
        <f t="shared" si="12"/>
        <v>0</v>
      </c>
      <c r="V51" s="8">
        <f t="shared" si="14"/>
        <v>0</v>
      </c>
      <c r="W51" s="9">
        <f t="shared" si="13"/>
        <v>0</v>
      </c>
      <c r="X51" s="8">
        <f t="shared" si="15"/>
        <v>0</v>
      </c>
      <c r="Y51" s="8">
        <f t="shared" si="8"/>
        <v>0</v>
      </c>
      <c r="Z51" s="8">
        <f t="shared" si="16"/>
        <v>0</v>
      </c>
      <c r="AA51" s="8">
        <f>IF(Z51=0,0,(((Z51-VLOOKUP(Z51,TAX!$B$4:$E$9,1))*(VLOOKUP(Z51,TAX!$B$4:$E$9,3)))+(VLOOKUP(Z51,TAX!$B$4:$E$9,4))))</f>
        <v>0</v>
      </c>
      <c r="AB51" s="8">
        <f t="shared" si="11"/>
        <v>0</v>
      </c>
    </row>
    <row r="52" spans="2:28" x14ac:dyDescent="0.3">
      <c r="B52" s="3">
        <f t="shared" si="5"/>
        <v>49</v>
      </c>
      <c r="C52" s="10"/>
      <c r="D52" s="11"/>
      <c r="E52" s="9"/>
      <c r="F52" s="8"/>
      <c r="G52" s="8"/>
      <c r="H52" s="8"/>
      <c r="I52" s="8"/>
      <c r="J52" s="8"/>
      <c r="K52" s="8"/>
      <c r="L52" s="8"/>
      <c r="M52" s="8"/>
      <c r="N52" s="8"/>
      <c r="O52" s="8"/>
      <c r="P52" s="8">
        <f t="shared" si="10"/>
        <v>0</v>
      </c>
      <c r="Q52" s="8"/>
      <c r="R52" s="8"/>
      <c r="S52" s="8"/>
      <c r="T52" s="8">
        <f t="shared" si="2"/>
        <v>0</v>
      </c>
      <c r="U52" s="8">
        <f t="shared" si="12"/>
        <v>0</v>
      </c>
      <c r="V52" s="8">
        <f t="shared" si="14"/>
        <v>0</v>
      </c>
      <c r="W52" s="9">
        <f t="shared" si="13"/>
        <v>0</v>
      </c>
      <c r="X52" s="8">
        <f t="shared" si="15"/>
        <v>0</v>
      </c>
      <c r="Y52" s="8">
        <f t="shared" si="8"/>
        <v>0</v>
      </c>
      <c r="Z52" s="8">
        <f t="shared" si="16"/>
        <v>0</v>
      </c>
      <c r="AA52" s="8">
        <f>IF(Z52=0,0,(((Z52-VLOOKUP(Z52,TAX!$B$4:$E$9,1))*(VLOOKUP(Z52,TAX!$B$4:$E$9,3)))+(VLOOKUP(Z52,TAX!$B$4:$E$9,4))))</f>
        <v>0</v>
      </c>
      <c r="AB52" s="8">
        <f t="shared" si="11"/>
        <v>0</v>
      </c>
    </row>
    <row r="53" spans="2:28" x14ac:dyDescent="0.3">
      <c r="B53" s="3">
        <f t="shared" si="5"/>
        <v>50</v>
      </c>
      <c r="C53" s="10"/>
      <c r="D53" s="11"/>
      <c r="E53" s="9"/>
      <c r="F53" s="8"/>
      <c r="G53" s="8"/>
      <c r="H53" s="8"/>
      <c r="I53" s="8"/>
      <c r="J53" s="8"/>
      <c r="K53" s="8"/>
      <c r="L53" s="8"/>
      <c r="M53" s="8"/>
      <c r="N53" s="8"/>
      <c r="O53" s="8"/>
      <c r="P53" s="8">
        <f t="shared" si="10"/>
        <v>0</v>
      </c>
      <c r="Q53" s="8"/>
      <c r="R53" s="8"/>
      <c r="S53" s="8"/>
      <c r="T53" s="8">
        <f t="shared" si="2"/>
        <v>0</v>
      </c>
      <c r="U53" s="8">
        <f t="shared" si="12"/>
        <v>0</v>
      </c>
      <c r="V53" s="8">
        <f t="shared" si="14"/>
        <v>0</v>
      </c>
      <c r="W53" s="9">
        <f t="shared" si="13"/>
        <v>0</v>
      </c>
      <c r="X53" s="8">
        <f t="shared" si="15"/>
        <v>0</v>
      </c>
      <c r="Y53" s="8">
        <f t="shared" si="8"/>
        <v>0</v>
      </c>
      <c r="Z53" s="8">
        <f t="shared" si="16"/>
        <v>0</v>
      </c>
      <c r="AA53" s="8">
        <f>IF(Z53=0,0,(((Z53-VLOOKUP(Z53,TAX!$B$4:$E$9,1))*(VLOOKUP(Z53,TAX!$B$4:$E$9,3)))+(VLOOKUP(Z53,TAX!$B$4:$E$9,4))))</f>
        <v>0</v>
      </c>
      <c r="AB53" s="8">
        <f t="shared" si="11"/>
        <v>0</v>
      </c>
    </row>
    <row r="54" spans="2:28" x14ac:dyDescent="0.3">
      <c r="B54" s="26" t="s">
        <v>21</v>
      </c>
      <c r="C54" s="27"/>
      <c r="D54" s="28"/>
      <c r="E54" s="29"/>
      <c r="F54" s="30">
        <f t="shared" ref="F54:AB54" si="17">SUM(F4:F53)</f>
        <v>0</v>
      </c>
      <c r="G54" s="30">
        <f t="shared" si="17"/>
        <v>0</v>
      </c>
      <c r="H54" s="30">
        <f t="shared" si="17"/>
        <v>0</v>
      </c>
      <c r="I54" s="30">
        <f t="shared" si="17"/>
        <v>0</v>
      </c>
      <c r="J54" s="30">
        <f t="shared" si="17"/>
        <v>0</v>
      </c>
      <c r="K54" s="30">
        <f t="shared" si="17"/>
        <v>0</v>
      </c>
      <c r="L54" s="30">
        <f t="shared" si="17"/>
        <v>0</v>
      </c>
      <c r="M54" s="30">
        <f t="shared" si="17"/>
        <v>0</v>
      </c>
      <c r="N54" s="30">
        <f t="shared" si="17"/>
        <v>0</v>
      </c>
      <c r="O54" s="30">
        <f t="shared" si="17"/>
        <v>0</v>
      </c>
      <c r="P54" s="30">
        <f t="shared" si="17"/>
        <v>0</v>
      </c>
      <c r="Q54" s="30">
        <f t="shared" si="17"/>
        <v>0</v>
      </c>
      <c r="R54" s="30">
        <f t="shared" si="17"/>
        <v>0</v>
      </c>
      <c r="S54" s="30">
        <f t="shared" si="17"/>
        <v>0</v>
      </c>
      <c r="T54" s="30">
        <f t="shared" si="17"/>
        <v>0</v>
      </c>
      <c r="U54" s="30">
        <f t="shared" si="17"/>
        <v>0</v>
      </c>
      <c r="V54" s="30">
        <f t="shared" si="17"/>
        <v>0</v>
      </c>
      <c r="W54" s="30">
        <f t="shared" si="17"/>
        <v>0</v>
      </c>
      <c r="X54" s="30">
        <f t="shared" si="17"/>
        <v>0</v>
      </c>
      <c r="Y54" s="30">
        <f t="shared" si="17"/>
        <v>0</v>
      </c>
      <c r="Z54" s="30">
        <f t="shared" si="17"/>
        <v>0</v>
      </c>
      <c r="AA54" s="30">
        <f t="shared" si="17"/>
        <v>0</v>
      </c>
      <c r="AB54" s="30">
        <f t="shared" si="17"/>
        <v>0</v>
      </c>
    </row>
  </sheetData>
  <mergeCells count="5">
    <mergeCell ref="B2:B3"/>
    <mergeCell ref="C2:C3"/>
    <mergeCell ref="D2:D3"/>
    <mergeCell ref="E2:E3"/>
    <mergeCell ref="F2:AB2"/>
  </mergeCells>
  <pageMargins left="0.7" right="0.7" top="0.75" bottom="0.75" header="0.3" footer="0.3"/>
  <headerFooter>
    <oddFooter>&amp;L_x000D_&amp;1#&amp;"Calibri"&amp;11&amp;K000000 Classification: GENERAL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3:I22"/>
  <sheetViews>
    <sheetView workbookViewId="0">
      <selection activeCell="E34" sqref="E34"/>
    </sheetView>
  </sheetViews>
  <sheetFormatPr defaultColWidth="9.109375" defaultRowHeight="10.199999999999999" x14ac:dyDescent="0.2"/>
  <cols>
    <col min="1" max="1" width="9.109375" style="12"/>
    <col min="2" max="2" width="14.109375" style="12" customWidth="1"/>
    <col min="3" max="3" width="13.33203125" style="12" customWidth="1"/>
    <col min="4" max="4" width="12.109375" style="12" customWidth="1"/>
    <col min="5" max="5" width="12.6640625" style="12" customWidth="1"/>
    <col min="6" max="6" width="9.109375" style="12"/>
    <col min="7" max="7" width="9.88671875" style="24" bestFit="1" customWidth="1"/>
    <col min="8" max="9" width="9.109375" style="24"/>
    <col min="10" max="16384" width="9.109375" style="12"/>
  </cols>
  <sheetData>
    <row r="3" spans="2:9" ht="20.399999999999999" x14ac:dyDescent="0.2">
      <c r="B3" s="15" t="s">
        <v>30</v>
      </c>
      <c r="C3" s="17" t="s">
        <v>29</v>
      </c>
      <c r="D3" s="15" t="s">
        <v>28</v>
      </c>
      <c r="E3" s="15" t="s">
        <v>27</v>
      </c>
    </row>
    <row r="4" spans="2:9" x14ac:dyDescent="0.2">
      <c r="B4" s="19">
        <v>0</v>
      </c>
      <c r="C4" s="18">
        <v>20833</v>
      </c>
      <c r="D4" s="15"/>
      <c r="E4" s="21">
        <v>0</v>
      </c>
    </row>
    <row r="5" spans="2:9" x14ac:dyDescent="0.2">
      <c r="B5" s="20">
        <v>20833.009999999998</v>
      </c>
      <c r="C5" s="18">
        <v>33332.99</v>
      </c>
      <c r="D5" s="16">
        <v>0.15</v>
      </c>
      <c r="E5" s="22">
        <v>0</v>
      </c>
    </row>
    <row r="6" spans="2:9" x14ac:dyDescent="0.2">
      <c r="B6" s="20">
        <v>33333</v>
      </c>
      <c r="C6" s="18">
        <v>66666.990000000005</v>
      </c>
      <c r="D6" s="16">
        <v>0.2</v>
      </c>
      <c r="E6" s="22">
        <v>1875</v>
      </c>
    </row>
    <row r="7" spans="2:9" x14ac:dyDescent="0.2">
      <c r="B7" s="20">
        <v>66667</v>
      </c>
      <c r="C7" s="18">
        <v>166666.99</v>
      </c>
      <c r="D7" s="16">
        <v>0.25</v>
      </c>
      <c r="E7" s="22">
        <v>8541</v>
      </c>
    </row>
    <row r="8" spans="2:9" x14ac:dyDescent="0.2">
      <c r="B8" s="20">
        <v>166667</v>
      </c>
      <c r="C8" s="18">
        <v>666666.99</v>
      </c>
      <c r="D8" s="16">
        <v>0.3</v>
      </c>
      <c r="E8" s="22">
        <v>33541.800000000003</v>
      </c>
      <c r="G8" s="24">
        <v>48550</v>
      </c>
      <c r="H8" s="24">
        <v>23960</v>
      </c>
      <c r="I8" s="24">
        <v>70227.11</v>
      </c>
    </row>
    <row r="9" spans="2:9" x14ac:dyDescent="0.2">
      <c r="B9" s="20">
        <v>666667</v>
      </c>
      <c r="C9" s="18"/>
      <c r="D9" s="16">
        <v>0.35</v>
      </c>
      <c r="E9" s="22">
        <v>183541.8</v>
      </c>
      <c r="G9" s="24">
        <f>B6</f>
        <v>33333</v>
      </c>
      <c r="H9" s="25"/>
      <c r="I9" s="24">
        <f>B7</f>
        <v>66667</v>
      </c>
    </row>
    <row r="10" spans="2:9" ht="10.8" thickBot="1" x14ac:dyDescent="0.25">
      <c r="B10" s="14"/>
      <c r="C10" s="14"/>
      <c r="D10" s="14"/>
      <c r="E10" s="14"/>
      <c r="G10" s="24">
        <f>G8-G9</f>
        <v>15217</v>
      </c>
      <c r="H10" s="24">
        <f>H8-H9</f>
        <v>23960</v>
      </c>
      <c r="I10" s="24">
        <f>I8-I9</f>
        <v>3560.1100000000006</v>
      </c>
    </row>
    <row r="11" spans="2:9" ht="10.8" thickBot="1" x14ac:dyDescent="0.25">
      <c r="B11" s="13"/>
      <c r="C11" s="13"/>
      <c r="D11" s="13"/>
      <c r="E11" s="13"/>
      <c r="G11" s="24">
        <f>D6</f>
        <v>0.2</v>
      </c>
      <c r="H11" s="25">
        <f>D5</f>
        <v>0.15</v>
      </c>
      <c r="I11" s="24">
        <f>D7</f>
        <v>0.25</v>
      </c>
    </row>
    <row r="12" spans="2:9" ht="10.8" thickBot="1" x14ac:dyDescent="0.25">
      <c r="B12" s="13"/>
      <c r="C12" s="13"/>
      <c r="D12" s="13"/>
      <c r="E12" s="13"/>
      <c r="G12" s="24">
        <f>G10*0.25</f>
        <v>3804.25</v>
      </c>
      <c r="H12" s="24">
        <f>H10*0.2</f>
        <v>4792</v>
      </c>
      <c r="I12" s="24">
        <f>I10*0.3</f>
        <v>1068.0330000000001</v>
      </c>
    </row>
    <row r="13" spans="2:9" ht="10.8" thickBot="1" x14ac:dyDescent="0.25">
      <c r="B13" s="13"/>
      <c r="C13" s="13"/>
      <c r="D13" s="13"/>
      <c r="E13" s="13"/>
      <c r="G13" s="24">
        <f>E6</f>
        <v>1875</v>
      </c>
      <c r="I13" s="24">
        <f>E7</f>
        <v>8541</v>
      </c>
    </row>
    <row r="14" spans="2:9" ht="10.8" thickBot="1" x14ac:dyDescent="0.25">
      <c r="B14" s="13"/>
      <c r="C14" s="13"/>
      <c r="D14" s="13"/>
      <c r="E14" s="13"/>
      <c r="G14" s="24">
        <f>G12+G13</f>
        <v>5679.25</v>
      </c>
      <c r="H14" s="24">
        <f t="shared" ref="H14:I14" si="0">H12+H13</f>
        <v>4792</v>
      </c>
      <c r="I14" s="24">
        <f t="shared" si="0"/>
        <v>9609.0329999999994</v>
      </c>
    </row>
    <row r="18" spans="7:7" x14ac:dyDescent="0.2">
      <c r="G18" s="24">
        <v>625000</v>
      </c>
    </row>
    <row r="19" spans="7:7" x14ac:dyDescent="0.2">
      <c r="G19" s="24">
        <f>B8</f>
        <v>166667</v>
      </c>
    </row>
    <row r="20" spans="7:7" x14ac:dyDescent="0.2">
      <c r="G20" s="24">
        <f>G18-G19</f>
        <v>458333</v>
      </c>
    </row>
    <row r="21" spans="7:7" x14ac:dyDescent="0.2">
      <c r="G21" s="24">
        <f>G20*0.3</f>
        <v>137499.9</v>
      </c>
    </row>
    <row r="22" spans="7:7" x14ac:dyDescent="0.2">
      <c r="G22" s="24">
        <f>G21+E8</f>
        <v>171041.7</v>
      </c>
    </row>
  </sheetData>
  <pageMargins left="0.7" right="0.7" top="0.75" bottom="0.75" header="0.3" footer="0.3"/>
  <headerFooter>
    <oddFooter>&amp;L_x000D_&amp;1#&amp;"Calibri"&amp;11&amp;K000000 Classification: GENERAL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0601</vt:lpstr>
      <vt:lpstr>Calculator</vt:lpstr>
      <vt:lpstr>SSS Table 2023</vt:lpstr>
      <vt:lpstr>MAR</vt:lpstr>
      <vt:lpstr>APR</vt:lpstr>
      <vt:lpstr>MAY</vt:lpstr>
      <vt:lpstr>JUN</vt:lpstr>
      <vt:lpstr>JUL</vt:lpstr>
      <vt:lpstr>AUG</vt:lpstr>
      <vt:lpstr>SEP</vt:lpstr>
      <vt:lpstr>OCT</vt:lpstr>
      <vt:lpstr>NOV</vt:lpstr>
      <vt:lpstr>DEC</vt:lpstr>
      <vt:lpstr>TAX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Minda Paule</cp:lastModifiedBy>
  <dcterms:created xsi:type="dcterms:W3CDTF">2021-02-09T07:39:25Z</dcterms:created>
  <dcterms:modified xsi:type="dcterms:W3CDTF">2025-01-27T21:46:14Z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a2f4c6-d10d-4c1c-82e1-7a921120c69a_Enabled">
    <vt:lpwstr>true</vt:lpwstr>
  </property>
  <property fmtid="{D5CDD505-2E9C-101B-9397-08002B2CF9AE}" pid="3" name="MSIP_Label_d9a2f4c6-d10d-4c1c-82e1-7a921120c69a_SetDate">
    <vt:lpwstr>2024-01-13T09:23:36Z</vt:lpwstr>
  </property>
  <property fmtid="{D5CDD505-2E9C-101B-9397-08002B2CF9AE}" pid="4" name="MSIP_Label_d9a2f4c6-d10d-4c1c-82e1-7a921120c69a_Method">
    <vt:lpwstr>Standard</vt:lpwstr>
  </property>
  <property fmtid="{D5CDD505-2E9C-101B-9397-08002B2CF9AE}" pid="5" name="MSIP_Label_d9a2f4c6-d10d-4c1c-82e1-7a921120c69a_Name">
    <vt:lpwstr>General - Anyone</vt:lpwstr>
  </property>
  <property fmtid="{D5CDD505-2E9C-101B-9397-08002B2CF9AE}" pid="6" name="MSIP_Label_d9a2f4c6-d10d-4c1c-82e1-7a921120c69a_SiteId">
    <vt:lpwstr>c6d1c7a1-4b0d-4c53-86ec-d6d1d8e5b97c</vt:lpwstr>
  </property>
  <property fmtid="{D5CDD505-2E9C-101B-9397-08002B2CF9AE}" pid="7" name="MSIP_Label_d9a2f4c6-d10d-4c1c-82e1-7a921120c69a_ActionId">
    <vt:lpwstr>5a6115b3-67ee-440b-b003-040a7843868f</vt:lpwstr>
  </property>
  <property fmtid="{D5CDD505-2E9C-101B-9397-08002B2CF9AE}" pid="8" name="MSIP_Label_d9a2f4c6-d10d-4c1c-82e1-7a921120c69a_ContentBits">
    <vt:lpwstr>2</vt:lpwstr>
  </property>
</Properties>
</file>