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mc:AlternateContent xmlns:mc="http://schemas.openxmlformats.org/markup-compatibility/2006">
    <mc:Choice Requires="x15">
      <x15ac:absPath xmlns:x15ac="http://schemas.microsoft.com/office/spreadsheetml/2010/11/ac" url="/Users/nicolasabril/Downloads/"/>
    </mc:Choice>
  </mc:AlternateContent>
  <xr:revisionPtr revIDLastSave="0" documentId="8_{3FA82E2D-6D15-FC4D-BCAE-830349BF3B91}" xr6:coauthVersionLast="47" xr6:coauthVersionMax="47" xr10:uidLastSave="{00000000-0000-0000-0000-000000000000}"/>
  <bookViews>
    <workbookView xWindow="0" yWindow="760" windowWidth="29400" windowHeight="16660" activeTab="1" xr2:uid="{00000000-000D-0000-FFFF-FFFF00000000}"/>
  </bookViews>
  <sheets>
    <sheet name="RESULTADO" sheetId="1" r:id="rId1"/>
    <sheet name="ANÁLISIS" sheetId="2" r:id="rId2"/>
    <sheet name="Valoración" sheetId="3" r:id="rId3"/>
    <sheet name="V-VENTAS" sheetId="4" r:id="rId4"/>
    <sheet name="I-INGRESOS" sheetId="5" r:id="rId5"/>
    <sheet name="T-TESORERIA" sheetId="6" r:id="rId6"/>
    <sheet name="A-APALANCAMIENTO" sheetId="7" r:id="rId7"/>
    <sheet name="L-LIQUIDEZ"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 l="1"/>
  <c r="G22" i="2" s="1"/>
  <c r="G36" i="2"/>
  <c r="F36" i="2"/>
  <c r="F35" i="2"/>
  <c r="G35" i="2" s="1"/>
  <c r="C14" i="1" s="1"/>
  <c r="D14" i="1" s="1"/>
  <c r="F33" i="2"/>
  <c r="G33" i="2" s="1"/>
  <c r="F32" i="2"/>
  <c r="G32" i="2" s="1"/>
  <c r="C13" i="1" s="1"/>
  <c r="D13" i="1" s="1"/>
  <c r="G30" i="2"/>
  <c r="F30" i="2"/>
  <c r="F29" i="2"/>
  <c r="G29" i="2" s="1"/>
  <c r="C12" i="1" s="1"/>
  <c r="D12" i="1" s="1"/>
  <c r="G28" i="2"/>
  <c r="F26" i="2"/>
  <c r="G26" i="2" s="1"/>
  <c r="F25" i="2"/>
  <c r="G25" i="2" s="1"/>
  <c r="F24" i="2"/>
  <c r="G24" i="2" s="1"/>
  <c r="G23" i="2"/>
  <c r="F23" i="2"/>
  <c r="G21" i="2"/>
  <c r="G19" i="2"/>
  <c r="F19" i="2"/>
  <c r="F18" i="2"/>
  <c r="G18" i="2" s="1"/>
  <c r="C10" i="1" s="1"/>
  <c r="D10" i="1" s="1"/>
  <c r="G17" i="2"/>
  <c r="F13" i="2"/>
  <c r="G13" i="2" s="1"/>
  <c r="F12" i="2"/>
  <c r="G12" i="2" s="1"/>
  <c r="F11" i="2"/>
  <c r="G11" i="2" s="1"/>
  <c r="G10" i="2"/>
  <c r="F10" i="2"/>
  <c r="F9" i="2"/>
  <c r="G9" i="2" s="1"/>
  <c r="F8" i="2"/>
  <c r="G8" i="2" s="1"/>
  <c r="F7" i="2"/>
  <c r="G7" i="2" s="1"/>
  <c r="C11" i="1" l="1"/>
  <c r="D11" i="1" s="1"/>
  <c r="C9" i="1"/>
  <c r="C4" i="1" l="1"/>
  <c r="D9" i="1"/>
  <c r="C15" i="1"/>
  <c r="D15" i="1" s="1"/>
  <c r="C5" i="1" s="1"/>
  <c r="C6" i="1" s="1"/>
</calcChain>
</file>

<file path=xl/sharedStrings.xml><?xml version="1.0" encoding="utf-8"?>
<sst xmlns="http://schemas.openxmlformats.org/spreadsheetml/2006/main" count="238" uniqueCount="155">
  <si>
    <t>FECHA</t>
  </si>
  <si>
    <t>Rango de Puntos</t>
  </si>
  <si>
    <t>Resultado</t>
  </si>
  <si>
    <t>Interpretación</t>
  </si>
  <si>
    <t>ACCIÓN</t>
  </si>
  <si>
    <t>90% - 100%</t>
  </si>
  <si>
    <t>Excelente</t>
  </si>
  <si>
    <t>La empresa tiene indicadores sólidos en todos los aspectos del análisis.</t>
  </si>
  <si>
    <t>Puntaje Total</t>
  </si>
  <si>
    <t>70% - 89%</t>
  </si>
  <si>
    <t>Buena</t>
  </si>
  <si>
    <t>La empresa tiene un buen desempeño, pero hay algunos puntos a mejorar en ciertos indicadores.</t>
  </si>
  <si>
    <t>Calificación</t>
  </si>
  <si>
    <t>50% - 69%</t>
  </si>
  <si>
    <t>Promedio</t>
  </si>
  <si>
    <t>La empresa cumple con algunos aspectos, pero otros indicadores clave están débiles.</t>
  </si>
  <si>
    <t>30% - 49%</t>
  </si>
  <si>
    <t>Debilidades significativas</t>
  </si>
  <si>
    <t>Muchos indicadores clave muestran riesgos o inconsistencias.</t>
  </si>
  <si>
    <t>Detalle resultado:</t>
  </si>
  <si>
    <t>0% - 29%</t>
  </si>
  <si>
    <t>Alto Riesgo</t>
  </si>
  <si>
    <t>La empresa tiene graves problemas en varias áreas financieras, lo que hace que la inversión sea muy riesgosa.</t>
  </si>
  <si>
    <t>Puntos</t>
  </si>
  <si>
    <t>Valoración</t>
  </si>
  <si>
    <t>V-VENTAS</t>
  </si>
  <si>
    <t>I-INGRESOS</t>
  </si>
  <si>
    <t>T-TESORERÍA</t>
  </si>
  <si>
    <t>A-APALANCAMIENTO</t>
  </si>
  <si>
    <t>L-LIQUIDEZ</t>
  </si>
  <si>
    <t>TOTAL</t>
  </si>
  <si>
    <t>INDUSTRIA</t>
  </si>
  <si>
    <t>EMPRESA PAR</t>
  </si>
  <si>
    <t>VALORACIÓN:</t>
  </si>
  <si>
    <t>Indicadores</t>
  </si>
  <si>
    <t>CONTRA QUE COMPARAS</t>
  </si>
  <si>
    <t>INDICADOR DE LA ACCIÓN</t>
  </si>
  <si>
    <t>INDICADOR DE LA COMPARACIÓN</t>
  </si>
  <si>
    <t>¿CUMPLE?</t>
  </si>
  <si>
    <t>PUNTOS</t>
  </si>
  <si>
    <t>PER</t>
  </si>
  <si>
    <t>Menor a Indurstria</t>
  </si>
  <si>
    <t>Menor a su Histórico</t>
  </si>
  <si>
    <t>PEG Ratio</t>
  </si>
  <si>
    <t>Menor a 1</t>
  </si>
  <si>
    <t>P/B (Price to Book Ratio)</t>
  </si>
  <si>
    <t>BPA (EPS) últimos 3-5 años</t>
  </si>
  <si>
    <t>Superior a su histórico</t>
  </si>
  <si>
    <t>Superior a la industria</t>
  </si>
  <si>
    <t>BPA (EPS) proyectado 3-5 años</t>
  </si>
  <si>
    <t>MÉTODO VITAL:</t>
  </si>
  <si>
    <t>¿Los ingresos son crecientes?</t>
  </si>
  <si>
    <t>Crecimiento de Ingresos Brutos (Revenue Growth)</t>
  </si>
  <si>
    <t>Mayor a Industria</t>
  </si>
  <si>
    <t>Margen Bruto
(Gross Margin)</t>
  </si>
  <si>
    <t>¿Los ingresos netos son crecientes?</t>
  </si>
  <si>
    <t>ROA (Return on Assets)</t>
  </si>
  <si>
    <t>Mayor a 10%</t>
  </si>
  <si>
    <t>ROE (Return on Equity)</t>
  </si>
  <si>
    <t>ROIC
(Return on Invested Capital)</t>
  </si>
  <si>
    <t>Margen Operativo
(Operating Margin)</t>
  </si>
  <si>
    <t>Margen Neto (Net Margin)</t>
  </si>
  <si>
    <t>¿El Free Cash Flow es creciente?</t>
  </si>
  <si>
    <t>Margen de FCF
(Free Cash Flow Margin)</t>
  </si>
  <si>
    <t>P/FCF
(Price to Free Cash Flow)</t>
  </si>
  <si>
    <t>Menor a Industria</t>
  </si>
  <si>
    <t>Deuda/Patrimonio (Debt-to-Equity Ratio)</t>
  </si>
  <si>
    <t>Menor a 100%</t>
  </si>
  <si>
    <t>Cobertura de Intereses
(Interest Coverage)</t>
  </si>
  <si>
    <t>Mayor a 1</t>
  </si>
  <si>
    <t>Ratio de Liquidez Corriente (Current Ratio)</t>
  </si>
  <si>
    <t>Quick Ratio (Prueba Ácida)</t>
  </si>
  <si>
    <t>Indicador</t>
  </si>
  <si>
    <t>Que mide</t>
  </si>
  <si>
    <t>Fórmula</t>
  </si>
  <si>
    <t>¿Qué buscamos?</t>
  </si>
  <si>
    <t>Ejemplo</t>
  </si>
  <si>
    <t>PER (Price to Earnings Ratio)</t>
  </si>
  <si>
    <t>Relación entre el precio de la acción y las ganancias por acción (EPS).</t>
  </si>
  <si>
    <t>PER = Precio de la Acción / Ganancias por Acción (EPS)</t>
  </si>
  <si>
    <t>Un PER bajo puede indicar que la acción está barata en relación con sus beneficios, aunque debe analizarse junto a otros indicadores. Debe ser menor al promedio de la industria o empresa par.</t>
  </si>
  <si>
    <t>Si el precio de la acción es $20 y las ganancias por acción (EPS) son $2, el PER sería 10. Si el promedio de la industria es 15, este PER indicaría que la acción podría estar infravalorada.</t>
  </si>
  <si>
    <t>Relación entre el P/E y el crecimiento proyectado de las utilidades.</t>
  </si>
  <si>
    <t>PEG = PER / Crecimiento Anual de Utilidades (%)</t>
  </si>
  <si>
    <t>Un PEG bajo sugiere que la acción está barata en relación con su crecimiento. Debe ser menor a 1.</t>
  </si>
  <si>
    <t>Si el P/E de una acción es 15 y el crecimiento esperado de las utilidades es del 20%, el PEG sería 0,75, lo que indicaría que la acción está barata en relación con su crecimiento.</t>
  </si>
  <si>
    <t>Relación entre el precio de mercado de la empresa y su valor contable por acción.</t>
  </si>
  <si>
    <t>P/B = Precio de la Acción / Valor Contable por Acción</t>
  </si>
  <si>
    <t>Un P/B bajo puede indicar que la acción está barata en relación con el valor de sus activos netos. Debe ser menor al promedio de la industria.</t>
  </si>
  <si>
    <t>Si el precio de la acción es $30 y el valor contable por acción es $20, el P/B sería 1,5. Si el promedio de la industria es 2, este valor indicaría que la acción está relativamente barata.</t>
  </si>
  <si>
    <t>Ganancia por acción de los últimos 3-5 años</t>
  </si>
  <si>
    <t>BPA = Utilidad neta anual / Acciones en circulación (analizado año a año)</t>
  </si>
  <si>
    <t>Crecimiento del BPA superior al de la industria es señal de ventaja competitiva
Si el crecimiento del BPA es superior al histórico de la empresa significa que esta teniendo mejores resultados actualmente que el promedio pasado</t>
  </si>
  <si>
    <t>Si el crecimiento del BPA últimos 3-5 años de la empresa es 15% anual y el de la industria 7% entonces la empresa tiene ventaja competitiva.
Si el crecimiento del BPA últimos 3-5 años de la empresa es 10% anual y su histórico es 7% entonces la empresa esta teniendo mejores resultados.</t>
  </si>
  <si>
    <t>Ganancia por acción proyectada a 3-5 años</t>
  </si>
  <si>
    <t>BPA proyectado = Utilidades estimadas / Acciones en circulación</t>
  </si>
  <si>
    <t>Crecimiento esperado mayor al de la industria, indicando mayor potencial a futuro</t>
  </si>
  <si>
    <t>Si el BPA esperado de la empresa es 12% anual y el de la industria 6% entonces la empresa tiene mayor potencial a futuro</t>
  </si>
  <si>
    <t>Mide el cambio porcentual en los ingresos brutos (ventas totales) de un período a otro.</t>
  </si>
  <si>
    <t>(Crecimiento de Ingresos) = (Ingresos Actuales - Ingresos Anteriores) / Ingresos Anteriores * 100</t>
  </si>
  <si>
    <t>Queremos crecimiento positivo y sostenido. Si el crecimiento es mayor que el histórico o el de la industria, es una buena señal.</t>
  </si>
  <si>
    <t>Si una empresa pasó de 1M a 1.2M en ventas, su crecimiento fue del 20%. Si el promedio del sector es 15%, su crecimiento es superior.</t>
  </si>
  <si>
    <t>Margen Bruto (Gross Margin)</t>
  </si>
  <si>
    <t>Indica el porcentaje de ingresos que la empresa retiene después de cubrir el costo de ventas (COGS).</t>
  </si>
  <si>
    <t>Margen Bruto = (Ingresos - Costo de Ventas) / Ingresos * 100</t>
  </si>
  <si>
    <t>Debe ser mayor o igual al promedio de la industria.</t>
  </si>
  <si>
    <t>Si una empresa tiene ingresos de $1,000,000 y costo de ventas de $600,000, el margen bruto = (1,000,000 - 600,000) / 1,000,000 * 100 = 40%. Si el promedio del sector es 35%, está por encima.</t>
  </si>
  <si>
    <t>Mide la rentabilidad de la empresa en relación con sus activos totales.</t>
  </si>
  <si>
    <t>ROA = Utilidad Neta / Activos Totales</t>
  </si>
  <si>
    <t>Si la utilidad neta es $200,000 y los activos totales son $2,500,000, el ROA sería 8%. Un ROA mayor a 5% es señal de eficiencia en el uso de activos.</t>
  </si>
  <si>
    <t>Mide la rentabilidad de la empresa en relación con el capital de los accionistas.</t>
  </si>
  <si>
    <t>ROE = Utilidad Neta / Patrimonio Neto</t>
  </si>
  <si>
    <t>Buscamos un ROE superior al 10%, lo que indica que la empresa está generando un buen retorno para sus accionistas.</t>
  </si>
  <si>
    <t>Si la utilidad neta es $300,000 y el patrimonio neto es $2,000,000, el ROE sería 15%. Un ROE mayor al 10% es una buena señal para los inversionistas.</t>
  </si>
  <si>
    <t>ROIC (Return on Invested Capital)</t>
  </si>
  <si>
    <t>Mide el retorno generado por la empresa sobre el capital invertido.</t>
  </si>
  <si>
    <t>ROIC = (Utilidad Neta - Dividendos) / Capital Invertido</t>
  </si>
  <si>
    <t>Queremos un ROIC superior al 10%, lo que indica que la empresa está utilizando eficientemente su capital.</t>
  </si>
  <si>
    <t>Si la utilidad neta es $500,000 y el capital invertido es $3,000,000, el ROIC sería 16.67%. Un ROIC mayor al 10% es señal de eficiencia.</t>
  </si>
  <si>
    <t>Margen Operativo (Operating Margin)</t>
  </si>
  <si>
    <t>Porcentaje de las ventas que queda como ganancia después de cubrir los costos operativos, pero antes de intereses e impuestos.</t>
  </si>
  <si>
    <t>Margen Operativo = (Utilidad Operativa / Ingresos) * 100</t>
  </si>
  <si>
    <t>Debe ser mayor al promedio de la industria o empresa par.</t>
  </si>
  <si>
    <t>Si una empresa tiene ingresos de $1,000,000 y una utilidad operativa de $200,000, el margen operativo sería 20%. Si el promedio de la industria es 15%, la empresa estaría por encima, lo que es una señal positiva.</t>
  </si>
  <si>
    <t>Porcentaje de las ventas que queda como ganancia neta después de deducir todos los gastos, incluidos intereses e impuestos.</t>
  </si>
  <si>
    <t>Margen Neto = (Utilidad Neta / Ingresos) * 100</t>
  </si>
  <si>
    <t>Debe ser mayor al promedio de la industria o superior a su histórico.</t>
  </si>
  <si>
    <t>Si una empresa tiene ingresos de $1,000,000 y una utilidad neta de $150,000, el margen neto sería 15%. Si el promedio de la industria es 12%, la empresa estaría por encima, lo que es una señal positiva.</t>
  </si>
  <si>
    <t>Margen de FCF (Free Cash Flow Margin)</t>
  </si>
  <si>
    <t>Porcentaje del flujo de caja libre sobre los ingresos totales.</t>
  </si>
  <si>
    <t>Margen de FCF = (Flujo de Caja Libre / Ingresos) * 100</t>
  </si>
  <si>
    <t>Si el FCF es de $50 millones y los ingresos son $500 millones, el margen de FCF sería 10%, lo que indica una buena conversión de ventas en efectivo disponible.</t>
  </si>
  <si>
    <t>P/FCF (Price to Free Cash Flow)</t>
  </si>
  <si>
    <t>Relación entre el precio de mercado de la empresa y su flujo de caja libre anual.</t>
  </si>
  <si>
    <t>P/FCF = Precio de Mercado / Flujo de Caja Libre</t>
  </si>
  <si>
    <t>Un P/FCF bajo puede indicar que la acción está barata en relación con el efectivo que genera. Debe ser menor al promedio de la industria o empresa par. Lo ideal en que entre más bajo este indicador, más posibilidad de tener grandes resultados de valorización futuros.</t>
  </si>
  <si>
    <t>Si el precio de mercado es $500 millones y el flujo de caja libre anual es $50 millones, el P/FCF sería 10. Si el promedio de la industria es 15, este valor indicaría una valoración atractiva.</t>
  </si>
  <si>
    <t>Mide el nivel de deuda de una empresa en comparación con su patrimonio o capital propio.</t>
  </si>
  <si>
    <t>(Deuda/Patrimonio) = Deuda Total / Patrimonio Total</t>
  </si>
  <si>
    <t>Menor a 1 (o 100%) porque indica que la empresa tiene un balance adecuado entre deuda y capital propio, lo que sugiere que no depende excesivamente de la deuda para financiarse, lo que reduce el riesgo financiero.</t>
  </si>
  <si>
    <t>Si una empresa tiene $500,000 de deuda total y $700,000 de patrimonio, la relación de deuda/patrimonio sería 0.71, lo cual es saludable.</t>
  </si>
  <si>
    <t>Ratio de Cobertura de Deuda (Debt Coverage Ratio)</t>
  </si>
  <si>
    <t>Mide la capacidad de la empresa para cubrir sus pagos de deuda con sus ingresos operativos.</t>
  </si>
  <si>
    <t>(Ratio de Cobertura de Deuda) = EBIT / Intereses</t>
  </si>
  <si>
    <t>Mayor a 1 porque muestra que la empresa tiene una gran capacidad para generar ganancias para cubrir con sus pagos de deuda.</t>
  </si>
  <si>
    <t>Si el EBIT es $1,000,000 y los pagos de intereses son $300,000, el ratio de cobertura de deuda es 3.33. Esto significa que la empresa tiene 3.33 veces más ganancias que sus intereses</t>
  </si>
  <si>
    <t>Mide la capacidad de la empresa para cubrir sus pasivos a corto plazo con sus activos a corto plazo.</t>
  </si>
  <si>
    <t>Ratio de Liquidez Corriente = Activos Corrientes / Pasivos Corrientes</t>
  </si>
  <si>
    <t>Buscamos que el current ratio sea superior a 1, lo que indica que la empresa tiene suficientes activos líquidos para cubrir sus deudas a corto plazo.</t>
  </si>
  <si>
    <t>Si una empresa tiene $1,000,000 en activos corrientes y $800,000 en pasivos corrientes, el current ratio sería 1.25, lo cual es una buena señal de liquidez.</t>
  </si>
  <si>
    <t>Mide la capacidad de la empresa para cubrir sus deudas a corto plazo sin contar con inventarios.</t>
  </si>
  <si>
    <t>Quick Ratio = (Activos Corrientes - Inventarios) / Pasivos Corrientes</t>
  </si>
  <si>
    <t>Queremos un quick ratio superior a 1, lo que indica que la empresa tiene suficiente liquidez para cubrir sus deudas inmediatas sin depender de la venta de inventarios.</t>
  </si>
  <si>
    <t>Si una empresa tiene $1,200,000 en activos corrientes, $400,000 en inventarios, y $800,000 en pasivos corrientes, el quick ratio sería 1.0.</t>
  </si>
  <si>
    <t>Buscamos un ROA superior al 10%, lo que indica que la empresa genera una buena rentabilidad con sus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</si>
</sst>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yy"/>
  </numFmts>
  <fonts count="6" x14ac:knownFonts="1">
    <font>
      <sz val="10"/>
      <color rgb="FF000000"/>
      <name val="Arial"/>
      <scheme val="minor"/>
    </font>
    <font>
      <sz val="10"/>
      <color theme="1"/>
      <name val="Arial"/>
      <family val="2"/>
      <scheme val="minor"/>
    </font>
    <font>
      <b/>
      <sz val="10"/>
      <color theme="1"/>
      <name val="Arial"/>
      <family val="2"/>
      <scheme val="minor"/>
    </font>
    <font>
      <b/>
      <sz val="10"/>
      <color rgb="FFFFFFFF"/>
      <name val="Arial"/>
      <family val="2"/>
      <scheme val="minor"/>
    </font>
    <font>
      <sz val="10"/>
      <color rgb="FFFFFFFF"/>
      <name val="Arial"/>
      <family val="2"/>
      <scheme val="minor"/>
    </font>
    <font>
      <sz val="10"/>
      <color rgb="FF000000"/>
      <name val="Arial"/>
      <family val="2"/>
      <scheme val="minor"/>
    </font>
  </fonts>
  <fills count="11">
    <fill>
      <patternFill patternType="none"/>
    </fill>
    <fill>
      <patternFill patternType="gray125"/>
    </fill>
    <fill>
      <patternFill patternType="solid">
        <fgColor rgb="FF0000FF"/>
        <bgColor rgb="FF0000FF"/>
      </patternFill>
    </fill>
    <fill>
      <patternFill patternType="solid">
        <fgColor rgb="FF38761D"/>
        <bgColor rgb="FF38761D"/>
      </patternFill>
    </fill>
    <fill>
      <patternFill patternType="solid">
        <fgColor rgb="FFB6D7A8"/>
        <bgColor rgb="FFB6D7A8"/>
      </patternFill>
    </fill>
    <fill>
      <patternFill patternType="solid">
        <fgColor rgb="FFFFF2CC"/>
        <bgColor rgb="FFFFF2CC"/>
      </patternFill>
    </fill>
    <fill>
      <patternFill patternType="solid">
        <fgColor rgb="FFF9CB9C"/>
        <bgColor rgb="FFF9CB9C"/>
      </patternFill>
    </fill>
    <fill>
      <patternFill patternType="solid">
        <fgColor rgb="FFFF0000"/>
        <bgColor rgb="FFFF0000"/>
      </patternFill>
    </fill>
    <fill>
      <patternFill patternType="solid">
        <fgColor rgb="FFEFEFEF"/>
        <bgColor rgb="FFEFEFEF"/>
      </patternFill>
    </fill>
    <fill>
      <patternFill patternType="solid">
        <fgColor rgb="FFB7B7B7"/>
        <bgColor rgb="FFB7B7B7"/>
      </patternFill>
    </fill>
    <fill>
      <patternFill patternType="solid">
        <fgColor rgb="FFCCCCCC"/>
        <bgColor rgb="FFCCCCCC"/>
      </patternFill>
    </fill>
  </fills>
  <borders count="11">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8">
    <xf numFmtId="0" fontId="0" fillId="0" borderId="0" xfId="0"/>
    <xf numFmtId="0" fontId="1" fillId="0" borderId="0" xfId="0" applyFont="1" applyAlignment="1">
      <alignment horizont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164" fontId="1" fillId="0" borderId="2" xfId="0" applyNumberFormat="1" applyFont="1" applyBorder="1" applyAlignment="1">
      <alignment horizontal="center" vertical="center" wrapText="1"/>
    </xf>
    <xf numFmtId="0" fontId="3" fillId="2" borderId="3" xfId="0" applyFont="1" applyFill="1" applyBorder="1" applyAlignment="1">
      <alignment horizontal="center" vertical="center" wrapText="1"/>
    </xf>
    <xf numFmtId="0" fontId="2"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4" fillId="3"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10" fontId="1" fillId="0" borderId="5" xfId="0" applyNumberFormat="1" applyFont="1" applyBorder="1" applyAlignment="1">
      <alignment horizontal="center" vertical="center" wrapText="1"/>
    </xf>
    <xf numFmtId="0" fontId="1" fillId="5" borderId="3" xfId="0" applyFont="1" applyFill="1" applyBorder="1" applyAlignment="1">
      <alignment horizontal="center" vertical="center" wrapText="1"/>
    </xf>
    <xf numFmtId="0" fontId="2"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6" borderId="3" xfId="0" applyFont="1" applyFill="1" applyBorder="1" applyAlignment="1">
      <alignment horizontal="center" vertical="center" wrapText="1"/>
    </xf>
    <xf numFmtId="0" fontId="2" fillId="0" borderId="0" xfId="0" applyFont="1"/>
    <xf numFmtId="0" fontId="4" fillId="7" borderId="3" xfId="0" applyFont="1" applyFill="1" applyBorder="1" applyAlignment="1">
      <alignment horizontal="center" vertical="center" wrapText="1"/>
    </xf>
    <xf numFmtId="0" fontId="4" fillId="2" borderId="3" xfId="0" applyFont="1" applyFill="1" applyBorder="1" applyAlignment="1">
      <alignment horizontal="center"/>
    </xf>
    <xf numFmtId="0" fontId="3" fillId="2" borderId="3" xfId="0" applyFont="1" applyFill="1" applyBorder="1" applyAlignment="1">
      <alignment horizontal="center"/>
    </xf>
    <xf numFmtId="0" fontId="2" fillId="8" borderId="3" xfId="0" applyFont="1" applyFill="1" applyBorder="1" applyAlignment="1">
      <alignment horizontal="center"/>
    </xf>
    <xf numFmtId="0" fontId="1" fillId="8" borderId="3" xfId="0" applyFont="1" applyFill="1" applyBorder="1" applyAlignment="1">
      <alignment horizontal="center"/>
    </xf>
    <xf numFmtId="10" fontId="1" fillId="8" borderId="3" xfId="0" applyNumberFormat="1" applyFont="1" applyFill="1" applyBorder="1" applyAlignment="1">
      <alignment horizontal="center"/>
    </xf>
    <xf numFmtId="0" fontId="2" fillId="0" borderId="3" xfId="0" applyFont="1" applyBorder="1" applyAlignment="1">
      <alignment horizontal="center"/>
    </xf>
    <xf numFmtId="0" fontId="1" fillId="0" borderId="3" xfId="0" applyFont="1" applyBorder="1" applyAlignment="1">
      <alignment horizontal="center"/>
    </xf>
    <xf numFmtId="10" fontId="1" fillId="0" borderId="3" xfId="0" applyNumberFormat="1" applyFont="1" applyBorder="1" applyAlignment="1">
      <alignment horizontal="center"/>
    </xf>
    <xf numFmtId="0" fontId="2" fillId="5" borderId="8" xfId="0" applyFont="1" applyFill="1" applyBorder="1" applyAlignment="1">
      <alignment horizontal="center"/>
    </xf>
    <xf numFmtId="0" fontId="1" fillId="5" borderId="9" xfId="0" applyFont="1" applyFill="1" applyBorder="1" applyAlignment="1">
      <alignment horizontal="center"/>
    </xf>
    <xf numFmtId="10" fontId="1" fillId="5" borderId="10" xfId="0" applyNumberFormat="1" applyFont="1" applyFill="1" applyBorder="1" applyAlignment="1">
      <alignment horizontal="center"/>
    </xf>
    <xf numFmtId="0" fontId="2" fillId="0" borderId="3" xfId="0" applyFont="1" applyBorder="1" applyAlignment="1">
      <alignment horizontal="center" vertical="center" wrapText="1"/>
    </xf>
    <xf numFmtId="165" fontId="1" fillId="0" borderId="3" xfId="0" applyNumberFormat="1" applyFont="1" applyBorder="1" applyAlignment="1">
      <alignment horizontal="center" vertical="center" wrapText="1"/>
    </xf>
    <xf numFmtId="0" fontId="2" fillId="0" borderId="0" xfId="0" applyFont="1" applyAlignment="1">
      <alignment horizontal="center" vertical="center" wrapText="1"/>
    </xf>
    <xf numFmtId="0" fontId="3" fillId="7" borderId="3"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10" borderId="3" xfId="0" applyFont="1" applyFill="1" applyBorder="1" applyAlignment="1">
      <alignment horizontal="center" vertical="center" wrapText="1"/>
    </xf>
    <xf numFmtId="10" fontId="1" fillId="0" borderId="3"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0" fontId="5" fillId="0" borderId="3" xfId="0" applyFont="1" applyBorder="1" applyAlignment="1">
      <alignment horizontal="center" vertical="center" wrapText="1"/>
    </xf>
  </cellXfs>
  <cellStyles count="1">
    <cellStyle name="Normal" xfId="0" builtinId="0"/>
  </cellStyles>
  <dxfs count="7">
    <dxf>
      <fill>
        <patternFill patternType="solid">
          <fgColor rgb="FFF4CCCC"/>
          <bgColor rgb="FFF4CCCC"/>
        </patternFill>
      </fill>
    </dxf>
    <dxf>
      <fill>
        <patternFill patternType="solid">
          <fgColor rgb="FFD9EAD3"/>
          <bgColor rgb="FFD9EAD3"/>
        </patternFill>
      </fill>
    </dxf>
    <dxf>
      <font>
        <color rgb="FFFFFFFF"/>
      </font>
      <fill>
        <patternFill patternType="solid">
          <fgColor rgb="FFFF0000"/>
          <bgColor rgb="FFFF0000"/>
        </patternFill>
      </fill>
    </dxf>
    <dxf>
      <fill>
        <patternFill patternType="solid">
          <fgColor rgb="FFF9CB9C"/>
          <bgColor rgb="FFF9CB9C"/>
        </patternFill>
      </fill>
    </dxf>
    <dxf>
      <fill>
        <patternFill patternType="solid">
          <fgColor rgb="FFFFF2CC"/>
          <bgColor rgb="FFFFF2CC"/>
        </patternFill>
      </fill>
    </dxf>
    <dxf>
      <fill>
        <patternFill patternType="solid">
          <fgColor rgb="FFB6D7A8"/>
          <bgColor rgb="FFB6D7A8"/>
        </patternFill>
      </fill>
    </dxf>
    <dxf>
      <font>
        <color rgb="FFFFFFFF"/>
      </font>
      <fill>
        <patternFill patternType="solid">
          <fgColor rgb="FF38761D"/>
          <bgColor rgb="FF38761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9"/>
  <sheetViews>
    <sheetView showGridLines="0" workbookViewId="0"/>
  </sheetViews>
  <sheetFormatPr baseColWidth="10" defaultColWidth="12.6640625" defaultRowHeight="15.75" customHeight="1" x14ac:dyDescent="0.15"/>
  <cols>
    <col min="2" max="2" width="18.33203125" customWidth="1"/>
    <col min="5" max="5" width="6.1640625" customWidth="1"/>
    <col min="6" max="6" width="13.83203125" customWidth="1"/>
    <col min="8" max="8" width="47.33203125" customWidth="1"/>
  </cols>
  <sheetData>
    <row r="1" spans="1:26" ht="13" x14ac:dyDescent="0.15">
      <c r="A1" s="1"/>
      <c r="B1" s="1"/>
      <c r="C1" s="1"/>
      <c r="D1" s="1"/>
      <c r="E1" s="1"/>
      <c r="F1" s="1"/>
      <c r="G1" s="1"/>
      <c r="H1" s="1"/>
      <c r="I1" s="1"/>
      <c r="J1" s="1"/>
      <c r="K1" s="1"/>
      <c r="L1" s="1"/>
      <c r="M1" s="1"/>
      <c r="N1" s="1"/>
      <c r="O1" s="1"/>
      <c r="P1" s="1"/>
      <c r="Q1" s="1"/>
      <c r="R1" s="1"/>
      <c r="S1" s="1"/>
      <c r="T1" s="1"/>
      <c r="U1" s="1"/>
      <c r="V1" s="1"/>
      <c r="W1" s="1"/>
      <c r="X1" s="1"/>
      <c r="Y1" s="1"/>
      <c r="Z1" s="1"/>
    </row>
    <row r="2" spans="1:26" ht="31.5" customHeight="1" x14ac:dyDescent="0.15">
      <c r="A2" s="2"/>
      <c r="B2" s="3" t="s">
        <v>0</v>
      </c>
      <c r="C2" s="4"/>
      <c r="D2" s="2"/>
      <c r="E2" s="2"/>
      <c r="F2" s="5" t="s">
        <v>1</v>
      </c>
      <c r="G2" s="5" t="s">
        <v>2</v>
      </c>
      <c r="H2" s="5" t="s">
        <v>3</v>
      </c>
      <c r="I2" s="2"/>
      <c r="J2" s="2"/>
      <c r="K2" s="2"/>
      <c r="L2" s="2"/>
      <c r="M2" s="2"/>
      <c r="N2" s="2"/>
      <c r="O2" s="2"/>
      <c r="P2" s="2"/>
      <c r="Q2" s="2"/>
      <c r="R2" s="2"/>
      <c r="S2" s="2"/>
      <c r="T2" s="2"/>
      <c r="U2" s="2"/>
      <c r="V2" s="2"/>
      <c r="W2" s="2"/>
      <c r="X2" s="2"/>
      <c r="Y2" s="2"/>
      <c r="Z2" s="2"/>
    </row>
    <row r="3" spans="1:26" ht="31.5" customHeight="1" x14ac:dyDescent="0.15">
      <c r="A3" s="2"/>
      <c r="B3" s="6" t="s">
        <v>4</v>
      </c>
      <c r="C3" s="7"/>
      <c r="D3" s="2"/>
      <c r="E3" s="2"/>
      <c r="F3" s="8" t="s">
        <v>5</v>
      </c>
      <c r="G3" s="9" t="s">
        <v>6</v>
      </c>
      <c r="H3" s="8" t="s">
        <v>7</v>
      </c>
      <c r="I3" s="2"/>
      <c r="J3" s="2"/>
      <c r="K3" s="2"/>
      <c r="L3" s="2"/>
      <c r="M3" s="2"/>
      <c r="N3" s="2"/>
      <c r="O3" s="2"/>
      <c r="P3" s="2"/>
      <c r="Q3" s="2"/>
      <c r="R3" s="2"/>
      <c r="S3" s="2"/>
      <c r="T3" s="2"/>
      <c r="U3" s="2"/>
      <c r="V3" s="2"/>
      <c r="W3" s="2"/>
      <c r="X3" s="2"/>
      <c r="Y3" s="2"/>
      <c r="Z3" s="2"/>
    </row>
    <row r="4" spans="1:26" ht="31.5" customHeight="1" x14ac:dyDescent="0.15">
      <c r="A4" s="2"/>
      <c r="B4" s="6" t="s">
        <v>8</v>
      </c>
      <c r="C4" s="7">
        <f>SUM(C9:C14)</f>
        <v>0</v>
      </c>
      <c r="D4" s="2"/>
      <c r="E4" s="2"/>
      <c r="F4" s="8" t="s">
        <v>9</v>
      </c>
      <c r="G4" s="10" t="s">
        <v>10</v>
      </c>
      <c r="H4" s="8" t="s">
        <v>11</v>
      </c>
      <c r="I4" s="2"/>
      <c r="J4" s="2"/>
      <c r="K4" s="2"/>
      <c r="L4" s="2"/>
      <c r="M4" s="2"/>
      <c r="N4" s="2"/>
      <c r="O4" s="2"/>
      <c r="P4" s="2"/>
      <c r="Q4" s="2"/>
      <c r="R4" s="2"/>
      <c r="S4" s="2"/>
      <c r="T4" s="2"/>
      <c r="U4" s="2"/>
      <c r="V4" s="2"/>
      <c r="W4" s="2"/>
      <c r="X4" s="2"/>
      <c r="Y4" s="2"/>
      <c r="Z4" s="2"/>
    </row>
    <row r="5" spans="1:26" ht="31.5" customHeight="1" x14ac:dyDescent="0.15">
      <c r="A5" s="2"/>
      <c r="B5" s="6" t="s">
        <v>12</v>
      </c>
      <c r="C5" s="11">
        <f>D15</f>
        <v>0</v>
      </c>
      <c r="D5" s="2"/>
      <c r="E5" s="2"/>
      <c r="F5" s="8" t="s">
        <v>13</v>
      </c>
      <c r="G5" s="12" t="s">
        <v>14</v>
      </c>
      <c r="H5" s="8" t="s">
        <v>15</v>
      </c>
      <c r="I5" s="2"/>
      <c r="J5" s="2"/>
      <c r="K5" s="2"/>
      <c r="L5" s="2"/>
      <c r="M5" s="2"/>
      <c r="N5" s="2"/>
      <c r="O5" s="2"/>
      <c r="P5" s="2"/>
      <c r="Q5" s="2"/>
      <c r="R5" s="2"/>
      <c r="S5" s="2"/>
      <c r="T5" s="2"/>
      <c r="U5" s="2"/>
      <c r="V5" s="2"/>
      <c r="W5" s="2"/>
      <c r="X5" s="2"/>
      <c r="Y5" s="2"/>
      <c r="Z5" s="2"/>
    </row>
    <row r="6" spans="1:26" ht="31.5" customHeight="1" x14ac:dyDescent="0.15">
      <c r="A6" s="2"/>
      <c r="B6" s="13" t="s">
        <v>2</v>
      </c>
      <c r="C6" s="14">
        <f>IF(C5=0,0, IF(C5&lt;30%,G7, IF(AND(C5&gt;=30%,C5&lt;50%),G6,IF(AND(C5&gt;=50%,C5&lt;70%),G5,IF(AND(C5&gt;=70%,C5&lt;90%),G4, IF(C5&gt;=90%,G3,""))))))</f>
        <v>0</v>
      </c>
      <c r="D6" s="2"/>
      <c r="E6" s="2"/>
      <c r="F6" s="8" t="s">
        <v>16</v>
      </c>
      <c r="G6" s="15" t="s">
        <v>17</v>
      </c>
      <c r="H6" s="8" t="s">
        <v>18</v>
      </c>
      <c r="I6" s="2"/>
      <c r="J6" s="2"/>
      <c r="K6" s="2"/>
      <c r="L6" s="2"/>
      <c r="M6" s="2"/>
      <c r="N6" s="2"/>
      <c r="O6" s="2"/>
      <c r="P6" s="2"/>
      <c r="Q6" s="2"/>
      <c r="R6" s="2"/>
      <c r="S6" s="2"/>
      <c r="T6" s="2"/>
      <c r="U6" s="2"/>
      <c r="V6" s="2"/>
      <c r="W6" s="2"/>
      <c r="X6" s="2"/>
      <c r="Y6" s="2"/>
      <c r="Z6" s="2"/>
    </row>
    <row r="7" spans="1:26" ht="31.5" customHeight="1" x14ac:dyDescent="0.15">
      <c r="A7" s="2"/>
      <c r="B7" s="16" t="s">
        <v>19</v>
      </c>
      <c r="D7" s="2"/>
      <c r="E7" s="2"/>
      <c r="F7" s="8" t="s">
        <v>20</v>
      </c>
      <c r="G7" s="17" t="s">
        <v>21</v>
      </c>
      <c r="H7" s="8" t="s">
        <v>22</v>
      </c>
      <c r="I7" s="2"/>
      <c r="J7" s="2"/>
      <c r="K7" s="2"/>
      <c r="L7" s="2"/>
      <c r="M7" s="2"/>
      <c r="N7" s="2"/>
      <c r="O7" s="2"/>
      <c r="P7" s="2"/>
      <c r="Q7" s="2"/>
      <c r="R7" s="2"/>
      <c r="S7" s="2"/>
      <c r="T7" s="2"/>
      <c r="U7" s="2"/>
      <c r="V7" s="2"/>
      <c r="W7" s="2"/>
      <c r="X7" s="2"/>
      <c r="Y7" s="2"/>
      <c r="Z7" s="2"/>
    </row>
    <row r="8" spans="1:26" ht="13" x14ac:dyDescent="0.15">
      <c r="A8" s="1"/>
      <c r="B8" s="18"/>
      <c r="C8" s="19" t="s">
        <v>23</v>
      </c>
      <c r="D8" s="19" t="s">
        <v>12</v>
      </c>
      <c r="E8" s="1"/>
      <c r="F8" s="1"/>
      <c r="G8" s="1"/>
      <c r="H8" s="1"/>
      <c r="I8" s="1"/>
      <c r="J8" s="1"/>
      <c r="K8" s="1"/>
      <c r="L8" s="1"/>
      <c r="M8" s="1"/>
      <c r="N8" s="1"/>
      <c r="O8" s="1"/>
      <c r="P8" s="1"/>
      <c r="Q8" s="1"/>
      <c r="R8" s="1"/>
      <c r="S8" s="1"/>
      <c r="T8" s="1"/>
      <c r="U8" s="1"/>
      <c r="V8" s="1"/>
      <c r="W8" s="1"/>
      <c r="X8" s="1"/>
      <c r="Y8" s="1"/>
      <c r="Z8" s="1"/>
    </row>
    <row r="9" spans="1:26" ht="13" x14ac:dyDescent="0.15">
      <c r="A9" s="1"/>
      <c r="B9" s="20" t="s">
        <v>24</v>
      </c>
      <c r="C9" s="21">
        <f>SUM(ANÁLISIS!G7:G13)</f>
        <v>0</v>
      </c>
      <c r="D9" s="22">
        <f>C9/7</f>
        <v>0</v>
      </c>
      <c r="E9" s="1"/>
      <c r="F9" s="1"/>
      <c r="G9" s="1"/>
      <c r="H9" s="1"/>
      <c r="I9" s="1"/>
      <c r="J9" s="1"/>
      <c r="K9" s="1"/>
      <c r="L9" s="1"/>
      <c r="M9" s="1"/>
      <c r="N9" s="1"/>
      <c r="O9" s="1"/>
      <c r="P9" s="1"/>
      <c r="Q9" s="1"/>
      <c r="R9" s="1"/>
      <c r="S9" s="1"/>
      <c r="T9" s="1"/>
      <c r="U9" s="1"/>
      <c r="V9" s="1"/>
      <c r="W9" s="1"/>
      <c r="X9" s="1"/>
      <c r="Y9" s="1"/>
      <c r="Z9" s="1"/>
    </row>
    <row r="10" spans="1:26" ht="13" x14ac:dyDescent="0.15">
      <c r="A10" s="1"/>
      <c r="B10" s="23" t="s">
        <v>25</v>
      </c>
      <c r="C10" s="24">
        <f>SUM(ANÁLISIS!G17:G19)</f>
        <v>0</v>
      </c>
      <c r="D10" s="25">
        <f>C10/3</f>
        <v>0</v>
      </c>
      <c r="E10" s="1"/>
      <c r="F10" s="1"/>
      <c r="G10" s="1"/>
      <c r="H10" s="1"/>
      <c r="I10" s="1"/>
      <c r="J10" s="1"/>
      <c r="K10" s="1"/>
      <c r="L10" s="1"/>
      <c r="M10" s="1"/>
      <c r="N10" s="1"/>
      <c r="O10" s="1"/>
      <c r="P10" s="1"/>
      <c r="Q10" s="1"/>
      <c r="R10" s="1"/>
      <c r="S10" s="1"/>
      <c r="T10" s="1"/>
      <c r="U10" s="1"/>
      <c r="V10" s="1"/>
      <c r="W10" s="1"/>
      <c r="X10" s="1"/>
      <c r="Y10" s="1"/>
      <c r="Z10" s="1"/>
    </row>
    <row r="11" spans="1:26" ht="13" x14ac:dyDescent="0.15">
      <c r="A11" s="1"/>
      <c r="B11" s="23" t="s">
        <v>26</v>
      </c>
      <c r="C11" s="24">
        <f>SUM(ANÁLISIS!G21:G26)</f>
        <v>0</v>
      </c>
      <c r="D11" s="25">
        <f>C11/6</f>
        <v>0</v>
      </c>
      <c r="E11" s="1"/>
      <c r="F11" s="1"/>
      <c r="G11" s="1"/>
      <c r="H11" s="1"/>
      <c r="I11" s="1"/>
      <c r="J11" s="1"/>
      <c r="K11" s="1"/>
      <c r="L11" s="1"/>
      <c r="M11" s="1"/>
      <c r="N11" s="1"/>
      <c r="O11" s="1"/>
      <c r="P11" s="1"/>
      <c r="Q11" s="1"/>
      <c r="R11" s="1"/>
      <c r="S11" s="1"/>
      <c r="T11" s="1"/>
      <c r="U11" s="1"/>
      <c r="V11" s="1"/>
      <c r="W11" s="1"/>
      <c r="X11" s="1"/>
      <c r="Y11" s="1"/>
      <c r="Z11" s="1"/>
    </row>
    <row r="12" spans="1:26" ht="13" x14ac:dyDescent="0.15">
      <c r="A12" s="1"/>
      <c r="B12" s="23" t="s">
        <v>27</v>
      </c>
      <c r="C12" s="24">
        <f>SUM(ANÁLISIS!G28:G30)</f>
        <v>0</v>
      </c>
      <c r="D12" s="25">
        <f>C12/3</f>
        <v>0</v>
      </c>
      <c r="E12" s="1"/>
      <c r="F12" s="1"/>
      <c r="G12" s="1"/>
      <c r="H12" s="1"/>
      <c r="I12" s="1"/>
      <c r="J12" s="1"/>
      <c r="K12" s="1"/>
      <c r="L12" s="1"/>
      <c r="M12" s="1"/>
      <c r="N12" s="1"/>
      <c r="O12" s="1"/>
      <c r="P12" s="1"/>
      <c r="Q12" s="1"/>
      <c r="R12" s="1"/>
      <c r="S12" s="1"/>
      <c r="T12" s="1"/>
      <c r="U12" s="1"/>
      <c r="V12" s="1"/>
      <c r="W12" s="1"/>
      <c r="X12" s="1"/>
      <c r="Y12" s="1"/>
      <c r="Z12" s="1"/>
    </row>
    <row r="13" spans="1:26" ht="13" x14ac:dyDescent="0.15">
      <c r="A13" s="1"/>
      <c r="B13" s="23" t="s">
        <v>28</v>
      </c>
      <c r="C13" s="24">
        <f>SUM(ANÁLISIS!G32:G33)</f>
        <v>0</v>
      </c>
      <c r="D13" s="25">
        <f t="shared" ref="D13:D14" si="0">C13/2</f>
        <v>0</v>
      </c>
      <c r="E13" s="1"/>
      <c r="F13" s="1"/>
      <c r="G13" s="1"/>
      <c r="H13" s="1"/>
      <c r="I13" s="1"/>
      <c r="J13" s="1"/>
      <c r="K13" s="1"/>
      <c r="L13" s="1"/>
      <c r="M13" s="1"/>
      <c r="N13" s="1"/>
      <c r="O13" s="1"/>
      <c r="P13" s="1"/>
      <c r="Q13" s="1"/>
      <c r="R13" s="1"/>
      <c r="S13" s="1"/>
      <c r="T13" s="1"/>
      <c r="U13" s="1"/>
      <c r="V13" s="1"/>
      <c r="W13" s="1"/>
      <c r="X13" s="1"/>
      <c r="Y13" s="1"/>
      <c r="Z13" s="1"/>
    </row>
    <row r="14" spans="1:26" ht="13" x14ac:dyDescent="0.15">
      <c r="A14" s="1"/>
      <c r="B14" s="23" t="s">
        <v>29</v>
      </c>
      <c r="C14" s="24">
        <f>SUM(ANÁLISIS!G35:G36)</f>
        <v>0</v>
      </c>
      <c r="D14" s="25">
        <f t="shared" si="0"/>
        <v>0</v>
      </c>
      <c r="E14" s="1"/>
      <c r="F14" s="1"/>
      <c r="G14" s="1"/>
      <c r="H14" s="1"/>
      <c r="I14" s="1"/>
      <c r="J14" s="1"/>
      <c r="K14" s="1"/>
      <c r="L14" s="1"/>
      <c r="M14" s="1"/>
      <c r="N14" s="1"/>
      <c r="O14" s="1"/>
      <c r="P14" s="1"/>
      <c r="Q14" s="1"/>
      <c r="R14" s="1"/>
      <c r="S14" s="1"/>
      <c r="T14" s="1"/>
      <c r="U14" s="1"/>
      <c r="V14" s="1"/>
      <c r="W14" s="1"/>
      <c r="X14" s="1"/>
      <c r="Y14" s="1"/>
      <c r="Z14" s="1"/>
    </row>
    <row r="15" spans="1:26" ht="13" x14ac:dyDescent="0.15">
      <c r="A15" s="1"/>
      <c r="B15" s="26" t="s">
        <v>30</v>
      </c>
      <c r="C15" s="27">
        <f>SUM(C9:C14)</f>
        <v>0</v>
      </c>
      <c r="D15" s="28">
        <f>C15/23</f>
        <v>0</v>
      </c>
      <c r="E15" s="1"/>
      <c r="F15" s="1"/>
      <c r="G15" s="1"/>
      <c r="H15" s="1"/>
      <c r="I15" s="1"/>
      <c r="J15" s="1"/>
      <c r="K15" s="1"/>
      <c r="L15" s="1"/>
      <c r="M15" s="1"/>
      <c r="N15" s="1"/>
      <c r="O15" s="1"/>
      <c r="P15" s="1"/>
      <c r="Q15" s="1"/>
      <c r="R15" s="1"/>
      <c r="S15" s="1"/>
      <c r="T15" s="1"/>
      <c r="U15" s="1"/>
      <c r="V15" s="1"/>
      <c r="W15" s="1"/>
      <c r="X15" s="1"/>
      <c r="Y15" s="1"/>
      <c r="Z15" s="1"/>
    </row>
    <row r="16" spans="1:26" ht="13" x14ac:dyDescent="0.1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 x14ac:dyDescent="0.1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3" x14ac:dyDescent="0.1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3" x14ac:dyDescent="0.1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3" x14ac:dyDescent="0.1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3" x14ac:dyDescent="0.1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3" x14ac:dyDescent="0.1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3" x14ac:dyDescent="0.1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 x14ac:dyDescent="0.1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 x14ac:dyDescent="0.1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 x14ac:dyDescent="0.1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 x14ac:dyDescent="0.1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 x14ac:dyDescent="0.1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 x14ac:dyDescent="0.1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 x14ac:dyDescent="0.1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 x14ac:dyDescent="0.1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 x14ac:dyDescent="0.1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 x14ac:dyDescent="0.1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 x14ac:dyDescent="0.1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 x14ac:dyDescent="0.1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 x14ac:dyDescent="0.1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 x14ac:dyDescent="0.1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 x14ac:dyDescent="0.1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 x14ac:dyDescent="0.1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 x14ac:dyDescent="0.1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 x14ac:dyDescent="0.1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 x14ac:dyDescent="0.1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 x14ac:dyDescent="0.1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 x14ac:dyDescent="0.1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 x14ac:dyDescent="0.1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 x14ac:dyDescent="0.1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 x14ac:dyDescent="0.1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 x14ac:dyDescent="0.1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 x14ac:dyDescent="0.1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 x14ac:dyDescent="0.1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 x14ac:dyDescent="0.1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 x14ac:dyDescent="0.1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 x14ac:dyDescent="0.1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 x14ac:dyDescent="0.1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 x14ac:dyDescent="0.1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 x14ac:dyDescent="0.1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 x14ac:dyDescent="0.1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 x14ac:dyDescent="0.1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 x14ac:dyDescent="0.1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 x14ac:dyDescent="0.1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 x14ac:dyDescent="0.1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 x14ac:dyDescent="0.1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 x14ac:dyDescent="0.1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 x14ac:dyDescent="0.1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 x14ac:dyDescent="0.1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 x14ac:dyDescent="0.1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 x14ac:dyDescent="0.1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 x14ac:dyDescent="0.1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 x14ac:dyDescent="0.1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 x14ac:dyDescent="0.1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 x14ac:dyDescent="0.1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 x14ac:dyDescent="0.1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 x14ac:dyDescent="0.1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 x14ac:dyDescent="0.1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 x14ac:dyDescent="0.1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 x14ac:dyDescent="0.1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 x14ac:dyDescent="0.1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 x14ac:dyDescent="0.1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 x14ac:dyDescent="0.1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 x14ac:dyDescent="0.1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 x14ac:dyDescent="0.1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 x14ac:dyDescent="0.1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 x14ac:dyDescent="0.1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 x14ac:dyDescent="0.1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 x14ac:dyDescent="0.1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 x14ac:dyDescent="0.1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 x14ac:dyDescent="0.1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 x14ac:dyDescent="0.1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 x14ac:dyDescent="0.1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 x14ac:dyDescent="0.1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 x14ac:dyDescent="0.1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 x14ac:dyDescent="0.1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 x14ac:dyDescent="0.1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 x14ac:dyDescent="0.1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 x14ac:dyDescent="0.1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 x14ac:dyDescent="0.1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 x14ac:dyDescent="0.1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 x14ac:dyDescent="0.1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 x14ac:dyDescent="0.1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conditionalFormatting sqref="C6">
    <cfRule type="cellIs" dxfId="6" priority="1" operator="equal">
      <formula>"Excelente"</formula>
    </cfRule>
    <cfRule type="cellIs" dxfId="5" priority="2" operator="equal">
      <formula>"Buena"</formula>
    </cfRule>
    <cfRule type="cellIs" dxfId="4" priority="3" operator="equal">
      <formula>"Promedio"</formula>
    </cfRule>
    <cfRule type="cellIs" dxfId="3" priority="4" operator="equal">
      <formula>"Debilidades significativas"</formula>
    </cfRule>
    <cfRule type="cellIs" dxfId="2" priority="5" operator="equal">
      <formula>"Alto Riesgo"</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6"/>
  <sheetViews>
    <sheetView showGridLines="0" tabSelected="1" topLeftCell="A12" workbookViewId="0">
      <selection activeCell="F25" sqref="F25"/>
    </sheetView>
  </sheetViews>
  <sheetFormatPr baseColWidth="10" defaultColWidth="12.6640625" defaultRowHeight="15.75" customHeight="1" x14ac:dyDescent="0.15"/>
  <cols>
    <col min="2" max="2" width="26.1640625" customWidth="1"/>
    <col min="3" max="3" width="21" customWidth="1"/>
    <col min="4" max="4" width="17.1640625" customWidth="1"/>
    <col min="5" max="5" width="19.1640625" customWidth="1"/>
    <col min="6" max="6" width="30.5" customWidth="1"/>
  </cols>
  <sheetData>
    <row r="1" spans="1:26" ht="13" x14ac:dyDescent="0.15">
      <c r="A1" s="2"/>
      <c r="B1" s="2"/>
      <c r="C1" s="2"/>
      <c r="D1" s="2"/>
      <c r="E1" s="2"/>
      <c r="F1" s="2"/>
      <c r="G1" s="2"/>
      <c r="H1" s="2"/>
      <c r="I1" s="2"/>
      <c r="J1" s="2"/>
      <c r="K1" s="2"/>
      <c r="L1" s="2"/>
      <c r="M1" s="2"/>
      <c r="N1" s="2"/>
      <c r="O1" s="2"/>
      <c r="P1" s="2"/>
      <c r="Q1" s="2"/>
      <c r="R1" s="2"/>
      <c r="S1" s="2"/>
      <c r="T1" s="2"/>
      <c r="U1" s="2"/>
      <c r="V1" s="2"/>
      <c r="W1" s="2"/>
      <c r="X1" s="2"/>
      <c r="Y1" s="2"/>
      <c r="Z1" s="2"/>
    </row>
    <row r="2" spans="1:26" ht="14" x14ac:dyDescent="0.15">
      <c r="A2" s="2"/>
      <c r="B2" s="29" t="s">
        <v>0</v>
      </c>
      <c r="C2" s="30"/>
      <c r="D2" s="2"/>
      <c r="E2" s="29" t="s">
        <v>31</v>
      </c>
      <c r="F2" s="8"/>
      <c r="G2" s="2"/>
      <c r="H2" s="2"/>
      <c r="I2" s="2"/>
      <c r="J2" s="2"/>
      <c r="K2" s="2"/>
      <c r="L2" s="2"/>
      <c r="M2" s="2"/>
      <c r="N2" s="2"/>
      <c r="O2" s="2"/>
      <c r="P2" s="2"/>
      <c r="Q2" s="2"/>
      <c r="R2" s="2"/>
      <c r="S2" s="2"/>
      <c r="T2" s="2"/>
      <c r="U2" s="2"/>
      <c r="V2" s="2"/>
      <c r="W2" s="2"/>
      <c r="X2" s="2"/>
      <c r="Y2" s="2"/>
      <c r="Z2" s="2"/>
    </row>
    <row r="3" spans="1:26" ht="14" x14ac:dyDescent="0.15">
      <c r="A3" s="2"/>
      <c r="B3" s="29" t="s">
        <v>4</v>
      </c>
      <c r="C3" s="8"/>
      <c r="D3" s="2"/>
      <c r="E3" s="29" t="s">
        <v>32</v>
      </c>
      <c r="F3" s="8"/>
      <c r="G3" s="2"/>
      <c r="H3" s="2"/>
      <c r="I3" s="2"/>
      <c r="J3" s="2"/>
      <c r="K3" s="2"/>
      <c r="L3" s="2"/>
      <c r="M3" s="2"/>
      <c r="N3" s="2"/>
      <c r="O3" s="2"/>
      <c r="P3" s="2"/>
      <c r="Q3" s="2"/>
      <c r="R3" s="2"/>
      <c r="S3" s="2"/>
      <c r="T3" s="2"/>
      <c r="U3" s="2"/>
      <c r="V3" s="2"/>
      <c r="W3" s="2"/>
      <c r="X3" s="2"/>
      <c r="Y3" s="2"/>
      <c r="Z3" s="2"/>
    </row>
    <row r="4" spans="1:26" ht="13" x14ac:dyDescent="0.15">
      <c r="A4" s="2"/>
      <c r="B4" s="2"/>
      <c r="C4" s="2"/>
      <c r="D4" s="2"/>
      <c r="E4" s="2"/>
      <c r="F4" s="2"/>
      <c r="G4" s="2"/>
      <c r="H4" s="2"/>
      <c r="I4" s="2"/>
      <c r="J4" s="2"/>
      <c r="K4" s="2"/>
      <c r="L4" s="2"/>
      <c r="M4" s="2"/>
      <c r="N4" s="2"/>
      <c r="O4" s="2"/>
      <c r="P4" s="2"/>
      <c r="Q4" s="2"/>
      <c r="R4" s="2"/>
      <c r="S4" s="2"/>
      <c r="T4" s="2"/>
      <c r="U4" s="2"/>
      <c r="V4" s="2"/>
      <c r="W4" s="2"/>
      <c r="X4" s="2"/>
      <c r="Y4" s="2"/>
      <c r="Z4" s="2"/>
    </row>
    <row r="5" spans="1:26" ht="14" x14ac:dyDescent="0.15">
      <c r="A5" s="2"/>
      <c r="B5" s="31" t="s">
        <v>33</v>
      </c>
      <c r="C5" s="2"/>
      <c r="D5" s="2"/>
      <c r="E5" s="2"/>
      <c r="F5" s="2"/>
      <c r="G5" s="2"/>
      <c r="H5" s="2"/>
      <c r="I5" s="2"/>
      <c r="J5" s="2"/>
      <c r="K5" s="2"/>
      <c r="L5" s="2"/>
      <c r="M5" s="2"/>
      <c r="N5" s="2"/>
      <c r="O5" s="2"/>
      <c r="P5" s="2"/>
      <c r="Q5" s="2"/>
      <c r="R5" s="2"/>
      <c r="S5" s="2"/>
      <c r="T5" s="2"/>
      <c r="U5" s="2"/>
      <c r="V5" s="2"/>
      <c r="W5" s="2"/>
      <c r="X5" s="2"/>
      <c r="Y5" s="2"/>
      <c r="Z5" s="2"/>
    </row>
    <row r="6" spans="1:26" ht="28" x14ac:dyDescent="0.15">
      <c r="A6" s="2"/>
      <c r="B6" s="32" t="s">
        <v>34</v>
      </c>
      <c r="C6" s="32" t="s">
        <v>35</v>
      </c>
      <c r="D6" s="32" t="s">
        <v>36</v>
      </c>
      <c r="E6" s="32" t="s">
        <v>37</v>
      </c>
      <c r="F6" s="32" t="s">
        <v>38</v>
      </c>
      <c r="G6" s="31" t="s">
        <v>39</v>
      </c>
      <c r="H6" s="2"/>
      <c r="I6" s="2"/>
      <c r="J6" s="2"/>
      <c r="K6" s="2"/>
      <c r="L6" s="2"/>
      <c r="M6" s="2"/>
      <c r="N6" s="2"/>
      <c r="O6" s="2"/>
      <c r="P6" s="2"/>
      <c r="Q6" s="2"/>
      <c r="R6" s="2"/>
      <c r="S6" s="2"/>
      <c r="T6" s="2"/>
      <c r="U6" s="2"/>
      <c r="V6" s="2"/>
      <c r="W6" s="2"/>
      <c r="X6" s="2"/>
      <c r="Y6" s="2"/>
      <c r="Z6" s="2"/>
    </row>
    <row r="7" spans="1:26" ht="31.5" customHeight="1" x14ac:dyDescent="0.15">
      <c r="A7" s="2"/>
      <c r="B7" s="29" t="s">
        <v>40</v>
      </c>
      <c r="C7" s="33" t="s">
        <v>41</v>
      </c>
      <c r="D7" s="8"/>
      <c r="E7" s="8"/>
      <c r="F7" s="34" t="str">
        <f t="shared" ref="F7:F8" si="0">IF(E7="","", IF(D7&lt;E7,"Si","No"))</f>
        <v/>
      </c>
      <c r="G7" s="2">
        <f t="shared" ref="G7:G13" si="1">IF(F7="Si",1,0)</f>
        <v>0</v>
      </c>
      <c r="H7" s="2"/>
      <c r="I7" s="2"/>
      <c r="J7" s="2"/>
      <c r="K7" s="2"/>
      <c r="L7" s="2"/>
      <c r="M7" s="2"/>
      <c r="N7" s="2"/>
      <c r="O7" s="2"/>
      <c r="P7" s="2"/>
      <c r="Q7" s="2"/>
      <c r="R7" s="2"/>
      <c r="S7" s="2"/>
      <c r="T7" s="2"/>
      <c r="U7" s="2"/>
      <c r="V7" s="2"/>
      <c r="W7" s="2"/>
      <c r="X7" s="2"/>
      <c r="Y7" s="2"/>
      <c r="Z7" s="2"/>
    </row>
    <row r="8" spans="1:26" ht="31.5" customHeight="1" x14ac:dyDescent="0.15">
      <c r="A8" s="2"/>
      <c r="B8" s="29" t="s">
        <v>40</v>
      </c>
      <c r="C8" s="33" t="s">
        <v>42</v>
      </c>
      <c r="D8" s="8"/>
      <c r="E8" s="8"/>
      <c r="F8" s="34" t="str">
        <f t="shared" si="0"/>
        <v/>
      </c>
      <c r="G8" s="2">
        <f t="shared" si="1"/>
        <v>0</v>
      </c>
      <c r="H8" s="2"/>
      <c r="I8" s="2"/>
      <c r="J8" s="2"/>
      <c r="K8" s="2"/>
      <c r="L8" s="2"/>
      <c r="M8" s="2"/>
      <c r="N8" s="2"/>
      <c r="O8" s="2"/>
      <c r="P8" s="2"/>
      <c r="Q8" s="2"/>
      <c r="R8" s="2"/>
      <c r="S8" s="2"/>
      <c r="T8" s="2"/>
      <c r="U8" s="2"/>
      <c r="V8" s="2"/>
      <c r="W8" s="2"/>
      <c r="X8" s="2"/>
      <c r="Y8" s="2"/>
      <c r="Z8" s="2"/>
    </row>
    <row r="9" spans="1:26" ht="31.5" customHeight="1" x14ac:dyDescent="0.15">
      <c r="A9" s="2"/>
      <c r="B9" s="29" t="s">
        <v>43</v>
      </c>
      <c r="C9" s="33" t="s">
        <v>44</v>
      </c>
      <c r="D9" s="8"/>
      <c r="E9" s="33"/>
      <c r="F9" s="34" t="str">
        <f>IF(D9="","", IF(D9&lt;1,"Si","No"))</f>
        <v/>
      </c>
      <c r="G9" s="2">
        <f t="shared" si="1"/>
        <v>0</v>
      </c>
      <c r="H9" s="2"/>
      <c r="I9" s="2"/>
      <c r="J9" s="2"/>
      <c r="K9" s="2"/>
      <c r="L9" s="2"/>
      <c r="M9" s="2"/>
      <c r="N9" s="2"/>
      <c r="O9" s="2"/>
      <c r="P9" s="2"/>
      <c r="Q9" s="2"/>
      <c r="R9" s="2"/>
      <c r="S9" s="2"/>
      <c r="T9" s="2"/>
      <c r="U9" s="2"/>
      <c r="V9" s="2"/>
      <c r="W9" s="2"/>
      <c r="X9" s="2"/>
      <c r="Y9" s="2"/>
      <c r="Z9" s="2"/>
    </row>
    <row r="10" spans="1:26" ht="31.5" customHeight="1" x14ac:dyDescent="0.15">
      <c r="A10" s="2"/>
      <c r="B10" s="29" t="s">
        <v>45</v>
      </c>
      <c r="C10" s="33" t="s">
        <v>41</v>
      </c>
      <c r="D10" s="8"/>
      <c r="E10" s="8"/>
      <c r="F10" s="34" t="str">
        <f>IF(E10="","", IF(D10&lt;E10,"Si","No"))</f>
        <v/>
      </c>
      <c r="G10" s="2">
        <f t="shared" si="1"/>
        <v>0</v>
      </c>
      <c r="H10" s="2"/>
      <c r="I10" s="2"/>
      <c r="J10" s="2"/>
      <c r="K10" s="2"/>
      <c r="L10" s="2"/>
      <c r="M10" s="2"/>
      <c r="N10" s="2"/>
      <c r="O10" s="2"/>
      <c r="P10" s="2"/>
      <c r="Q10" s="2"/>
      <c r="R10" s="2"/>
      <c r="S10" s="2"/>
      <c r="T10" s="2"/>
      <c r="U10" s="2"/>
      <c r="V10" s="2"/>
      <c r="W10" s="2"/>
      <c r="X10" s="2"/>
      <c r="Y10" s="2"/>
      <c r="Z10" s="2"/>
    </row>
    <row r="11" spans="1:26" ht="31.5" customHeight="1" x14ac:dyDescent="0.15">
      <c r="A11" s="2"/>
      <c r="B11" s="29" t="s">
        <v>46</v>
      </c>
      <c r="C11" s="33" t="s">
        <v>47</v>
      </c>
      <c r="D11" s="8"/>
      <c r="E11" s="8"/>
      <c r="F11" s="34" t="str">
        <f t="shared" ref="F11:F13" si="2">IF(E11="","", IF(D11&gt;E11,"Si","No"))</f>
        <v/>
      </c>
      <c r="G11" s="2">
        <f t="shared" si="1"/>
        <v>0</v>
      </c>
      <c r="H11" s="2"/>
      <c r="I11" s="2"/>
      <c r="J11" s="2"/>
      <c r="K11" s="2"/>
      <c r="L11" s="2"/>
      <c r="M11" s="2"/>
      <c r="N11" s="2"/>
      <c r="O11" s="2"/>
      <c r="P11" s="2"/>
      <c r="Q11" s="2"/>
      <c r="R11" s="2"/>
      <c r="S11" s="2"/>
      <c r="T11" s="2"/>
      <c r="U11" s="2"/>
      <c r="V11" s="2"/>
      <c r="W11" s="2"/>
      <c r="X11" s="2"/>
      <c r="Y11" s="2"/>
      <c r="Z11" s="2"/>
    </row>
    <row r="12" spans="1:26" ht="31.5" customHeight="1" x14ac:dyDescent="0.15">
      <c r="A12" s="2"/>
      <c r="B12" s="29" t="s">
        <v>46</v>
      </c>
      <c r="C12" s="33" t="s">
        <v>48</v>
      </c>
      <c r="D12" s="8"/>
      <c r="E12" s="8"/>
      <c r="F12" s="34" t="str">
        <f t="shared" si="2"/>
        <v/>
      </c>
      <c r="G12" s="2">
        <f t="shared" si="1"/>
        <v>0</v>
      </c>
      <c r="H12" s="2"/>
      <c r="I12" s="2"/>
      <c r="J12" s="2"/>
      <c r="K12" s="2"/>
      <c r="L12" s="2"/>
      <c r="M12" s="2"/>
      <c r="N12" s="2"/>
      <c r="O12" s="2"/>
      <c r="P12" s="2"/>
      <c r="Q12" s="2"/>
      <c r="R12" s="2"/>
      <c r="S12" s="2"/>
      <c r="T12" s="2"/>
      <c r="U12" s="2"/>
      <c r="V12" s="2"/>
      <c r="W12" s="2"/>
      <c r="X12" s="2"/>
      <c r="Y12" s="2"/>
      <c r="Z12" s="2"/>
    </row>
    <row r="13" spans="1:26" ht="31.5" customHeight="1" x14ac:dyDescent="0.15">
      <c r="A13" s="2"/>
      <c r="B13" s="29" t="s">
        <v>49</v>
      </c>
      <c r="C13" s="33" t="s">
        <v>48</v>
      </c>
      <c r="D13" s="8"/>
      <c r="E13" s="8"/>
      <c r="F13" s="34" t="str">
        <f t="shared" si="2"/>
        <v/>
      </c>
      <c r="G13" s="2">
        <f t="shared" si="1"/>
        <v>0</v>
      </c>
      <c r="H13" s="2"/>
      <c r="I13" s="2"/>
      <c r="J13" s="2"/>
      <c r="K13" s="2"/>
      <c r="L13" s="2"/>
      <c r="M13" s="2"/>
      <c r="N13" s="2"/>
      <c r="O13" s="2"/>
      <c r="P13" s="2"/>
      <c r="Q13" s="2"/>
      <c r="R13" s="2"/>
      <c r="S13" s="2"/>
      <c r="T13" s="2"/>
      <c r="U13" s="2"/>
      <c r="V13" s="2"/>
      <c r="W13" s="2"/>
      <c r="X13" s="2"/>
      <c r="Y13" s="2"/>
      <c r="Z13" s="2"/>
    </row>
    <row r="14" spans="1:26" ht="13" x14ac:dyDescent="0.15">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4" x14ac:dyDescent="0.15">
      <c r="A15" s="2"/>
      <c r="B15" s="31" t="s">
        <v>50</v>
      </c>
      <c r="C15" s="2"/>
      <c r="D15" s="2"/>
      <c r="E15" s="2"/>
      <c r="F15" s="2"/>
      <c r="G15" s="2"/>
      <c r="H15" s="2"/>
      <c r="I15" s="2"/>
      <c r="J15" s="2"/>
      <c r="K15" s="2"/>
      <c r="L15" s="2"/>
      <c r="M15" s="2"/>
      <c r="N15" s="2"/>
      <c r="O15" s="2"/>
      <c r="P15" s="2"/>
      <c r="Q15" s="2"/>
      <c r="R15" s="2"/>
      <c r="S15" s="2"/>
      <c r="T15" s="2"/>
      <c r="U15" s="2"/>
      <c r="V15" s="2"/>
      <c r="W15" s="2"/>
      <c r="X15" s="2"/>
      <c r="Y15" s="2"/>
      <c r="Z15" s="2"/>
    </row>
    <row r="16" spans="1:26" ht="31.5" customHeight="1" x14ac:dyDescent="0.15">
      <c r="A16" s="2"/>
      <c r="B16" s="5" t="s">
        <v>25</v>
      </c>
      <c r="C16" s="5" t="s">
        <v>35</v>
      </c>
      <c r="D16" s="5" t="s">
        <v>36</v>
      </c>
      <c r="E16" s="5" t="s">
        <v>37</v>
      </c>
      <c r="F16" s="5" t="s">
        <v>38</v>
      </c>
      <c r="G16" s="31" t="s">
        <v>39</v>
      </c>
      <c r="H16" s="2"/>
      <c r="I16" s="2"/>
      <c r="J16" s="2"/>
      <c r="K16" s="2"/>
      <c r="L16" s="2"/>
      <c r="M16" s="2"/>
      <c r="N16" s="2"/>
      <c r="O16" s="2"/>
      <c r="P16" s="2"/>
      <c r="Q16" s="2"/>
      <c r="R16" s="2"/>
      <c r="S16" s="2"/>
      <c r="T16" s="2"/>
      <c r="U16" s="2"/>
      <c r="V16" s="2"/>
      <c r="W16" s="2"/>
      <c r="X16" s="2"/>
      <c r="Y16" s="2"/>
      <c r="Z16" s="2"/>
    </row>
    <row r="17" spans="1:26" ht="31.5" customHeight="1" x14ac:dyDescent="0.15">
      <c r="A17" s="2"/>
      <c r="B17" s="29" t="s">
        <v>51</v>
      </c>
      <c r="C17" s="33"/>
      <c r="D17" s="33"/>
      <c r="E17" s="33"/>
      <c r="F17" s="8"/>
      <c r="G17" s="2">
        <f t="shared" ref="G17:G19" si="3">IF(F17="Si",1,0)</f>
        <v>0</v>
      </c>
      <c r="H17" s="2"/>
      <c r="I17" s="2"/>
      <c r="J17" s="2"/>
      <c r="K17" s="2"/>
      <c r="L17" s="2"/>
      <c r="M17" s="2"/>
      <c r="N17" s="2"/>
      <c r="O17" s="2"/>
      <c r="P17" s="2"/>
      <c r="Q17" s="2"/>
      <c r="R17" s="2"/>
      <c r="S17" s="2"/>
      <c r="T17" s="2"/>
      <c r="U17" s="2"/>
      <c r="V17" s="2"/>
      <c r="W17" s="2"/>
      <c r="X17" s="2"/>
      <c r="Y17" s="2"/>
      <c r="Z17" s="2"/>
    </row>
    <row r="18" spans="1:26" ht="31.5" customHeight="1" x14ac:dyDescent="0.15">
      <c r="A18" s="2"/>
      <c r="B18" s="29" t="s">
        <v>52</v>
      </c>
      <c r="C18" s="33" t="s">
        <v>53</v>
      </c>
      <c r="D18" s="35"/>
      <c r="E18" s="35"/>
      <c r="F18" s="34" t="str">
        <f t="shared" ref="F18:F19" si="4">IF(E18="","", IF(D18&gt;E18,"Si","No"))</f>
        <v/>
      </c>
      <c r="G18" s="2">
        <f t="shared" si="3"/>
        <v>0</v>
      </c>
      <c r="H18" s="2"/>
      <c r="I18" s="2"/>
      <c r="J18" s="2"/>
      <c r="K18" s="2"/>
      <c r="L18" s="2"/>
      <c r="M18" s="2"/>
      <c r="N18" s="2"/>
      <c r="O18" s="2"/>
      <c r="P18" s="2"/>
      <c r="Q18" s="2"/>
      <c r="R18" s="2"/>
      <c r="S18" s="2"/>
      <c r="T18" s="2"/>
      <c r="U18" s="2"/>
      <c r="V18" s="2"/>
      <c r="W18" s="2"/>
      <c r="X18" s="2"/>
      <c r="Y18" s="2"/>
      <c r="Z18" s="2"/>
    </row>
    <row r="19" spans="1:26" ht="31.5" customHeight="1" x14ac:dyDescent="0.15">
      <c r="A19" s="2"/>
      <c r="B19" s="29" t="s">
        <v>54</v>
      </c>
      <c r="C19" s="33" t="s">
        <v>53</v>
      </c>
      <c r="D19" s="35"/>
      <c r="E19" s="35"/>
      <c r="F19" s="34" t="str">
        <f t="shared" si="4"/>
        <v/>
      </c>
      <c r="G19" s="2">
        <f t="shared" si="3"/>
        <v>0</v>
      </c>
      <c r="H19" s="2"/>
      <c r="I19" s="2"/>
      <c r="J19" s="2"/>
      <c r="K19" s="2"/>
      <c r="L19" s="2"/>
      <c r="M19" s="2"/>
      <c r="N19" s="2"/>
      <c r="O19" s="2"/>
      <c r="P19" s="2"/>
      <c r="Q19" s="2"/>
      <c r="R19" s="2"/>
      <c r="S19" s="2"/>
      <c r="T19" s="2"/>
      <c r="U19" s="2"/>
      <c r="V19" s="2"/>
      <c r="W19" s="2"/>
      <c r="X19" s="2"/>
      <c r="Y19" s="2"/>
      <c r="Z19" s="2"/>
    </row>
    <row r="20" spans="1:26" ht="31.5" customHeight="1" x14ac:dyDescent="0.15">
      <c r="A20" s="2"/>
      <c r="B20" s="5" t="s">
        <v>26</v>
      </c>
      <c r="C20" s="5" t="s">
        <v>35</v>
      </c>
      <c r="D20" s="5" t="s">
        <v>36</v>
      </c>
      <c r="E20" s="5" t="s">
        <v>37</v>
      </c>
      <c r="F20" s="5" t="s">
        <v>38</v>
      </c>
      <c r="G20" s="31" t="s">
        <v>39</v>
      </c>
      <c r="H20" s="2"/>
      <c r="I20" s="2"/>
      <c r="J20" s="2"/>
      <c r="K20" s="2"/>
      <c r="L20" s="2"/>
      <c r="M20" s="2"/>
      <c r="N20" s="2"/>
      <c r="O20" s="2"/>
      <c r="P20" s="2"/>
      <c r="Q20" s="2"/>
      <c r="R20" s="2"/>
      <c r="S20" s="2"/>
      <c r="T20" s="2"/>
      <c r="U20" s="2"/>
      <c r="V20" s="2"/>
      <c r="W20" s="2"/>
      <c r="X20" s="2"/>
      <c r="Y20" s="2"/>
      <c r="Z20" s="2"/>
    </row>
    <row r="21" spans="1:26" ht="31.5" customHeight="1" x14ac:dyDescent="0.15">
      <c r="A21" s="2"/>
      <c r="B21" s="29" t="s">
        <v>55</v>
      </c>
      <c r="C21" s="33"/>
      <c r="D21" s="33"/>
      <c r="E21" s="33"/>
      <c r="F21" s="8"/>
      <c r="G21" s="2">
        <f t="shared" ref="G21:G26" si="5">IF(F21="Si",1,0)</f>
        <v>0</v>
      </c>
      <c r="H21" s="2"/>
      <c r="I21" s="2"/>
      <c r="J21" s="2"/>
      <c r="K21" s="2"/>
      <c r="L21" s="2"/>
      <c r="M21" s="2"/>
      <c r="N21" s="2"/>
      <c r="O21" s="2"/>
      <c r="P21" s="2"/>
      <c r="Q21" s="2"/>
      <c r="R21" s="2"/>
      <c r="S21" s="2"/>
      <c r="T21" s="2"/>
      <c r="U21" s="2"/>
      <c r="V21" s="2"/>
      <c r="W21" s="2"/>
      <c r="X21" s="2"/>
      <c r="Y21" s="2"/>
      <c r="Z21" s="2"/>
    </row>
    <row r="22" spans="1:26" ht="31.5" customHeight="1" x14ac:dyDescent="0.15">
      <c r="A22" s="2"/>
      <c r="B22" s="29" t="s">
        <v>56</v>
      </c>
      <c r="C22" s="34" t="s">
        <v>57</v>
      </c>
      <c r="D22" s="35"/>
      <c r="E22" s="34"/>
      <c r="F22" s="34" t="str">
        <f>IF(D22="","", IF(D22&gt;10%,"Si","No"))</f>
        <v/>
      </c>
      <c r="G22" s="2">
        <f t="shared" si="5"/>
        <v>0</v>
      </c>
      <c r="H22" s="2"/>
      <c r="I22" s="2"/>
      <c r="J22" s="2"/>
      <c r="K22" s="2"/>
      <c r="L22" s="2"/>
      <c r="M22" s="2"/>
      <c r="N22" s="2"/>
      <c r="O22" s="2"/>
      <c r="P22" s="2"/>
      <c r="Q22" s="2"/>
      <c r="R22" s="2"/>
      <c r="S22" s="2"/>
      <c r="T22" s="2"/>
      <c r="U22" s="2"/>
      <c r="V22" s="2"/>
      <c r="W22" s="2"/>
      <c r="X22" s="2"/>
      <c r="Y22" s="2"/>
      <c r="Z22" s="2"/>
    </row>
    <row r="23" spans="1:26" ht="31.5" customHeight="1" x14ac:dyDescent="0.15">
      <c r="A23" s="2"/>
      <c r="B23" s="29" t="s">
        <v>58</v>
      </c>
      <c r="C23" s="34" t="s">
        <v>57</v>
      </c>
      <c r="D23" s="35"/>
      <c r="E23" s="34"/>
      <c r="F23" s="34" t="str">
        <f t="shared" ref="F23:F24" si="6">IF(D23="","", IF(D23&gt;10%,"Si","No"))</f>
        <v/>
      </c>
      <c r="G23" s="2">
        <f t="shared" si="5"/>
        <v>0</v>
      </c>
      <c r="H23" s="2"/>
      <c r="I23" s="2"/>
      <c r="J23" s="2"/>
      <c r="K23" s="2"/>
      <c r="L23" s="2"/>
      <c r="M23" s="2"/>
      <c r="N23" s="2"/>
      <c r="O23" s="2"/>
      <c r="P23" s="2"/>
      <c r="Q23" s="2"/>
      <c r="R23" s="2"/>
      <c r="S23" s="2"/>
      <c r="T23" s="2"/>
      <c r="U23" s="2"/>
      <c r="V23" s="2"/>
      <c r="W23" s="2"/>
      <c r="X23" s="2"/>
      <c r="Y23" s="2"/>
      <c r="Z23" s="2"/>
    </row>
    <row r="24" spans="1:26" ht="31.5" customHeight="1" x14ac:dyDescent="0.15">
      <c r="A24" s="2"/>
      <c r="B24" s="29" t="s">
        <v>59</v>
      </c>
      <c r="C24" s="34" t="s">
        <v>57</v>
      </c>
      <c r="D24" s="35"/>
      <c r="E24" s="34"/>
      <c r="F24" s="34" t="str">
        <f t="shared" si="6"/>
        <v/>
      </c>
      <c r="G24" s="2">
        <f t="shared" si="5"/>
        <v>0</v>
      </c>
      <c r="H24" s="2"/>
      <c r="I24" s="2"/>
      <c r="J24" s="2"/>
      <c r="K24" s="2"/>
      <c r="L24" s="2"/>
      <c r="M24" s="2"/>
      <c r="N24" s="2"/>
      <c r="O24" s="2"/>
      <c r="P24" s="2"/>
      <c r="Q24" s="2"/>
      <c r="R24" s="2"/>
      <c r="S24" s="2"/>
      <c r="T24" s="2"/>
      <c r="U24" s="2"/>
      <c r="V24" s="2"/>
      <c r="W24" s="2"/>
      <c r="X24" s="2"/>
      <c r="Y24" s="2"/>
      <c r="Z24" s="2"/>
    </row>
    <row r="25" spans="1:26" ht="31.5" customHeight="1" x14ac:dyDescent="0.15">
      <c r="A25" s="2"/>
      <c r="B25" s="29" t="s">
        <v>60</v>
      </c>
      <c r="C25" s="33" t="s">
        <v>53</v>
      </c>
      <c r="D25" s="35"/>
      <c r="E25" s="35"/>
      <c r="F25" s="34" t="str">
        <f t="shared" ref="F25:F26" si="7">IF(E25="","", IF(D25&gt;E25,"Si","No"))</f>
        <v/>
      </c>
      <c r="G25" s="2">
        <f t="shared" si="5"/>
        <v>0</v>
      </c>
      <c r="H25" s="2"/>
      <c r="I25" s="2"/>
      <c r="J25" s="2"/>
      <c r="K25" s="2"/>
      <c r="L25" s="2"/>
      <c r="M25" s="2"/>
      <c r="N25" s="2"/>
      <c r="O25" s="2"/>
      <c r="P25" s="2"/>
      <c r="Q25" s="2"/>
      <c r="R25" s="2"/>
      <c r="S25" s="2"/>
      <c r="T25" s="2"/>
      <c r="U25" s="2"/>
      <c r="V25" s="2"/>
      <c r="W25" s="2"/>
      <c r="X25" s="2"/>
      <c r="Y25" s="2"/>
      <c r="Z25" s="2"/>
    </row>
    <row r="26" spans="1:26" ht="31.5" customHeight="1" x14ac:dyDescent="0.15">
      <c r="A26" s="2"/>
      <c r="B26" s="29" t="s">
        <v>61</v>
      </c>
      <c r="C26" s="33" t="s">
        <v>53</v>
      </c>
      <c r="D26" s="35"/>
      <c r="E26" s="35"/>
      <c r="F26" s="34" t="str">
        <f t="shared" si="7"/>
        <v/>
      </c>
      <c r="G26" s="2">
        <f t="shared" si="5"/>
        <v>0</v>
      </c>
      <c r="H26" s="2"/>
      <c r="I26" s="2"/>
      <c r="J26" s="2"/>
      <c r="K26" s="2"/>
      <c r="L26" s="2"/>
      <c r="M26" s="2"/>
      <c r="N26" s="2"/>
      <c r="O26" s="2"/>
      <c r="P26" s="2"/>
      <c r="Q26" s="2"/>
      <c r="R26" s="2"/>
      <c r="S26" s="2"/>
      <c r="T26" s="2"/>
      <c r="U26" s="2"/>
      <c r="V26" s="2"/>
      <c r="W26" s="2"/>
      <c r="X26" s="2"/>
      <c r="Y26" s="2"/>
      <c r="Z26" s="2"/>
    </row>
    <row r="27" spans="1:26" ht="31.5" customHeight="1" x14ac:dyDescent="0.15">
      <c r="A27" s="2"/>
      <c r="B27" s="5" t="s">
        <v>27</v>
      </c>
      <c r="C27" s="5" t="s">
        <v>35</v>
      </c>
      <c r="D27" s="5" t="s">
        <v>36</v>
      </c>
      <c r="E27" s="5" t="s">
        <v>37</v>
      </c>
      <c r="F27" s="5" t="s">
        <v>38</v>
      </c>
      <c r="G27" s="31" t="s">
        <v>39</v>
      </c>
      <c r="H27" s="2"/>
      <c r="I27" s="2"/>
      <c r="J27" s="2"/>
      <c r="K27" s="2"/>
      <c r="L27" s="2"/>
      <c r="M27" s="2"/>
      <c r="N27" s="2"/>
      <c r="O27" s="2"/>
      <c r="P27" s="2"/>
      <c r="Q27" s="2"/>
      <c r="R27" s="2"/>
      <c r="S27" s="2"/>
      <c r="T27" s="2"/>
      <c r="U27" s="2"/>
      <c r="V27" s="2"/>
      <c r="W27" s="2"/>
      <c r="X27" s="2"/>
      <c r="Y27" s="2"/>
      <c r="Z27" s="2"/>
    </row>
    <row r="28" spans="1:26" ht="31.5" customHeight="1" x14ac:dyDescent="0.15">
      <c r="A28" s="2"/>
      <c r="B28" s="29" t="s">
        <v>62</v>
      </c>
      <c r="C28" s="33"/>
      <c r="D28" s="33"/>
      <c r="E28" s="33"/>
      <c r="F28" s="8"/>
      <c r="G28" s="2">
        <f t="shared" ref="G28:G30" si="8">IF(F28="Si",1,0)</f>
        <v>0</v>
      </c>
      <c r="H28" s="2"/>
      <c r="I28" s="2"/>
      <c r="J28" s="2"/>
      <c r="K28" s="2"/>
      <c r="L28" s="2"/>
      <c r="M28" s="2"/>
      <c r="N28" s="2"/>
      <c r="O28" s="2"/>
      <c r="P28" s="2"/>
      <c r="Q28" s="2"/>
      <c r="R28" s="2"/>
      <c r="S28" s="2"/>
      <c r="T28" s="2"/>
      <c r="U28" s="2"/>
      <c r="V28" s="2"/>
      <c r="W28" s="2"/>
      <c r="X28" s="2"/>
      <c r="Y28" s="2"/>
      <c r="Z28" s="2"/>
    </row>
    <row r="29" spans="1:26" ht="31.5" customHeight="1" x14ac:dyDescent="0.15">
      <c r="A29" s="2"/>
      <c r="B29" s="29" t="s">
        <v>63</v>
      </c>
      <c r="C29" s="33" t="s">
        <v>53</v>
      </c>
      <c r="D29" s="8"/>
      <c r="E29" s="8"/>
      <c r="F29" s="34" t="str">
        <f>IF(E29="","", IF(D29&gt;E29,"Si","No"))</f>
        <v/>
      </c>
      <c r="G29" s="2">
        <f t="shared" si="8"/>
        <v>0</v>
      </c>
      <c r="H29" s="2"/>
      <c r="I29" s="2"/>
      <c r="J29" s="2"/>
      <c r="K29" s="2"/>
      <c r="L29" s="2"/>
      <c r="M29" s="2"/>
      <c r="N29" s="2"/>
      <c r="O29" s="2"/>
      <c r="P29" s="2"/>
      <c r="Q29" s="2"/>
      <c r="R29" s="2"/>
      <c r="S29" s="2"/>
      <c r="T29" s="2"/>
      <c r="U29" s="2"/>
      <c r="V29" s="2"/>
      <c r="W29" s="2"/>
      <c r="X29" s="2"/>
      <c r="Y29" s="2"/>
      <c r="Z29" s="2"/>
    </row>
    <row r="30" spans="1:26" ht="31.5" customHeight="1" x14ac:dyDescent="0.15">
      <c r="A30" s="2"/>
      <c r="B30" s="29" t="s">
        <v>64</v>
      </c>
      <c r="C30" s="33" t="s">
        <v>65</v>
      </c>
      <c r="D30" s="8"/>
      <c r="E30" s="8"/>
      <c r="F30" s="34" t="str">
        <f>IF(E30="","", IF(D30&lt;E30,"Si","No"))</f>
        <v/>
      </c>
      <c r="G30" s="2">
        <f t="shared" si="8"/>
        <v>0</v>
      </c>
      <c r="H30" s="2"/>
      <c r="I30" s="2"/>
      <c r="J30" s="2"/>
      <c r="K30" s="2"/>
      <c r="L30" s="2"/>
      <c r="M30" s="2"/>
      <c r="N30" s="2"/>
      <c r="O30" s="2"/>
      <c r="P30" s="2"/>
      <c r="Q30" s="2"/>
      <c r="R30" s="2"/>
      <c r="S30" s="2"/>
      <c r="T30" s="2"/>
      <c r="U30" s="2"/>
      <c r="V30" s="2"/>
      <c r="W30" s="2"/>
      <c r="X30" s="2"/>
      <c r="Y30" s="2"/>
      <c r="Z30" s="2"/>
    </row>
    <row r="31" spans="1:26" ht="31.5" customHeight="1" x14ac:dyDescent="0.15">
      <c r="A31" s="2"/>
      <c r="B31" s="5" t="s">
        <v>28</v>
      </c>
      <c r="C31" s="5" t="s">
        <v>35</v>
      </c>
      <c r="D31" s="5" t="s">
        <v>36</v>
      </c>
      <c r="E31" s="5" t="s">
        <v>37</v>
      </c>
      <c r="F31" s="5" t="s">
        <v>38</v>
      </c>
      <c r="G31" s="31" t="s">
        <v>39</v>
      </c>
      <c r="H31" s="2"/>
      <c r="I31" s="2"/>
      <c r="J31" s="2"/>
      <c r="K31" s="2"/>
      <c r="L31" s="2"/>
      <c r="M31" s="2"/>
      <c r="N31" s="2"/>
      <c r="O31" s="2"/>
      <c r="P31" s="2"/>
      <c r="Q31" s="2"/>
      <c r="R31" s="2"/>
      <c r="S31" s="2"/>
      <c r="T31" s="2"/>
      <c r="U31" s="2"/>
      <c r="V31" s="2"/>
      <c r="W31" s="2"/>
      <c r="X31" s="2"/>
      <c r="Y31" s="2"/>
      <c r="Z31" s="2"/>
    </row>
    <row r="32" spans="1:26" ht="31.5" customHeight="1" x14ac:dyDescent="0.15">
      <c r="A32" s="2"/>
      <c r="B32" s="29" t="s">
        <v>66</v>
      </c>
      <c r="C32" s="33" t="s">
        <v>67</v>
      </c>
      <c r="D32" s="35"/>
      <c r="E32" s="33"/>
      <c r="F32" s="34" t="str">
        <f>IF(D32="","", IF(D32&lt;100%,"Si","No"))</f>
        <v/>
      </c>
      <c r="G32" s="2">
        <f t="shared" ref="G32:G33" si="9">IF(F32="Si",1,0)</f>
        <v>0</v>
      </c>
      <c r="H32" s="2"/>
      <c r="I32" s="2"/>
      <c r="J32" s="2"/>
      <c r="K32" s="2"/>
      <c r="L32" s="2"/>
      <c r="M32" s="2"/>
      <c r="N32" s="2"/>
      <c r="O32" s="2"/>
      <c r="P32" s="2"/>
      <c r="Q32" s="2"/>
      <c r="R32" s="2"/>
      <c r="S32" s="2"/>
      <c r="T32" s="2"/>
      <c r="U32" s="2"/>
      <c r="V32" s="2"/>
      <c r="W32" s="2"/>
      <c r="X32" s="2"/>
      <c r="Y32" s="2"/>
      <c r="Z32" s="2"/>
    </row>
    <row r="33" spans="1:26" ht="31.5" customHeight="1" x14ac:dyDescent="0.15">
      <c r="A33" s="2"/>
      <c r="B33" s="29" t="s">
        <v>68</v>
      </c>
      <c r="C33" s="33" t="s">
        <v>69</v>
      </c>
      <c r="D33" s="36"/>
      <c r="E33" s="33"/>
      <c r="F33" s="34" t="str">
        <f>IF(D33="","", IF(D33&gt;1,"Si","No"))</f>
        <v/>
      </c>
      <c r="G33" s="2">
        <f t="shared" si="9"/>
        <v>0</v>
      </c>
      <c r="H33" s="2"/>
      <c r="I33" s="2"/>
      <c r="J33" s="2"/>
      <c r="K33" s="2"/>
      <c r="L33" s="2"/>
      <c r="M33" s="2"/>
      <c r="N33" s="2"/>
      <c r="O33" s="2"/>
      <c r="P33" s="2"/>
      <c r="Q33" s="2"/>
      <c r="R33" s="2"/>
      <c r="S33" s="2"/>
      <c r="T33" s="2"/>
      <c r="U33" s="2"/>
      <c r="V33" s="2"/>
      <c r="W33" s="2"/>
      <c r="X33" s="2"/>
      <c r="Y33" s="2"/>
      <c r="Z33" s="2"/>
    </row>
    <row r="34" spans="1:26" ht="31.5" customHeight="1" x14ac:dyDescent="0.15">
      <c r="A34" s="2"/>
      <c r="B34" s="5" t="s">
        <v>29</v>
      </c>
      <c r="C34" s="5" t="s">
        <v>35</v>
      </c>
      <c r="D34" s="5" t="s">
        <v>36</v>
      </c>
      <c r="E34" s="5" t="s">
        <v>37</v>
      </c>
      <c r="F34" s="5" t="s">
        <v>38</v>
      </c>
      <c r="G34" s="31" t="s">
        <v>39</v>
      </c>
      <c r="H34" s="2"/>
      <c r="I34" s="2"/>
      <c r="J34" s="2"/>
      <c r="K34" s="2"/>
      <c r="L34" s="2"/>
      <c r="M34" s="2"/>
      <c r="N34" s="2"/>
      <c r="O34" s="2"/>
      <c r="P34" s="2"/>
      <c r="Q34" s="2"/>
      <c r="R34" s="2"/>
      <c r="S34" s="2"/>
      <c r="T34" s="2"/>
      <c r="U34" s="2"/>
      <c r="V34" s="2"/>
      <c r="W34" s="2"/>
      <c r="X34" s="2"/>
      <c r="Y34" s="2"/>
      <c r="Z34" s="2"/>
    </row>
    <row r="35" spans="1:26" ht="31.5" customHeight="1" x14ac:dyDescent="0.15">
      <c r="A35" s="2"/>
      <c r="B35" s="29" t="s">
        <v>70</v>
      </c>
      <c r="C35" s="34" t="s">
        <v>69</v>
      </c>
      <c r="D35" s="8"/>
      <c r="E35" s="34"/>
      <c r="F35" s="34" t="str">
        <f t="shared" ref="F35:F36" si="10">IF(D35="","", IF(D35&gt;1,"Si","No"))</f>
        <v/>
      </c>
      <c r="G35" s="2">
        <f t="shared" ref="G35:G36" si="11">IF(F35="Si",1,0)</f>
        <v>0</v>
      </c>
      <c r="H35" s="2"/>
      <c r="I35" s="2"/>
      <c r="J35" s="2"/>
      <c r="K35" s="2"/>
      <c r="L35" s="2"/>
      <c r="M35" s="2"/>
      <c r="N35" s="2"/>
      <c r="O35" s="2"/>
      <c r="P35" s="2"/>
      <c r="Q35" s="2"/>
      <c r="R35" s="2"/>
      <c r="S35" s="2"/>
      <c r="T35" s="2"/>
      <c r="U35" s="2"/>
      <c r="V35" s="2"/>
      <c r="W35" s="2"/>
      <c r="X35" s="2"/>
      <c r="Y35" s="2"/>
      <c r="Z35" s="2"/>
    </row>
    <row r="36" spans="1:26" ht="31.5" customHeight="1" x14ac:dyDescent="0.15">
      <c r="A36" s="2"/>
      <c r="B36" s="29" t="s">
        <v>71</v>
      </c>
      <c r="C36" s="34" t="s">
        <v>69</v>
      </c>
      <c r="D36" s="8"/>
      <c r="E36" s="34"/>
      <c r="F36" s="34" t="str">
        <f t="shared" si="10"/>
        <v/>
      </c>
      <c r="G36" s="2">
        <f t="shared" si="11"/>
        <v>0</v>
      </c>
      <c r="H36" s="2"/>
      <c r="I36" s="2"/>
      <c r="J36" s="2"/>
      <c r="K36" s="2"/>
      <c r="L36" s="2"/>
      <c r="M36" s="2"/>
      <c r="N36" s="2"/>
      <c r="O36" s="2"/>
      <c r="P36" s="2"/>
      <c r="Q36" s="2"/>
      <c r="R36" s="2"/>
      <c r="S36" s="2"/>
      <c r="T36" s="2"/>
      <c r="U36" s="2"/>
      <c r="V36" s="2"/>
      <c r="W36" s="2"/>
      <c r="X36" s="2"/>
      <c r="Y36" s="2"/>
      <c r="Z36" s="2"/>
    </row>
    <row r="37" spans="1:26" ht="13" x14ac:dyDescent="0.1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3" x14ac:dyDescent="0.1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3" x14ac:dyDescent="0.1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3" x14ac:dyDescent="0.1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3" x14ac:dyDescent="0.1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3" x14ac:dyDescent="0.1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3" x14ac:dyDescent="0.1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3" x14ac:dyDescent="0.1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3" x14ac:dyDescent="0.1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3" x14ac:dyDescent="0.1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3" x14ac:dyDescent="0.1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3" x14ac:dyDescent="0.1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3" x14ac:dyDescent="0.1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3" x14ac:dyDescent="0.1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3" x14ac:dyDescent="0.1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3" x14ac:dyDescent="0.1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3" x14ac:dyDescent="0.1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3" x14ac:dyDescent="0.1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3" x14ac:dyDescent="0.1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3" x14ac:dyDescent="0.1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3" x14ac:dyDescent="0.1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3" x14ac:dyDescent="0.1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3" x14ac:dyDescent="0.1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3" x14ac:dyDescent="0.1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3" x14ac:dyDescent="0.1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3" x14ac:dyDescent="0.1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3" x14ac:dyDescent="0.1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3" x14ac:dyDescent="0.1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3" x14ac:dyDescent="0.1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3" x14ac:dyDescent="0.1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3" x14ac:dyDescent="0.1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3" x14ac:dyDescent="0.1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3" x14ac:dyDescent="0.1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3" x14ac:dyDescent="0.1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3" x14ac:dyDescent="0.1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3" x14ac:dyDescent="0.1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3" x14ac:dyDescent="0.1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3" x14ac:dyDescent="0.1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3" x14ac:dyDescent="0.1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3" x14ac:dyDescent="0.1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3" x14ac:dyDescent="0.1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3" x14ac:dyDescent="0.1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3" x14ac:dyDescent="0.1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3" x14ac:dyDescent="0.1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3" x14ac:dyDescent="0.1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 x14ac:dyDescent="0.1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 x14ac:dyDescent="0.1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 x14ac:dyDescent="0.1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 x14ac:dyDescent="0.1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 x14ac:dyDescent="0.1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 x14ac:dyDescent="0.1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 x14ac:dyDescent="0.1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 x14ac:dyDescent="0.1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 x14ac:dyDescent="0.1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 x14ac:dyDescent="0.1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 x14ac:dyDescent="0.1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 x14ac:dyDescent="0.1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 x14ac:dyDescent="0.1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 x14ac:dyDescent="0.1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 x14ac:dyDescent="0.1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 x14ac:dyDescent="0.1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 x14ac:dyDescent="0.1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 x14ac:dyDescent="0.1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 x14ac:dyDescent="0.1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 x14ac:dyDescent="0.1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 x14ac:dyDescent="0.1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 x14ac:dyDescent="0.1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 x14ac:dyDescent="0.1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 x14ac:dyDescent="0.1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 x14ac:dyDescent="0.1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 x14ac:dyDescent="0.1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 x14ac:dyDescent="0.1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 x14ac:dyDescent="0.1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 x14ac:dyDescent="0.1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 x14ac:dyDescent="0.1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 x14ac:dyDescent="0.1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 x14ac:dyDescent="0.1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 x14ac:dyDescent="0.1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 x14ac:dyDescent="0.1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 x14ac:dyDescent="0.1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 x14ac:dyDescent="0.1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 x14ac:dyDescent="0.1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 x14ac:dyDescent="0.1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 x14ac:dyDescent="0.1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 x14ac:dyDescent="0.1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 x14ac:dyDescent="0.1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 x14ac:dyDescent="0.1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 x14ac:dyDescent="0.1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 x14ac:dyDescent="0.1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 x14ac:dyDescent="0.1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 x14ac:dyDescent="0.1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 x14ac:dyDescent="0.1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 x14ac:dyDescent="0.1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 x14ac:dyDescent="0.1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 x14ac:dyDescent="0.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 x14ac:dyDescent="0.1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 x14ac:dyDescent="0.1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 x14ac:dyDescent="0.1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 x14ac:dyDescent="0.1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 x14ac:dyDescent="0.1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 x14ac:dyDescent="0.1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 x14ac:dyDescent="0.1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 x14ac:dyDescent="0.1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 x14ac:dyDescent="0.1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 x14ac:dyDescent="0.1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 x14ac:dyDescent="0.1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 x14ac:dyDescent="0.1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 x14ac:dyDescent="0.1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 x14ac:dyDescent="0.1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 x14ac:dyDescent="0.1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 x14ac:dyDescent="0.1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 x14ac:dyDescent="0.1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 x14ac:dyDescent="0.1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 x14ac:dyDescent="0.1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 x14ac:dyDescent="0.1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 x14ac:dyDescent="0.1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 x14ac:dyDescent="0.1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 x14ac:dyDescent="0.1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 x14ac:dyDescent="0.1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 x14ac:dyDescent="0.1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 x14ac:dyDescent="0.1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 x14ac:dyDescent="0.1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 x14ac:dyDescent="0.1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 x14ac:dyDescent="0.1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 x14ac:dyDescent="0.1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 x14ac:dyDescent="0.1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 x14ac:dyDescent="0.1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 x14ac:dyDescent="0.1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 x14ac:dyDescent="0.1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 x14ac:dyDescent="0.1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 x14ac:dyDescent="0.1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 x14ac:dyDescent="0.1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 x14ac:dyDescent="0.1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 x14ac:dyDescent="0.1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 x14ac:dyDescent="0.1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 x14ac:dyDescent="0.1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 x14ac:dyDescent="0.1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 x14ac:dyDescent="0.1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 x14ac:dyDescent="0.1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 x14ac:dyDescent="0.1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 x14ac:dyDescent="0.1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 x14ac:dyDescent="0.1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 x14ac:dyDescent="0.1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 x14ac:dyDescent="0.1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 x14ac:dyDescent="0.1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 x14ac:dyDescent="0.1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 x14ac:dyDescent="0.1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 x14ac:dyDescent="0.1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 x14ac:dyDescent="0.1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 x14ac:dyDescent="0.1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 x14ac:dyDescent="0.1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 x14ac:dyDescent="0.1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 x14ac:dyDescent="0.1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 x14ac:dyDescent="0.1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 x14ac:dyDescent="0.1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 x14ac:dyDescent="0.1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 x14ac:dyDescent="0.1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 x14ac:dyDescent="0.1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 x14ac:dyDescent="0.1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 x14ac:dyDescent="0.1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 x14ac:dyDescent="0.1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 x14ac:dyDescent="0.1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 x14ac:dyDescent="0.1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 x14ac:dyDescent="0.1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 x14ac:dyDescent="0.1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 x14ac:dyDescent="0.1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 x14ac:dyDescent="0.1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 x14ac:dyDescent="0.1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 x14ac:dyDescent="0.1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 x14ac:dyDescent="0.1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 x14ac:dyDescent="0.1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 x14ac:dyDescent="0.1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 x14ac:dyDescent="0.1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 x14ac:dyDescent="0.1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 x14ac:dyDescent="0.1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 x14ac:dyDescent="0.1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 x14ac:dyDescent="0.1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 x14ac:dyDescent="0.1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 x14ac:dyDescent="0.1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 x14ac:dyDescent="0.1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 x14ac:dyDescent="0.1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 x14ac:dyDescent="0.1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 x14ac:dyDescent="0.1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 x14ac:dyDescent="0.1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 x14ac:dyDescent="0.1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 x14ac:dyDescent="0.1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 x14ac:dyDescent="0.1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 x14ac:dyDescent="0.1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 x14ac:dyDescent="0.1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 x14ac:dyDescent="0.1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 x14ac:dyDescent="0.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 x14ac:dyDescent="0.1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 x14ac:dyDescent="0.1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 x14ac:dyDescent="0.1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 x14ac:dyDescent="0.1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 x14ac:dyDescent="0.1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 x14ac:dyDescent="0.1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 x14ac:dyDescent="0.1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 x14ac:dyDescent="0.1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 x14ac:dyDescent="0.1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 x14ac:dyDescent="0.1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 x14ac:dyDescent="0.1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 x14ac:dyDescent="0.1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 x14ac:dyDescent="0.1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 x14ac:dyDescent="0.1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 x14ac:dyDescent="0.1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 x14ac:dyDescent="0.1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 x14ac:dyDescent="0.1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 x14ac:dyDescent="0.1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 x14ac:dyDescent="0.1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 x14ac:dyDescent="0.1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 x14ac:dyDescent="0.1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 x14ac:dyDescent="0.1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 x14ac:dyDescent="0.1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 x14ac:dyDescent="0.1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 x14ac:dyDescent="0.1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 x14ac:dyDescent="0.1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 x14ac:dyDescent="0.1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 x14ac:dyDescent="0.1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 x14ac:dyDescent="0.1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 x14ac:dyDescent="0.1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 x14ac:dyDescent="0.1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 x14ac:dyDescent="0.1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 x14ac:dyDescent="0.1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 x14ac:dyDescent="0.1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 x14ac:dyDescent="0.1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 x14ac:dyDescent="0.1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 x14ac:dyDescent="0.1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 x14ac:dyDescent="0.1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 x14ac:dyDescent="0.1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 x14ac:dyDescent="0.1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 x14ac:dyDescent="0.1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 x14ac:dyDescent="0.1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 x14ac:dyDescent="0.1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 x14ac:dyDescent="0.1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 x14ac:dyDescent="0.1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 x14ac:dyDescent="0.1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 x14ac:dyDescent="0.1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 x14ac:dyDescent="0.1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 x14ac:dyDescent="0.1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 x14ac:dyDescent="0.1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 x14ac:dyDescent="0.1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 x14ac:dyDescent="0.1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 x14ac:dyDescent="0.1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 x14ac:dyDescent="0.1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 x14ac:dyDescent="0.1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 x14ac:dyDescent="0.1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 x14ac:dyDescent="0.1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 x14ac:dyDescent="0.1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 x14ac:dyDescent="0.1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 x14ac:dyDescent="0.1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 x14ac:dyDescent="0.1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 x14ac:dyDescent="0.1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 x14ac:dyDescent="0.1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 x14ac:dyDescent="0.1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 x14ac:dyDescent="0.1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 x14ac:dyDescent="0.1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 x14ac:dyDescent="0.1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 x14ac:dyDescent="0.1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 x14ac:dyDescent="0.1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 x14ac:dyDescent="0.1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 x14ac:dyDescent="0.1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 x14ac:dyDescent="0.1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 x14ac:dyDescent="0.1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 x14ac:dyDescent="0.1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 x14ac:dyDescent="0.1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 x14ac:dyDescent="0.1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 x14ac:dyDescent="0.1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 x14ac:dyDescent="0.1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 x14ac:dyDescent="0.1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 x14ac:dyDescent="0.1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 x14ac:dyDescent="0.1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 x14ac:dyDescent="0.1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 x14ac:dyDescent="0.1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 x14ac:dyDescent="0.1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 x14ac:dyDescent="0.1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 x14ac:dyDescent="0.1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 x14ac:dyDescent="0.1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 x14ac:dyDescent="0.1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 x14ac:dyDescent="0.1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 x14ac:dyDescent="0.1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 x14ac:dyDescent="0.1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 x14ac:dyDescent="0.1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 x14ac:dyDescent="0.1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 x14ac:dyDescent="0.1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 x14ac:dyDescent="0.1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 x14ac:dyDescent="0.1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 x14ac:dyDescent="0.1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 x14ac:dyDescent="0.1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 x14ac:dyDescent="0.1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 x14ac:dyDescent="0.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 x14ac:dyDescent="0.1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 x14ac:dyDescent="0.1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 x14ac:dyDescent="0.1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 x14ac:dyDescent="0.1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 x14ac:dyDescent="0.1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 x14ac:dyDescent="0.1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 x14ac:dyDescent="0.1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 x14ac:dyDescent="0.1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 x14ac:dyDescent="0.1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 x14ac:dyDescent="0.1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 x14ac:dyDescent="0.1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 x14ac:dyDescent="0.1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 x14ac:dyDescent="0.1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 x14ac:dyDescent="0.1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 x14ac:dyDescent="0.1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 x14ac:dyDescent="0.1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 x14ac:dyDescent="0.1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 x14ac:dyDescent="0.1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 x14ac:dyDescent="0.1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 x14ac:dyDescent="0.1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 x14ac:dyDescent="0.1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 x14ac:dyDescent="0.1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 x14ac:dyDescent="0.1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 x14ac:dyDescent="0.1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 x14ac:dyDescent="0.1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 x14ac:dyDescent="0.1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 x14ac:dyDescent="0.1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 x14ac:dyDescent="0.1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 x14ac:dyDescent="0.1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 x14ac:dyDescent="0.1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 x14ac:dyDescent="0.1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 x14ac:dyDescent="0.1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 x14ac:dyDescent="0.1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 x14ac:dyDescent="0.1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 x14ac:dyDescent="0.1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 x14ac:dyDescent="0.1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 x14ac:dyDescent="0.1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 x14ac:dyDescent="0.1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 x14ac:dyDescent="0.1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 x14ac:dyDescent="0.1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 x14ac:dyDescent="0.1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 x14ac:dyDescent="0.1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 x14ac:dyDescent="0.1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 x14ac:dyDescent="0.1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 x14ac:dyDescent="0.1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 x14ac:dyDescent="0.1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 x14ac:dyDescent="0.1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 x14ac:dyDescent="0.1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 x14ac:dyDescent="0.1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 x14ac:dyDescent="0.1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 x14ac:dyDescent="0.1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 x14ac:dyDescent="0.1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 x14ac:dyDescent="0.1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 x14ac:dyDescent="0.1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 x14ac:dyDescent="0.1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 x14ac:dyDescent="0.1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 x14ac:dyDescent="0.1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 x14ac:dyDescent="0.1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 x14ac:dyDescent="0.1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 x14ac:dyDescent="0.1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 x14ac:dyDescent="0.1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 x14ac:dyDescent="0.1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 x14ac:dyDescent="0.1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 x14ac:dyDescent="0.1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 x14ac:dyDescent="0.1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 x14ac:dyDescent="0.1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 x14ac:dyDescent="0.1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 x14ac:dyDescent="0.1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 x14ac:dyDescent="0.1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 x14ac:dyDescent="0.1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 x14ac:dyDescent="0.1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 x14ac:dyDescent="0.1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 x14ac:dyDescent="0.1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 x14ac:dyDescent="0.1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 x14ac:dyDescent="0.1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 x14ac:dyDescent="0.1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 x14ac:dyDescent="0.1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 x14ac:dyDescent="0.1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 x14ac:dyDescent="0.1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 x14ac:dyDescent="0.1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 x14ac:dyDescent="0.1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 x14ac:dyDescent="0.1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 x14ac:dyDescent="0.1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 x14ac:dyDescent="0.1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 x14ac:dyDescent="0.1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 x14ac:dyDescent="0.1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 x14ac:dyDescent="0.1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 x14ac:dyDescent="0.1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 x14ac:dyDescent="0.1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 x14ac:dyDescent="0.1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 x14ac:dyDescent="0.1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 x14ac:dyDescent="0.1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 x14ac:dyDescent="0.1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 x14ac:dyDescent="0.1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 x14ac:dyDescent="0.1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 x14ac:dyDescent="0.1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 x14ac:dyDescent="0.1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 x14ac:dyDescent="0.1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 x14ac:dyDescent="0.1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 x14ac:dyDescent="0.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 x14ac:dyDescent="0.1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 x14ac:dyDescent="0.1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 x14ac:dyDescent="0.1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 x14ac:dyDescent="0.1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 x14ac:dyDescent="0.1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 x14ac:dyDescent="0.1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 x14ac:dyDescent="0.1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 x14ac:dyDescent="0.1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 x14ac:dyDescent="0.1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 x14ac:dyDescent="0.1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 x14ac:dyDescent="0.1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 x14ac:dyDescent="0.1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 x14ac:dyDescent="0.1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 x14ac:dyDescent="0.1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 x14ac:dyDescent="0.1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 x14ac:dyDescent="0.1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 x14ac:dyDescent="0.1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 x14ac:dyDescent="0.1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 x14ac:dyDescent="0.1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 x14ac:dyDescent="0.1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 x14ac:dyDescent="0.1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 x14ac:dyDescent="0.1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 x14ac:dyDescent="0.1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 x14ac:dyDescent="0.1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 x14ac:dyDescent="0.1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 x14ac:dyDescent="0.1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 x14ac:dyDescent="0.1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 x14ac:dyDescent="0.1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 x14ac:dyDescent="0.1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 x14ac:dyDescent="0.1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 x14ac:dyDescent="0.1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 x14ac:dyDescent="0.1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 x14ac:dyDescent="0.1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 x14ac:dyDescent="0.1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 x14ac:dyDescent="0.1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 x14ac:dyDescent="0.1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 x14ac:dyDescent="0.1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 x14ac:dyDescent="0.1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 x14ac:dyDescent="0.1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 x14ac:dyDescent="0.1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 x14ac:dyDescent="0.1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 x14ac:dyDescent="0.1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 x14ac:dyDescent="0.1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 x14ac:dyDescent="0.1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 x14ac:dyDescent="0.1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 x14ac:dyDescent="0.1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 x14ac:dyDescent="0.1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 x14ac:dyDescent="0.1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 x14ac:dyDescent="0.1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 x14ac:dyDescent="0.1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 x14ac:dyDescent="0.1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 x14ac:dyDescent="0.1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 x14ac:dyDescent="0.1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 x14ac:dyDescent="0.1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 x14ac:dyDescent="0.1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 x14ac:dyDescent="0.1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 x14ac:dyDescent="0.1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 x14ac:dyDescent="0.1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 x14ac:dyDescent="0.1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 x14ac:dyDescent="0.1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 x14ac:dyDescent="0.1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 x14ac:dyDescent="0.1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 x14ac:dyDescent="0.1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 x14ac:dyDescent="0.1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 x14ac:dyDescent="0.1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 x14ac:dyDescent="0.1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 x14ac:dyDescent="0.1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 x14ac:dyDescent="0.1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 x14ac:dyDescent="0.1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 x14ac:dyDescent="0.1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 x14ac:dyDescent="0.1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 x14ac:dyDescent="0.1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 x14ac:dyDescent="0.1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 x14ac:dyDescent="0.1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 x14ac:dyDescent="0.1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 x14ac:dyDescent="0.1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 x14ac:dyDescent="0.1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 x14ac:dyDescent="0.1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 x14ac:dyDescent="0.1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 x14ac:dyDescent="0.1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 x14ac:dyDescent="0.1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 x14ac:dyDescent="0.1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 x14ac:dyDescent="0.1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 x14ac:dyDescent="0.1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 x14ac:dyDescent="0.1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 x14ac:dyDescent="0.1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 x14ac:dyDescent="0.1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 x14ac:dyDescent="0.1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 x14ac:dyDescent="0.1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 x14ac:dyDescent="0.1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 x14ac:dyDescent="0.1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 x14ac:dyDescent="0.1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 x14ac:dyDescent="0.1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 x14ac:dyDescent="0.1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 x14ac:dyDescent="0.1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 x14ac:dyDescent="0.1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 x14ac:dyDescent="0.1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 x14ac:dyDescent="0.1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 x14ac:dyDescent="0.1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 x14ac:dyDescent="0.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 x14ac:dyDescent="0.1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 x14ac:dyDescent="0.1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 x14ac:dyDescent="0.1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 x14ac:dyDescent="0.1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 x14ac:dyDescent="0.1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 x14ac:dyDescent="0.1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 x14ac:dyDescent="0.1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 x14ac:dyDescent="0.1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 x14ac:dyDescent="0.1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 x14ac:dyDescent="0.1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 x14ac:dyDescent="0.1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 x14ac:dyDescent="0.1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 x14ac:dyDescent="0.1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 x14ac:dyDescent="0.1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 x14ac:dyDescent="0.1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 x14ac:dyDescent="0.1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 x14ac:dyDescent="0.1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 x14ac:dyDescent="0.1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 x14ac:dyDescent="0.1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 x14ac:dyDescent="0.1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 x14ac:dyDescent="0.1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 x14ac:dyDescent="0.1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 x14ac:dyDescent="0.1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 x14ac:dyDescent="0.1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 x14ac:dyDescent="0.1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 x14ac:dyDescent="0.1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 x14ac:dyDescent="0.1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 x14ac:dyDescent="0.1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 x14ac:dyDescent="0.1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 x14ac:dyDescent="0.1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 x14ac:dyDescent="0.1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 x14ac:dyDescent="0.1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 x14ac:dyDescent="0.1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 x14ac:dyDescent="0.1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 x14ac:dyDescent="0.1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 x14ac:dyDescent="0.1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 x14ac:dyDescent="0.1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 x14ac:dyDescent="0.1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 x14ac:dyDescent="0.1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 x14ac:dyDescent="0.1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 x14ac:dyDescent="0.1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 x14ac:dyDescent="0.1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 x14ac:dyDescent="0.1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 x14ac:dyDescent="0.1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 x14ac:dyDescent="0.1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 x14ac:dyDescent="0.1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 x14ac:dyDescent="0.1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 x14ac:dyDescent="0.1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 x14ac:dyDescent="0.1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 x14ac:dyDescent="0.1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 x14ac:dyDescent="0.1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 x14ac:dyDescent="0.1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 x14ac:dyDescent="0.1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 x14ac:dyDescent="0.1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 x14ac:dyDescent="0.1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 x14ac:dyDescent="0.1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 x14ac:dyDescent="0.1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 x14ac:dyDescent="0.1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 x14ac:dyDescent="0.1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 x14ac:dyDescent="0.1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 x14ac:dyDescent="0.1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 x14ac:dyDescent="0.1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 x14ac:dyDescent="0.1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 x14ac:dyDescent="0.1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 x14ac:dyDescent="0.1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 x14ac:dyDescent="0.1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 x14ac:dyDescent="0.1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 x14ac:dyDescent="0.1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 x14ac:dyDescent="0.1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 x14ac:dyDescent="0.1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 x14ac:dyDescent="0.1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 x14ac:dyDescent="0.1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 x14ac:dyDescent="0.1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 x14ac:dyDescent="0.1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 x14ac:dyDescent="0.1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 x14ac:dyDescent="0.1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 x14ac:dyDescent="0.1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 x14ac:dyDescent="0.1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 x14ac:dyDescent="0.1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 x14ac:dyDescent="0.1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 x14ac:dyDescent="0.1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 x14ac:dyDescent="0.1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 x14ac:dyDescent="0.1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 x14ac:dyDescent="0.1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 x14ac:dyDescent="0.1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 x14ac:dyDescent="0.1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 x14ac:dyDescent="0.1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 x14ac:dyDescent="0.1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 x14ac:dyDescent="0.1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 x14ac:dyDescent="0.1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 x14ac:dyDescent="0.1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 x14ac:dyDescent="0.1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 x14ac:dyDescent="0.1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 x14ac:dyDescent="0.1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 x14ac:dyDescent="0.1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 x14ac:dyDescent="0.1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 x14ac:dyDescent="0.1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 x14ac:dyDescent="0.1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 x14ac:dyDescent="0.1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 x14ac:dyDescent="0.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 x14ac:dyDescent="0.1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 x14ac:dyDescent="0.1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 x14ac:dyDescent="0.1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 x14ac:dyDescent="0.1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 x14ac:dyDescent="0.1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 x14ac:dyDescent="0.1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 x14ac:dyDescent="0.1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 x14ac:dyDescent="0.1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 x14ac:dyDescent="0.1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 x14ac:dyDescent="0.1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 x14ac:dyDescent="0.1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 x14ac:dyDescent="0.1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 x14ac:dyDescent="0.1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 x14ac:dyDescent="0.1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 x14ac:dyDescent="0.1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 x14ac:dyDescent="0.1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 x14ac:dyDescent="0.1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 x14ac:dyDescent="0.1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 x14ac:dyDescent="0.1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 x14ac:dyDescent="0.1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 x14ac:dyDescent="0.1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 x14ac:dyDescent="0.1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 x14ac:dyDescent="0.1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 x14ac:dyDescent="0.1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 x14ac:dyDescent="0.1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 x14ac:dyDescent="0.1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 x14ac:dyDescent="0.1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 x14ac:dyDescent="0.1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 x14ac:dyDescent="0.1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 x14ac:dyDescent="0.1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 x14ac:dyDescent="0.1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 x14ac:dyDescent="0.1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 x14ac:dyDescent="0.1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 x14ac:dyDescent="0.1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 x14ac:dyDescent="0.1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 x14ac:dyDescent="0.1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 x14ac:dyDescent="0.1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 x14ac:dyDescent="0.1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 x14ac:dyDescent="0.1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 x14ac:dyDescent="0.1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 x14ac:dyDescent="0.1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 x14ac:dyDescent="0.1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 x14ac:dyDescent="0.1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 x14ac:dyDescent="0.1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 x14ac:dyDescent="0.1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 x14ac:dyDescent="0.1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 x14ac:dyDescent="0.1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 x14ac:dyDescent="0.1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 x14ac:dyDescent="0.1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 x14ac:dyDescent="0.1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 x14ac:dyDescent="0.1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 x14ac:dyDescent="0.1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 x14ac:dyDescent="0.1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 x14ac:dyDescent="0.1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 x14ac:dyDescent="0.1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 x14ac:dyDescent="0.1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 x14ac:dyDescent="0.1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 x14ac:dyDescent="0.1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 x14ac:dyDescent="0.1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 x14ac:dyDescent="0.1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 x14ac:dyDescent="0.1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 x14ac:dyDescent="0.1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 x14ac:dyDescent="0.1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 x14ac:dyDescent="0.1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 x14ac:dyDescent="0.1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 x14ac:dyDescent="0.1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 x14ac:dyDescent="0.1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 x14ac:dyDescent="0.1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 x14ac:dyDescent="0.1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 x14ac:dyDescent="0.1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 x14ac:dyDescent="0.1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 x14ac:dyDescent="0.1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 x14ac:dyDescent="0.1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 x14ac:dyDescent="0.1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 x14ac:dyDescent="0.1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 x14ac:dyDescent="0.1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 x14ac:dyDescent="0.1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 x14ac:dyDescent="0.1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 x14ac:dyDescent="0.1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 x14ac:dyDescent="0.1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 x14ac:dyDescent="0.1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 x14ac:dyDescent="0.1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 x14ac:dyDescent="0.1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 x14ac:dyDescent="0.1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 x14ac:dyDescent="0.1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 x14ac:dyDescent="0.1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 x14ac:dyDescent="0.1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 x14ac:dyDescent="0.1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 x14ac:dyDescent="0.1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 x14ac:dyDescent="0.1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 x14ac:dyDescent="0.1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 x14ac:dyDescent="0.1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 x14ac:dyDescent="0.1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 x14ac:dyDescent="0.1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 x14ac:dyDescent="0.1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 x14ac:dyDescent="0.1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 x14ac:dyDescent="0.1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 x14ac:dyDescent="0.1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 x14ac:dyDescent="0.1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 x14ac:dyDescent="0.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 x14ac:dyDescent="0.1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 x14ac:dyDescent="0.1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 x14ac:dyDescent="0.1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 x14ac:dyDescent="0.1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 x14ac:dyDescent="0.1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 x14ac:dyDescent="0.1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 x14ac:dyDescent="0.1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 x14ac:dyDescent="0.1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 x14ac:dyDescent="0.1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 x14ac:dyDescent="0.1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 x14ac:dyDescent="0.1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 x14ac:dyDescent="0.1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 x14ac:dyDescent="0.1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 x14ac:dyDescent="0.1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 x14ac:dyDescent="0.1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 x14ac:dyDescent="0.1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 x14ac:dyDescent="0.1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 x14ac:dyDescent="0.1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 x14ac:dyDescent="0.1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 x14ac:dyDescent="0.1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 x14ac:dyDescent="0.1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 x14ac:dyDescent="0.1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 x14ac:dyDescent="0.1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 x14ac:dyDescent="0.1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 x14ac:dyDescent="0.1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 x14ac:dyDescent="0.1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 x14ac:dyDescent="0.1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 x14ac:dyDescent="0.1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 x14ac:dyDescent="0.1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 x14ac:dyDescent="0.1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 x14ac:dyDescent="0.1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 x14ac:dyDescent="0.1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 x14ac:dyDescent="0.1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 x14ac:dyDescent="0.1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 x14ac:dyDescent="0.1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 x14ac:dyDescent="0.1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 x14ac:dyDescent="0.1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 x14ac:dyDescent="0.1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 x14ac:dyDescent="0.1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 x14ac:dyDescent="0.1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 x14ac:dyDescent="0.1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 x14ac:dyDescent="0.1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 x14ac:dyDescent="0.1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 x14ac:dyDescent="0.1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 x14ac:dyDescent="0.1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 x14ac:dyDescent="0.1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 x14ac:dyDescent="0.1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 x14ac:dyDescent="0.1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 x14ac:dyDescent="0.1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 x14ac:dyDescent="0.1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 x14ac:dyDescent="0.1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 x14ac:dyDescent="0.1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 x14ac:dyDescent="0.1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 x14ac:dyDescent="0.1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 x14ac:dyDescent="0.1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 x14ac:dyDescent="0.1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 x14ac:dyDescent="0.1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 x14ac:dyDescent="0.1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 x14ac:dyDescent="0.1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 x14ac:dyDescent="0.1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 x14ac:dyDescent="0.1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 x14ac:dyDescent="0.1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 x14ac:dyDescent="0.1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 x14ac:dyDescent="0.1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 x14ac:dyDescent="0.1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 x14ac:dyDescent="0.1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 x14ac:dyDescent="0.1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 x14ac:dyDescent="0.1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 x14ac:dyDescent="0.1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 x14ac:dyDescent="0.1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 x14ac:dyDescent="0.1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 x14ac:dyDescent="0.1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 x14ac:dyDescent="0.1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 x14ac:dyDescent="0.1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 x14ac:dyDescent="0.1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 x14ac:dyDescent="0.1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 x14ac:dyDescent="0.1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 x14ac:dyDescent="0.1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 x14ac:dyDescent="0.1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 x14ac:dyDescent="0.1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 x14ac:dyDescent="0.1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 x14ac:dyDescent="0.1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 x14ac:dyDescent="0.1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 x14ac:dyDescent="0.1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 x14ac:dyDescent="0.1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3" x14ac:dyDescent="0.1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3" x14ac:dyDescent="0.1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3" x14ac:dyDescent="0.1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3" x14ac:dyDescent="0.15">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spans="1:26" ht="13" x14ac:dyDescent="0.1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spans="1:26" ht="13" x14ac:dyDescent="0.15">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sheetData>
  <conditionalFormatting sqref="F7:F13 F17:F19 F21:F26 F28:F30 F32:F33 F35:F36">
    <cfRule type="cellIs" dxfId="1" priority="1" operator="equal">
      <formula>"Si"</formula>
    </cfRule>
    <cfRule type="cellIs" dxfId="0" priority="2" operator="equal">
      <formula>"No"</formula>
    </cfRule>
  </conditionalFormatting>
  <dataValidations count="1">
    <dataValidation type="list" allowBlank="1" showErrorMessage="1" sqref="F17 F21 F28" xr:uid="{00000000-0002-0000-0100-000000000000}">
      <formula1>"Si,No"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3:Z8"/>
  <sheetViews>
    <sheetView showGridLines="0" workbookViewId="0"/>
  </sheetViews>
  <sheetFormatPr baseColWidth="10" defaultColWidth="12.6640625" defaultRowHeight="15.75" customHeight="1" x14ac:dyDescent="0.15"/>
  <cols>
    <col min="2" max="2" width="22.1640625" customWidth="1"/>
    <col min="3" max="3" width="26.1640625" customWidth="1"/>
    <col min="4" max="4" width="26.6640625" customWidth="1"/>
    <col min="5" max="5" width="31.5" customWidth="1"/>
    <col min="6" max="6" width="32.1640625" customWidth="1"/>
  </cols>
  <sheetData>
    <row r="3" spans="1:26" ht="75" customHeight="1" x14ac:dyDescent="0.15">
      <c r="A3" s="2"/>
      <c r="B3" s="5" t="s">
        <v>72</v>
      </c>
      <c r="C3" s="5" t="s">
        <v>73</v>
      </c>
      <c r="D3" s="5" t="s">
        <v>74</v>
      </c>
      <c r="E3" s="5" t="s">
        <v>75</v>
      </c>
      <c r="F3" s="5" t="s">
        <v>76</v>
      </c>
      <c r="G3" s="2"/>
      <c r="H3" s="2"/>
      <c r="I3" s="2"/>
      <c r="J3" s="2"/>
      <c r="K3" s="2"/>
      <c r="L3" s="2"/>
      <c r="M3" s="2"/>
      <c r="N3" s="2"/>
      <c r="O3" s="2"/>
      <c r="P3" s="2"/>
      <c r="Q3" s="2"/>
      <c r="R3" s="2"/>
      <c r="S3" s="2"/>
      <c r="T3" s="2"/>
      <c r="U3" s="2"/>
      <c r="V3" s="2"/>
      <c r="W3" s="2"/>
      <c r="X3" s="2"/>
      <c r="Y3" s="2"/>
      <c r="Z3" s="2"/>
    </row>
    <row r="4" spans="1:26" ht="75" customHeight="1" x14ac:dyDescent="0.15">
      <c r="A4" s="2"/>
      <c r="B4" s="8" t="s">
        <v>77</v>
      </c>
      <c r="C4" s="8" t="s">
        <v>78</v>
      </c>
      <c r="D4" s="8" t="s">
        <v>79</v>
      </c>
      <c r="E4" s="8" t="s">
        <v>80</v>
      </c>
      <c r="F4" s="8" t="s">
        <v>81</v>
      </c>
      <c r="G4" s="2"/>
      <c r="H4" s="2"/>
      <c r="I4" s="2"/>
      <c r="J4" s="2"/>
      <c r="K4" s="2"/>
      <c r="L4" s="2"/>
      <c r="M4" s="2"/>
      <c r="N4" s="2"/>
      <c r="O4" s="2"/>
      <c r="P4" s="2"/>
      <c r="Q4" s="2"/>
      <c r="R4" s="2"/>
      <c r="S4" s="2"/>
      <c r="T4" s="2"/>
      <c r="U4" s="2"/>
      <c r="V4" s="2"/>
      <c r="W4" s="2"/>
      <c r="X4" s="2"/>
      <c r="Y4" s="2"/>
      <c r="Z4" s="2"/>
    </row>
    <row r="5" spans="1:26" ht="75" customHeight="1" x14ac:dyDescent="0.15">
      <c r="A5" s="2"/>
      <c r="B5" s="8" t="s">
        <v>43</v>
      </c>
      <c r="C5" s="8" t="s">
        <v>82</v>
      </c>
      <c r="D5" s="8" t="s">
        <v>83</v>
      </c>
      <c r="E5" s="8" t="s">
        <v>84</v>
      </c>
      <c r="F5" s="8" t="s">
        <v>85</v>
      </c>
      <c r="G5" s="2"/>
      <c r="H5" s="2"/>
      <c r="I5" s="2"/>
      <c r="J5" s="2"/>
      <c r="K5" s="2"/>
      <c r="L5" s="2"/>
      <c r="M5" s="2"/>
      <c r="N5" s="2"/>
      <c r="O5" s="2"/>
      <c r="P5" s="2"/>
      <c r="Q5" s="2"/>
      <c r="R5" s="2"/>
      <c r="S5" s="2"/>
      <c r="T5" s="2"/>
      <c r="U5" s="2"/>
      <c r="V5" s="2"/>
      <c r="W5" s="2"/>
      <c r="X5" s="2"/>
      <c r="Y5" s="2"/>
      <c r="Z5" s="2"/>
    </row>
    <row r="6" spans="1:26" ht="70" x14ac:dyDescent="0.15">
      <c r="B6" s="8" t="s">
        <v>45</v>
      </c>
      <c r="C6" s="8" t="s">
        <v>86</v>
      </c>
      <c r="D6" s="8" t="s">
        <v>87</v>
      </c>
      <c r="E6" s="8" t="s">
        <v>88</v>
      </c>
      <c r="F6" s="8" t="s">
        <v>89</v>
      </c>
    </row>
    <row r="7" spans="1:26" ht="114" customHeight="1" x14ac:dyDescent="0.15">
      <c r="B7" s="37" t="s">
        <v>46</v>
      </c>
      <c r="C7" s="37" t="s">
        <v>90</v>
      </c>
      <c r="D7" s="37" t="s">
        <v>91</v>
      </c>
      <c r="E7" s="37" t="s">
        <v>92</v>
      </c>
      <c r="F7" s="37" t="s">
        <v>93</v>
      </c>
    </row>
    <row r="8" spans="1:26" ht="56.25" customHeight="1" x14ac:dyDescent="0.15">
      <c r="B8" s="37" t="s">
        <v>49</v>
      </c>
      <c r="C8" s="37" t="s">
        <v>94</v>
      </c>
      <c r="D8" s="37" t="s">
        <v>95</v>
      </c>
      <c r="E8" s="37" t="s">
        <v>96</v>
      </c>
      <c r="F8" s="37"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3:Z5"/>
  <sheetViews>
    <sheetView showGridLines="0" workbookViewId="0"/>
  </sheetViews>
  <sheetFormatPr baseColWidth="10" defaultColWidth="12.6640625" defaultRowHeight="15.75" customHeight="1" x14ac:dyDescent="0.15"/>
  <cols>
    <col min="2" max="2" width="24.33203125" customWidth="1"/>
    <col min="3" max="3" width="20.6640625" customWidth="1"/>
    <col min="4" max="4" width="30.83203125" customWidth="1"/>
    <col min="5" max="5" width="31.5" customWidth="1"/>
    <col min="6" max="6" width="28.1640625" customWidth="1"/>
  </cols>
  <sheetData>
    <row r="3" spans="1:26" ht="75" customHeight="1" x14ac:dyDescent="0.15">
      <c r="A3" s="2"/>
      <c r="B3" s="5" t="s">
        <v>72</v>
      </c>
      <c r="C3" s="5" t="s">
        <v>73</v>
      </c>
      <c r="D3" s="5" t="s">
        <v>74</v>
      </c>
      <c r="E3" s="5" t="s">
        <v>75</v>
      </c>
      <c r="F3" s="5" t="s">
        <v>76</v>
      </c>
      <c r="G3" s="2"/>
      <c r="H3" s="2"/>
      <c r="I3" s="2"/>
      <c r="J3" s="2"/>
      <c r="K3" s="2"/>
      <c r="L3" s="2"/>
      <c r="M3" s="2"/>
      <c r="N3" s="2"/>
      <c r="O3" s="2"/>
      <c r="P3" s="2"/>
      <c r="Q3" s="2"/>
      <c r="R3" s="2"/>
      <c r="S3" s="2"/>
      <c r="T3" s="2"/>
      <c r="U3" s="2"/>
      <c r="V3" s="2"/>
      <c r="W3" s="2"/>
      <c r="X3" s="2"/>
      <c r="Y3" s="2"/>
      <c r="Z3" s="2"/>
    </row>
    <row r="4" spans="1:26" ht="75" customHeight="1" x14ac:dyDescent="0.15">
      <c r="A4" s="2"/>
      <c r="B4" s="8" t="s">
        <v>52</v>
      </c>
      <c r="C4" s="8" t="s">
        <v>98</v>
      </c>
      <c r="D4" s="8" t="s">
        <v>99</v>
      </c>
      <c r="E4" s="8" t="s">
        <v>100</v>
      </c>
      <c r="F4" s="8" t="s">
        <v>101</v>
      </c>
      <c r="G4" s="2"/>
      <c r="H4" s="2"/>
      <c r="I4" s="2"/>
      <c r="J4" s="2"/>
      <c r="K4" s="2"/>
      <c r="L4" s="2"/>
      <c r="M4" s="2"/>
      <c r="N4" s="2"/>
      <c r="O4" s="2"/>
      <c r="P4" s="2"/>
      <c r="Q4" s="2"/>
      <c r="R4" s="2"/>
      <c r="S4" s="2"/>
      <c r="T4" s="2"/>
      <c r="U4" s="2"/>
      <c r="V4" s="2"/>
      <c r="W4" s="2"/>
      <c r="X4" s="2"/>
      <c r="Y4" s="2"/>
      <c r="Z4" s="2"/>
    </row>
    <row r="5" spans="1:26" ht="75" customHeight="1" x14ac:dyDescent="0.15">
      <c r="A5" s="2"/>
      <c r="B5" s="8" t="s">
        <v>102</v>
      </c>
      <c r="C5" s="8" t="s">
        <v>103</v>
      </c>
      <c r="D5" s="8" t="s">
        <v>104</v>
      </c>
      <c r="E5" s="8" t="s">
        <v>105</v>
      </c>
      <c r="F5" s="8" t="s">
        <v>106</v>
      </c>
      <c r="G5" s="2"/>
      <c r="H5" s="2"/>
      <c r="I5" s="2"/>
      <c r="J5" s="2"/>
      <c r="K5" s="2"/>
      <c r="L5" s="2"/>
      <c r="M5" s="2"/>
      <c r="N5" s="2"/>
      <c r="O5" s="2"/>
      <c r="P5" s="2"/>
      <c r="Q5" s="2"/>
      <c r="R5" s="2"/>
      <c r="S5" s="2"/>
      <c r="T5" s="2"/>
      <c r="U5" s="2"/>
      <c r="V5" s="2"/>
      <c r="W5" s="2"/>
      <c r="X5" s="2"/>
      <c r="Y5" s="2"/>
      <c r="Z5"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4:Z9"/>
  <sheetViews>
    <sheetView showGridLines="0" workbookViewId="0">
      <selection activeCell="E6" sqref="E6"/>
    </sheetView>
  </sheetViews>
  <sheetFormatPr baseColWidth="10" defaultColWidth="12.6640625" defaultRowHeight="15.75" customHeight="1" x14ac:dyDescent="0.15"/>
  <cols>
    <col min="2" max="2" width="21.33203125" customWidth="1"/>
    <col min="3" max="3" width="26.6640625" customWidth="1"/>
    <col min="4" max="4" width="29.5" customWidth="1"/>
    <col min="5" max="6" width="28.6640625" customWidth="1"/>
  </cols>
  <sheetData>
    <row r="4" spans="1:26" ht="75" customHeight="1" x14ac:dyDescent="0.15">
      <c r="A4" s="2"/>
      <c r="B4" s="5" t="s">
        <v>72</v>
      </c>
      <c r="C4" s="5" t="s">
        <v>73</v>
      </c>
      <c r="D4" s="5" t="s">
        <v>74</v>
      </c>
      <c r="E4" s="5" t="s">
        <v>75</v>
      </c>
      <c r="F4" s="5" t="s">
        <v>76</v>
      </c>
      <c r="G4" s="2"/>
      <c r="H4" s="2"/>
      <c r="I4" s="2"/>
      <c r="J4" s="2"/>
      <c r="K4" s="2"/>
      <c r="L4" s="2"/>
      <c r="M4" s="2"/>
      <c r="N4" s="2"/>
      <c r="O4" s="2"/>
      <c r="P4" s="2"/>
      <c r="Q4" s="2"/>
      <c r="R4" s="2"/>
      <c r="S4" s="2"/>
      <c r="T4" s="2"/>
      <c r="U4" s="2"/>
      <c r="V4" s="2"/>
      <c r="W4" s="2"/>
      <c r="X4" s="2"/>
      <c r="Y4" s="2"/>
      <c r="Z4" s="2"/>
    </row>
    <row r="5" spans="1:26" ht="75" customHeight="1" x14ac:dyDescent="0.15">
      <c r="A5" s="2"/>
      <c r="B5" s="8" t="s">
        <v>56</v>
      </c>
      <c r="C5" s="8" t="s">
        <v>107</v>
      </c>
      <c r="D5" s="8" t="s">
        <v>108</v>
      </c>
      <c r="E5" s="8" t="s">
        <v>154</v>
      </c>
      <c r="F5" s="8" t="s">
        <v>109</v>
      </c>
      <c r="G5" s="2"/>
      <c r="H5" s="2"/>
      <c r="I5" s="2"/>
      <c r="J5" s="2"/>
      <c r="K5" s="2"/>
      <c r="L5" s="2"/>
      <c r="M5" s="2"/>
      <c r="N5" s="2"/>
      <c r="O5" s="2"/>
      <c r="P5" s="2"/>
      <c r="Q5" s="2"/>
      <c r="R5" s="2"/>
      <c r="S5" s="2"/>
      <c r="T5" s="2"/>
      <c r="U5" s="2"/>
      <c r="V5" s="2"/>
      <c r="W5" s="2"/>
      <c r="X5" s="2"/>
      <c r="Y5" s="2"/>
      <c r="Z5" s="2"/>
    </row>
    <row r="6" spans="1:26" ht="75" customHeight="1" x14ac:dyDescent="0.15">
      <c r="A6" s="2"/>
      <c r="B6" s="8" t="s">
        <v>58</v>
      </c>
      <c r="C6" s="8" t="s">
        <v>110</v>
      </c>
      <c r="D6" s="8" t="s">
        <v>111</v>
      </c>
      <c r="E6" s="8" t="s">
        <v>112</v>
      </c>
      <c r="F6" s="8" t="s">
        <v>113</v>
      </c>
      <c r="G6" s="2"/>
      <c r="H6" s="2"/>
      <c r="I6" s="2"/>
      <c r="J6" s="2"/>
      <c r="K6" s="2"/>
      <c r="L6" s="2"/>
      <c r="M6" s="2"/>
      <c r="N6" s="2"/>
      <c r="O6" s="2"/>
      <c r="P6" s="2"/>
      <c r="Q6" s="2"/>
      <c r="R6" s="2"/>
      <c r="S6" s="2"/>
      <c r="T6" s="2"/>
      <c r="U6" s="2"/>
      <c r="V6" s="2"/>
      <c r="W6" s="2"/>
      <c r="X6" s="2"/>
      <c r="Y6" s="2"/>
      <c r="Z6" s="2"/>
    </row>
    <row r="7" spans="1:26" ht="75" customHeight="1" x14ac:dyDescent="0.15">
      <c r="A7" s="2"/>
      <c r="B7" s="8" t="s">
        <v>114</v>
      </c>
      <c r="C7" s="8" t="s">
        <v>115</v>
      </c>
      <c r="D7" s="8" t="s">
        <v>116</v>
      </c>
      <c r="E7" s="8" t="s">
        <v>117</v>
      </c>
      <c r="F7" s="8" t="s">
        <v>118</v>
      </c>
      <c r="G7" s="2"/>
      <c r="H7" s="2"/>
      <c r="I7" s="2"/>
      <c r="J7" s="2"/>
      <c r="K7" s="2"/>
      <c r="L7" s="2"/>
      <c r="M7" s="2"/>
      <c r="N7" s="2"/>
      <c r="O7" s="2"/>
      <c r="P7" s="2"/>
      <c r="Q7" s="2"/>
      <c r="R7" s="2"/>
      <c r="S7" s="2"/>
      <c r="T7" s="2"/>
      <c r="U7" s="2"/>
      <c r="V7" s="2"/>
      <c r="W7" s="2"/>
      <c r="X7" s="2"/>
      <c r="Y7" s="2"/>
      <c r="Z7" s="2"/>
    </row>
    <row r="8" spans="1:26" ht="75" customHeight="1" x14ac:dyDescent="0.15">
      <c r="A8" s="2"/>
      <c r="B8" s="8" t="s">
        <v>119</v>
      </c>
      <c r="C8" s="8" t="s">
        <v>120</v>
      </c>
      <c r="D8" s="8" t="s">
        <v>121</v>
      </c>
      <c r="E8" s="8" t="s">
        <v>122</v>
      </c>
      <c r="F8" s="8" t="s">
        <v>123</v>
      </c>
      <c r="G8" s="2"/>
      <c r="H8" s="2"/>
      <c r="I8" s="2"/>
      <c r="J8" s="2"/>
      <c r="K8" s="2"/>
      <c r="L8" s="2"/>
      <c r="M8" s="2"/>
      <c r="N8" s="2"/>
      <c r="O8" s="2"/>
      <c r="P8" s="2"/>
      <c r="Q8" s="2"/>
      <c r="R8" s="2"/>
      <c r="S8" s="2"/>
      <c r="T8" s="2"/>
      <c r="U8" s="2"/>
      <c r="V8" s="2"/>
      <c r="W8" s="2"/>
      <c r="X8" s="2"/>
      <c r="Y8" s="2"/>
      <c r="Z8" s="2"/>
    </row>
    <row r="9" spans="1:26" ht="75" customHeight="1" x14ac:dyDescent="0.15">
      <c r="A9" s="2"/>
      <c r="B9" s="8" t="s">
        <v>61</v>
      </c>
      <c r="C9" s="8" t="s">
        <v>124</v>
      </c>
      <c r="D9" s="8" t="s">
        <v>125</v>
      </c>
      <c r="E9" s="8" t="s">
        <v>126</v>
      </c>
      <c r="F9" s="8" t="s">
        <v>127</v>
      </c>
      <c r="G9" s="2"/>
      <c r="H9" s="2"/>
      <c r="I9" s="2"/>
      <c r="J9" s="2"/>
      <c r="K9" s="2"/>
      <c r="L9" s="2"/>
      <c r="M9" s="2"/>
      <c r="N9" s="2"/>
      <c r="O9" s="2"/>
      <c r="P9" s="2"/>
      <c r="Q9" s="2"/>
      <c r="R9" s="2"/>
      <c r="S9" s="2"/>
      <c r="T9" s="2"/>
      <c r="U9" s="2"/>
      <c r="V9" s="2"/>
      <c r="W9" s="2"/>
      <c r="X9" s="2"/>
      <c r="Y9" s="2"/>
      <c r="Z9" s="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4:Z6"/>
  <sheetViews>
    <sheetView showGridLines="0" workbookViewId="0"/>
  </sheetViews>
  <sheetFormatPr baseColWidth="10" defaultColWidth="12.6640625" defaultRowHeight="15.75" customHeight="1" x14ac:dyDescent="0.15"/>
  <cols>
    <col min="2" max="2" width="21.33203125" customWidth="1"/>
    <col min="3" max="3" width="26.6640625" customWidth="1"/>
    <col min="4" max="4" width="29.5" customWidth="1"/>
    <col min="5" max="6" width="28.6640625" customWidth="1"/>
  </cols>
  <sheetData>
    <row r="4" spans="1:26" ht="75" customHeight="1" x14ac:dyDescent="0.15">
      <c r="A4" s="2"/>
      <c r="B4" s="5" t="s">
        <v>72</v>
      </c>
      <c r="C4" s="5" t="s">
        <v>73</v>
      </c>
      <c r="D4" s="5" t="s">
        <v>74</v>
      </c>
      <c r="E4" s="5" t="s">
        <v>75</v>
      </c>
      <c r="F4" s="5" t="s">
        <v>76</v>
      </c>
      <c r="G4" s="2"/>
      <c r="H4" s="2"/>
      <c r="I4" s="2"/>
      <c r="J4" s="2"/>
      <c r="K4" s="2"/>
      <c r="L4" s="2"/>
      <c r="M4" s="2"/>
      <c r="N4" s="2"/>
      <c r="O4" s="2"/>
      <c r="P4" s="2"/>
      <c r="Q4" s="2"/>
      <c r="R4" s="2"/>
      <c r="S4" s="2"/>
      <c r="T4" s="2"/>
      <c r="U4" s="2"/>
      <c r="V4" s="2"/>
      <c r="W4" s="2"/>
      <c r="X4" s="2"/>
      <c r="Y4" s="2"/>
      <c r="Z4" s="2"/>
    </row>
    <row r="5" spans="1:26" ht="75" customHeight="1" x14ac:dyDescent="0.15">
      <c r="A5" s="2"/>
      <c r="B5" s="8" t="s">
        <v>128</v>
      </c>
      <c r="C5" s="8" t="s">
        <v>129</v>
      </c>
      <c r="D5" s="8" t="s">
        <v>130</v>
      </c>
      <c r="E5" s="8" t="s">
        <v>122</v>
      </c>
      <c r="F5" s="8" t="s">
        <v>131</v>
      </c>
      <c r="G5" s="2"/>
      <c r="H5" s="2"/>
      <c r="I5" s="2"/>
      <c r="J5" s="2"/>
      <c r="K5" s="2"/>
      <c r="L5" s="2"/>
      <c r="M5" s="2"/>
      <c r="N5" s="2"/>
      <c r="O5" s="2"/>
      <c r="P5" s="2"/>
      <c r="Q5" s="2"/>
      <c r="R5" s="2"/>
      <c r="S5" s="2"/>
      <c r="T5" s="2"/>
      <c r="U5" s="2"/>
      <c r="V5" s="2"/>
      <c r="W5" s="2"/>
      <c r="X5" s="2"/>
      <c r="Y5" s="2"/>
      <c r="Z5" s="2"/>
    </row>
    <row r="6" spans="1:26" ht="126" x14ac:dyDescent="0.15">
      <c r="B6" s="8" t="s">
        <v>132</v>
      </c>
      <c r="C6" s="8" t="s">
        <v>133</v>
      </c>
      <c r="D6" s="8" t="s">
        <v>134</v>
      </c>
      <c r="E6" s="8" t="s">
        <v>135</v>
      </c>
      <c r="F6" s="8" t="s">
        <v>136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4:Z6"/>
  <sheetViews>
    <sheetView showGridLines="0" workbookViewId="0"/>
  </sheetViews>
  <sheetFormatPr baseColWidth="10" defaultColWidth="12.6640625" defaultRowHeight="15.75" customHeight="1" x14ac:dyDescent="0.15"/>
  <cols>
    <col min="2" max="2" width="33.6640625" customWidth="1"/>
    <col min="3" max="3" width="26.6640625" customWidth="1"/>
    <col min="4" max="4" width="35.1640625" customWidth="1"/>
    <col min="5" max="5" width="42.6640625" customWidth="1"/>
    <col min="6" max="6" width="28.6640625" customWidth="1"/>
  </cols>
  <sheetData>
    <row r="4" spans="1:26" ht="75" customHeight="1" x14ac:dyDescent="0.15">
      <c r="A4" s="2"/>
      <c r="B4" s="5" t="s">
        <v>72</v>
      </c>
      <c r="C4" s="5" t="s">
        <v>73</v>
      </c>
      <c r="D4" s="5" t="s">
        <v>74</v>
      </c>
      <c r="E4" s="5" t="s">
        <v>75</v>
      </c>
      <c r="F4" s="5" t="s">
        <v>76</v>
      </c>
      <c r="G4" s="2"/>
      <c r="H4" s="2"/>
      <c r="I4" s="2"/>
      <c r="J4" s="2"/>
      <c r="K4" s="2"/>
      <c r="L4" s="2"/>
      <c r="M4" s="2"/>
      <c r="N4" s="2"/>
      <c r="O4" s="2"/>
      <c r="P4" s="2"/>
      <c r="Q4" s="2"/>
      <c r="R4" s="2"/>
      <c r="S4" s="2"/>
      <c r="T4" s="2"/>
      <c r="U4" s="2"/>
      <c r="V4" s="2"/>
      <c r="W4" s="2"/>
      <c r="X4" s="2"/>
      <c r="Y4" s="2"/>
      <c r="Z4" s="2"/>
    </row>
    <row r="5" spans="1:26" ht="75" customHeight="1" x14ac:dyDescent="0.15">
      <c r="A5" s="2"/>
      <c r="B5" s="8" t="s">
        <v>66</v>
      </c>
      <c r="C5" s="8" t="s">
        <v>137</v>
      </c>
      <c r="D5" s="8" t="s">
        <v>138</v>
      </c>
      <c r="E5" s="8" t="s">
        <v>139</v>
      </c>
      <c r="F5" s="8" t="s">
        <v>140</v>
      </c>
      <c r="G5" s="2"/>
      <c r="H5" s="2"/>
      <c r="I5" s="2"/>
      <c r="J5" s="2"/>
      <c r="K5" s="2"/>
      <c r="L5" s="2"/>
      <c r="M5" s="2"/>
      <c r="N5" s="2"/>
      <c r="O5" s="2"/>
      <c r="P5" s="2"/>
      <c r="Q5" s="2"/>
      <c r="R5" s="2"/>
      <c r="S5" s="2"/>
      <c r="T5" s="2"/>
      <c r="U5" s="2"/>
      <c r="V5" s="2"/>
      <c r="W5" s="2"/>
      <c r="X5" s="2"/>
      <c r="Y5" s="2"/>
      <c r="Z5" s="2"/>
    </row>
    <row r="6" spans="1:26" ht="75" customHeight="1" x14ac:dyDescent="0.15">
      <c r="A6" s="2"/>
      <c r="B6" s="8" t="s">
        <v>141</v>
      </c>
      <c r="C6" s="8" t="s">
        <v>142</v>
      </c>
      <c r="D6" s="8" t="s">
        <v>143</v>
      </c>
      <c r="E6" s="8" t="s">
        <v>144</v>
      </c>
      <c r="F6" s="8" t="s">
        <v>145</v>
      </c>
      <c r="G6" s="2"/>
      <c r="H6" s="2"/>
      <c r="I6" s="2"/>
      <c r="J6" s="2"/>
      <c r="K6" s="2"/>
      <c r="L6" s="2"/>
      <c r="M6" s="2"/>
      <c r="N6" s="2"/>
      <c r="O6" s="2"/>
      <c r="P6" s="2"/>
      <c r="Q6" s="2"/>
      <c r="R6" s="2"/>
      <c r="S6" s="2"/>
      <c r="T6" s="2"/>
      <c r="U6" s="2"/>
      <c r="V6" s="2"/>
      <c r="W6" s="2"/>
      <c r="X6" s="2"/>
      <c r="Y6" s="2"/>
      <c r="Z6" s="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4:Z6"/>
  <sheetViews>
    <sheetView showGridLines="0" workbookViewId="0"/>
  </sheetViews>
  <sheetFormatPr baseColWidth="10" defaultColWidth="12.6640625" defaultRowHeight="15.75" customHeight="1" x14ac:dyDescent="0.15"/>
  <cols>
    <col min="2" max="2" width="21.33203125" customWidth="1"/>
    <col min="3" max="3" width="26.6640625" customWidth="1"/>
    <col min="4" max="4" width="29.5" customWidth="1"/>
    <col min="5" max="6" width="28.6640625" customWidth="1"/>
  </cols>
  <sheetData>
    <row r="4" spans="1:26" ht="75" customHeight="1" x14ac:dyDescent="0.15">
      <c r="A4" s="2"/>
      <c r="B4" s="5" t="s">
        <v>72</v>
      </c>
      <c r="C4" s="5" t="s">
        <v>73</v>
      </c>
      <c r="D4" s="5" t="s">
        <v>74</v>
      </c>
      <c r="E4" s="5" t="s">
        <v>75</v>
      </c>
      <c r="F4" s="5" t="s">
        <v>76</v>
      </c>
      <c r="G4" s="2"/>
      <c r="H4" s="2"/>
      <c r="I4" s="2"/>
      <c r="J4" s="2"/>
      <c r="K4" s="2"/>
      <c r="L4" s="2"/>
      <c r="M4" s="2"/>
      <c r="N4" s="2"/>
      <c r="O4" s="2"/>
      <c r="P4" s="2"/>
      <c r="Q4" s="2"/>
      <c r="R4" s="2"/>
      <c r="S4" s="2"/>
      <c r="T4" s="2"/>
      <c r="U4" s="2"/>
      <c r="V4" s="2"/>
      <c r="W4" s="2"/>
      <c r="X4" s="2"/>
      <c r="Y4" s="2"/>
      <c r="Z4" s="2"/>
    </row>
    <row r="5" spans="1:26" ht="75" customHeight="1" x14ac:dyDescent="0.15">
      <c r="A5" s="2"/>
      <c r="B5" s="8" t="s">
        <v>70</v>
      </c>
      <c r="C5" s="8" t="s">
        <v>146</v>
      </c>
      <c r="D5" s="8" t="s">
        <v>147</v>
      </c>
      <c r="E5" s="8" t="s">
        <v>148</v>
      </c>
      <c r="F5" s="8" t="s">
        <v>149</v>
      </c>
      <c r="G5" s="2"/>
      <c r="H5" s="2"/>
      <c r="I5" s="2"/>
      <c r="J5" s="2"/>
      <c r="K5" s="2"/>
      <c r="L5" s="2"/>
      <c r="M5" s="2"/>
      <c r="N5" s="2"/>
      <c r="O5" s="2"/>
      <c r="P5" s="2"/>
      <c r="Q5" s="2"/>
      <c r="R5" s="2"/>
      <c r="S5" s="2"/>
      <c r="T5" s="2"/>
      <c r="U5" s="2"/>
      <c r="V5" s="2"/>
      <c r="W5" s="2"/>
      <c r="X5" s="2"/>
      <c r="Y5" s="2"/>
      <c r="Z5" s="2"/>
    </row>
    <row r="6" spans="1:26" ht="75" customHeight="1" x14ac:dyDescent="0.15">
      <c r="A6" s="2"/>
      <c r="B6" s="8" t="s">
        <v>71</v>
      </c>
      <c r="C6" s="8" t="s">
        <v>150</v>
      </c>
      <c r="D6" s="8" t="s">
        <v>151</v>
      </c>
      <c r="E6" s="8" t="s">
        <v>152</v>
      </c>
      <c r="F6" s="8" t="s">
        <v>153</v>
      </c>
      <c r="G6" s="2"/>
      <c r="H6" s="2"/>
      <c r="I6" s="2"/>
      <c r="J6" s="2"/>
      <c r="K6" s="2"/>
      <c r="L6" s="2"/>
      <c r="M6" s="2"/>
      <c r="N6" s="2"/>
      <c r="O6" s="2"/>
      <c r="P6" s="2"/>
      <c r="Q6" s="2"/>
      <c r="R6" s="2"/>
      <c r="S6" s="2"/>
      <c r="T6" s="2"/>
      <c r="U6" s="2"/>
      <c r="V6" s="2"/>
      <c r="W6" s="2"/>
      <c r="X6" s="2"/>
      <c r="Y6" s="2"/>
      <c r="Z6"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8</vt:i4>
      </vt:variant>
    </vt:vector>
  </HeadingPairs>
  <TitlesOfParts>
    <vt:vector size="8" baseType="lpstr">
      <vt:lpstr>RESULTADO</vt:lpstr>
      <vt:lpstr>ANÁLISIS</vt:lpstr>
      <vt:lpstr>Valoración</vt:lpstr>
      <vt:lpstr>V-VENTAS</vt:lpstr>
      <vt:lpstr>I-INGRESOS</vt:lpstr>
      <vt:lpstr>T-TESORERIA</vt:lpstr>
      <vt:lpstr>A-APALANCAMIENTO</vt:lpstr>
      <vt:lpstr>L-LIQUIDEZ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Margarita Serrano</cp:lastModifiedBy>
  <dcterms:created xsi:type="dcterms:W3CDTF">2025-12-18T14:58:15Z</dcterms:created>
  <dcterms:modified xsi:type="dcterms:W3CDTF">2026-01-15T18:26:47Z</dcterms:modified>
</cp:coreProperties>
</file>