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nicolasabril/Documents/DESTINO INV/Plantilla portafolio/Nuevas plantillas/"/>
    </mc:Choice>
  </mc:AlternateContent>
  <xr:revisionPtr revIDLastSave="0" documentId="13_ncr:1_{3350FF4F-1571-C54A-839B-838D7619A6C0}" xr6:coauthVersionLast="47" xr6:coauthVersionMax="47" xr10:uidLastSave="{00000000-0000-0000-0000-000000000000}"/>
  <bookViews>
    <workbookView xWindow="0" yWindow="760" windowWidth="29400" windowHeight="16640" tabRatio="670" activeTab="7" xr2:uid="{E114DD80-419E-4549-A92B-B58771444A6F}"/>
  </bookViews>
  <sheets>
    <sheet name="BROKERS-MONEDAS" sheetId="5" r:id="rId1"/>
    <sheet name="RECARGAS" sheetId="10" r:id="rId2"/>
    <sheet name="REGISTROS" sheetId="1" r:id="rId3"/>
    <sheet name="PRECIO ACTUAL" sheetId="6" r:id="rId4"/>
    <sheet name="DIVIDENDOS" sheetId="7" r:id="rId5"/>
    <sheet name="RENTABILIDAD" sheetId="4" r:id="rId6"/>
    <sheet name="PORTAFOLIO" sheetId="2" r:id="rId7"/>
    <sheet name="DASHBOARD" sheetId="9" r:id="rId8"/>
    <sheet name="TASA DE CAMBIO" sheetId="3" state="hidden" r:id="rId9"/>
  </sheets>
  <externalReferences>
    <externalReference r:id="rId10"/>
  </externalReferences>
  <definedNames>
    <definedName name="_xlnm._FilterDatabase" localSheetId="6" hidden="1">PORTAFOLIO!$B$5:$J$5</definedName>
    <definedName name="_xlnm._FilterDatabase" localSheetId="2" hidden="1">REGISTROS!$C$4:$K$4</definedName>
    <definedName name="_xlnm._FilterDatabase" localSheetId="5" hidden="1">RENTABILIDAD!$C$4:$L$4</definedName>
    <definedName name="_xlnm._FilterDatabase" localSheetId="8" hidden="1">'TASA DE CAMBIO'!$A$1:$D$8962</definedName>
    <definedName name="EtiquetasActivo">OFFSET('TASA DE CAMBIO'!$AA$2, 0, 0, COUNTIF('TASA DE CAMBIO'!$AA$2:$AA$1000, "&lt;&gt;"), 1)</definedName>
    <definedName name="EtiquetasMonedas">OFFSET('TASA DE CAMBIO'!$AE$2, 0, 0, COUNTIF('TASA DE CAMBIO'!$AE$2:$AE$1000, "&lt;&gt;"), 1)</definedName>
    <definedName name="EtiquetasRentabilidad">OFFSET('TASA DE CAMBIO'!$AG$2, 0, 0, COUNTIF('TASA DE CAMBIO'!$AG$2:$AG$1000, "&lt;&gt;"), 1)</definedName>
    <definedName name="EtiquetasTipo">OFFSET('TASA DE CAMBIO'!$AC$2, 0, 0, COUNTIF('TASA DE CAMBIO'!$AC$2:$AC$1000, "&lt;&gt;"), 1)</definedName>
    <definedName name="ValorActivo">OFFSET('TASA DE CAMBIO'!$AB$2, 0, 0, COUNTIF('TASA DE CAMBIO'!$AA$2:$AA$1000, "&lt;&gt;"), 1)</definedName>
    <definedName name="ValorMonedas">OFFSET('TASA DE CAMBIO'!$AF$2, 0, 0, COUNTIF('TASA DE CAMBIO'!$AE$2:$AE$1000, "&lt;&gt;"), 1)</definedName>
    <definedName name="ValorRentabilidad">OFFSET('TASA DE CAMBIO'!$AH$2, 0, 0, COUNTIF('TASA DE CAMBIO'!$AG$2:$AG$1000, "&lt;&gt;"), 1)</definedName>
    <definedName name="ValorTipo">OFFSET('TASA DE CAMBIO'!$AD$2, 0, 0, COUNTIF('TASA DE CAMBIO'!$AC$2:$AC$1000, "&lt;&gt;"), 1)</definedName>
  </definedNames>
  <calcPr calcId="191029"/>
  <pivotCaches>
    <pivotCache cacheId="17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5" i="10" l="1"/>
  <c r="J1005" i="10" s="1"/>
  <c r="H1005" i="10"/>
  <c r="I1004" i="10"/>
  <c r="J1004" i="10" s="1"/>
  <c r="H1004" i="10"/>
  <c r="I1003" i="10"/>
  <c r="J1003" i="10" s="1"/>
  <c r="H1003" i="10"/>
  <c r="J1002" i="10"/>
  <c r="I1002" i="10"/>
  <c r="H1002" i="10"/>
  <c r="I1001" i="10"/>
  <c r="J1001" i="10" s="1"/>
  <c r="H1001" i="10"/>
  <c r="J1000" i="10"/>
  <c r="I1000" i="10"/>
  <c r="H1000" i="10"/>
  <c r="J999" i="10"/>
  <c r="I999" i="10"/>
  <c r="H999" i="10"/>
  <c r="J998" i="10"/>
  <c r="I998" i="10"/>
  <c r="H998" i="10"/>
  <c r="I997" i="10"/>
  <c r="J997" i="10" s="1"/>
  <c r="H997" i="10"/>
  <c r="I996" i="10"/>
  <c r="J996" i="10" s="1"/>
  <c r="H996" i="10"/>
  <c r="I995" i="10"/>
  <c r="J995" i="10" s="1"/>
  <c r="H995" i="10"/>
  <c r="J994" i="10"/>
  <c r="I994" i="10"/>
  <c r="H994" i="10"/>
  <c r="I993" i="10"/>
  <c r="J993" i="10" s="1"/>
  <c r="H993" i="10"/>
  <c r="J992" i="10"/>
  <c r="I992" i="10"/>
  <c r="H992" i="10"/>
  <c r="J991" i="10"/>
  <c r="I991" i="10"/>
  <c r="H991" i="10"/>
  <c r="J990" i="10"/>
  <c r="I990" i="10"/>
  <c r="H990" i="10"/>
  <c r="I989" i="10"/>
  <c r="J989" i="10" s="1"/>
  <c r="H989" i="10"/>
  <c r="I988" i="10"/>
  <c r="J988" i="10" s="1"/>
  <c r="H988" i="10"/>
  <c r="I987" i="10"/>
  <c r="J987" i="10" s="1"/>
  <c r="H987" i="10"/>
  <c r="J986" i="10"/>
  <c r="I986" i="10"/>
  <c r="H986" i="10"/>
  <c r="I985" i="10"/>
  <c r="J985" i="10" s="1"/>
  <c r="H985" i="10"/>
  <c r="J984" i="10"/>
  <c r="I984" i="10"/>
  <c r="H984" i="10"/>
  <c r="J983" i="10"/>
  <c r="I983" i="10"/>
  <c r="H983" i="10"/>
  <c r="J982" i="10"/>
  <c r="I982" i="10"/>
  <c r="H982" i="10"/>
  <c r="I981" i="10"/>
  <c r="J981" i="10" s="1"/>
  <c r="H981" i="10"/>
  <c r="I980" i="10"/>
  <c r="J980" i="10" s="1"/>
  <c r="H980" i="10"/>
  <c r="I979" i="10"/>
  <c r="J979" i="10" s="1"/>
  <c r="H979" i="10"/>
  <c r="J978" i="10"/>
  <c r="I978" i="10"/>
  <c r="H978" i="10"/>
  <c r="I977" i="10"/>
  <c r="J977" i="10" s="1"/>
  <c r="H977" i="10"/>
  <c r="J976" i="10"/>
  <c r="I976" i="10"/>
  <c r="H976" i="10"/>
  <c r="J975" i="10"/>
  <c r="I975" i="10"/>
  <c r="H975" i="10"/>
  <c r="J974" i="10"/>
  <c r="I974" i="10"/>
  <c r="H974" i="10"/>
  <c r="I973" i="10"/>
  <c r="J973" i="10" s="1"/>
  <c r="H973" i="10"/>
  <c r="I972" i="10"/>
  <c r="J972" i="10" s="1"/>
  <c r="H972" i="10"/>
  <c r="I971" i="10"/>
  <c r="J971" i="10" s="1"/>
  <c r="H971" i="10"/>
  <c r="J970" i="10"/>
  <c r="I970" i="10"/>
  <c r="H970" i="10"/>
  <c r="I969" i="10"/>
  <c r="J969" i="10" s="1"/>
  <c r="H969" i="10"/>
  <c r="J968" i="10"/>
  <c r="I968" i="10"/>
  <c r="H968" i="10"/>
  <c r="J967" i="10"/>
  <c r="I967" i="10"/>
  <c r="H967" i="10"/>
  <c r="J966" i="10"/>
  <c r="I966" i="10"/>
  <c r="H966" i="10"/>
  <c r="I965" i="10"/>
  <c r="J965" i="10" s="1"/>
  <c r="H965" i="10"/>
  <c r="I964" i="10"/>
  <c r="J964" i="10" s="1"/>
  <c r="H964" i="10"/>
  <c r="I963" i="10"/>
  <c r="J963" i="10" s="1"/>
  <c r="H963" i="10"/>
  <c r="J962" i="10"/>
  <c r="I962" i="10"/>
  <c r="H962" i="10"/>
  <c r="I961" i="10"/>
  <c r="J961" i="10" s="1"/>
  <c r="H961" i="10"/>
  <c r="J960" i="10"/>
  <c r="I960" i="10"/>
  <c r="H960" i="10"/>
  <c r="J959" i="10"/>
  <c r="I959" i="10"/>
  <c r="H959" i="10"/>
  <c r="J958" i="10"/>
  <c r="I958" i="10"/>
  <c r="H958" i="10"/>
  <c r="I957" i="10"/>
  <c r="J957" i="10" s="1"/>
  <c r="H957" i="10"/>
  <c r="I956" i="10"/>
  <c r="J956" i="10" s="1"/>
  <c r="H956" i="10"/>
  <c r="I955" i="10"/>
  <c r="J955" i="10" s="1"/>
  <c r="H955" i="10"/>
  <c r="J954" i="10"/>
  <c r="I954" i="10"/>
  <c r="H954" i="10"/>
  <c r="I953" i="10"/>
  <c r="J953" i="10" s="1"/>
  <c r="H953" i="10"/>
  <c r="J952" i="10"/>
  <c r="I952" i="10"/>
  <c r="H952" i="10"/>
  <c r="J951" i="10"/>
  <c r="I951" i="10"/>
  <c r="H951" i="10"/>
  <c r="J950" i="10"/>
  <c r="I950" i="10"/>
  <c r="H950" i="10"/>
  <c r="I949" i="10"/>
  <c r="J949" i="10" s="1"/>
  <c r="H949" i="10"/>
  <c r="I948" i="10"/>
  <c r="J948" i="10" s="1"/>
  <c r="H948" i="10"/>
  <c r="I947" i="10"/>
  <c r="J947" i="10" s="1"/>
  <c r="H947" i="10"/>
  <c r="J946" i="10"/>
  <c r="I946" i="10"/>
  <c r="H946" i="10"/>
  <c r="I945" i="10"/>
  <c r="J945" i="10" s="1"/>
  <c r="H945" i="10"/>
  <c r="J944" i="10"/>
  <c r="I944" i="10"/>
  <c r="H944" i="10"/>
  <c r="J943" i="10"/>
  <c r="I943" i="10"/>
  <c r="H943" i="10"/>
  <c r="J942" i="10"/>
  <c r="I942" i="10"/>
  <c r="H942" i="10"/>
  <c r="I941" i="10"/>
  <c r="J941" i="10" s="1"/>
  <c r="H941" i="10"/>
  <c r="I940" i="10"/>
  <c r="J940" i="10" s="1"/>
  <c r="H940" i="10"/>
  <c r="I939" i="10"/>
  <c r="J939" i="10" s="1"/>
  <c r="H939" i="10"/>
  <c r="J938" i="10"/>
  <c r="I938" i="10"/>
  <c r="H938" i="10"/>
  <c r="I937" i="10"/>
  <c r="J937" i="10" s="1"/>
  <c r="H937" i="10"/>
  <c r="J936" i="10"/>
  <c r="I936" i="10"/>
  <c r="H936" i="10"/>
  <c r="J935" i="10"/>
  <c r="I935" i="10"/>
  <c r="H935" i="10"/>
  <c r="J934" i="10"/>
  <c r="I934" i="10"/>
  <c r="H934" i="10"/>
  <c r="I933" i="10"/>
  <c r="J933" i="10" s="1"/>
  <c r="H933" i="10"/>
  <c r="I932" i="10"/>
  <c r="J932" i="10" s="1"/>
  <c r="H932" i="10"/>
  <c r="I931" i="10"/>
  <c r="J931" i="10" s="1"/>
  <c r="H931" i="10"/>
  <c r="J930" i="10"/>
  <c r="I930" i="10"/>
  <c r="H930" i="10"/>
  <c r="I929" i="10"/>
  <c r="J929" i="10" s="1"/>
  <c r="H929" i="10"/>
  <c r="J928" i="10"/>
  <c r="I928" i="10"/>
  <c r="H928" i="10"/>
  <c r="J927" i="10"/>
  <c r="I927" i="10"/>
  <c r="H927" i="10"/>
  <c r="J926" i="10"/>
  <c r="I926" i="10"/>
  <c r="H926" i="10"/>
  <c r="I925" i="10"/>
  <c r="J925" i="10" s="1"/>
  <c r="H925" i="10"/>
  <c r="I924" i="10"/>
  <c r="J924" i="10" s="1"/>
  <c r="H924" i="10"/>
  <c r="I923" i="10"/>
  <c r="J923" i="10" s="1"/>
  <c r="H923" i="10"/>
  <c r="J922" i="10"/>
  <c r="I922" i="10"/>
  <c r="H922" i="10"/>
  <c r="I921" i="10"/>
  <c r="J921" i="10" s="1"/>
  <c r="H921" i="10"/>
  <c r="J920" i="10"/>
  <c r="I920" i="10"/>
  <c r="H920" i="10"/>
  <c r="J919" i="10"/>
  <c r="I919" i="10"/>
  <c r="H919" i="10"/>
  <c r="J918" i="10"/>
  <c r="I918" i="10"/>
  <c r="H918" i="10"/>
  <c r="I917" i="10"/>
  <c r="J917" i="10" s="1"/>
  <c r="H917" i="10"/>
  <c r="I916" i="10"/>
  <c r="J916" i="10" s="1"/>
  <c r="H916" i="10"/>
  <c r="I915" i="10"/>
  <c r="J915" i="10" s="1"/>
  <c r="H915" i="10"/>
  <c r="J914" i="10"/>
  <c r="I914" i="10"/>
  <c r="H914" i="10"/>
  <c r="I913" i="10"/>
  <c r="J913" i="10" s="1"/>
  <c r="H913" i="10"/>
  <c r="J912" i="10"/>
  <c r="I912" i="10"/>
  <c r="H912" i="10"/>
  <c r="J911" i="10"/>
  <c r="I911" i="10"/>
  <c r="H911" i="10"/>
  <c r="J910" i="10"/>
  <c r="I910" i="10"/>
  <c r="H910" i="10"/>
  <c r="I909" i="10"/>
  <c r="J909" i="10" s="1"/>
  <c r="H909" i="10"/>
  <c r="I908" i="10"/>
  <c r="J908" i="10" s="1"/>
  <c r="H908" i="10"/>
  <c r="I907" i="10"/>
  <c r="J907" i="10" s="1"/>
  <c r="H907" i="10"/>
  <c r="J906" i="10"/>
  <c r="I906" i="10"/>
  <c r="H906" i="10"/>
  <c r="I905" i="10"/>
  <c r="J905" i="10" s="1"/>
  <c r="H905" i="10"/>
  <c r="J904" i="10"/>
  <c r="I904" i="10"/>
  <c r="H904" i="10"/>
  <c r="J903" i="10"/>
  <c r="I903" i="10"/>
  <c r="H903" i="10"/>
  <c r="J902" i="10"/>
  <c r="I902" i="10"/>
  <c r="H902" i="10"/>
  <c r="I901" i="10"/>
  <c r="J901" i="10" s="1"/>
  <c r="H901" i="10"/>
  <c r="I900" i="10"/>
  <c r="J900" i="10" s="1"/>
  <c r="H900" i="10"/>
  <c r="I899" i="10"/>
  <c r="J899" i="10" s="1"/>
  <c r="H899" i="10"/>
  <c r="J898" i="10"/>
  <c r="I898" i="10"/>
  <c r="H898" i="10"/>
  <c r="I897" i="10"/>
  <c r="J897" i="10" s="1"/>
  <c r="H897" i="10"/>
  <c r="J896" i="10"/>
  <c r="I896" i="10"/>
  <c r="H896" i="10"/>
  <c r="J895" i="10"/>
  <c r="I895" i="10"/>
  <c r="H895" i="10"/>
  <c r="J894" i="10"/>
  <c r="I894" i="10"/>
  <c r="H894" i="10"/>
  <c r="I893" i="10"/>
  <c r="J893" i="10" s="1"/>
  <c r="H893" i="10"/>
  <c r="I892" i="10"/>
  <c r="J892" i="10" s="1"/>
  <c r="H892" i="10"/>
  <c r="I891" i="10"/>
  <c r="J891" i="10" s="1"/>
  <c r="H891" i="10"/>
  <c r="J890" i="10"/>
  <c r="I890" i="10"/>
  <c r="H890" i="10"/>
  <c r="I889" i="10"/>
  <c r="J889" i="10" s="1"/>
  <c r="H889" i="10"/>
  <c r="J888" i="10"/>
  <c r="I888" i="10"/>
  <c r="H888" i="10"/>
  <c r="J887" i="10"/>
  <c r="I887" i="10"/>
  <c r="H887" i="10"/>
  <c r="J886" i="10"/>
  <c r="I886" i="10"/>
  <c r="H886" i="10"/>
  <c r="I885" i="10"/>
  <c r="J885" i="10" s="1"/>
  <c r="H885" i="10"/>
  <c r="I884" i="10"/>
  <c r="J884" i="10" s="1"/>
  <c r="H884" i="10"/>
  <c r="I883" i="10"/>
  <c r="J883" i="10" s="1"/>
  <c r="H883" i="10"/>
  <c r="J882" i="10"/>
  <c r="I882" i="10"/>
  <c r="H882" i="10"/>
  <c r="I881" i="10"/>
  <c r="J881" i="10" s="1"/>
  <c r="H881" i="10"/>
  <c r="J880" i="10"/>
  <c r="I880" i="10"/>
  <c r="H880" i="10"/>
  <c r="J879" i="10"/>
  <c r="I879" i="10"/>
  <c r="H879" i="10"/>
  <c r="J878" i="10"/>
  <c r="I878" i="10"/>
  <c r="H878" i="10"/>
  <c r="I877" i="10"/>
  <c r="J877" i="10" s="1"/>
  <c r="H877" i="10"/>
  <c r="J876" i="10"/>
  <c r="I876" i="10"/>
  <c r="H876" i="10"/>
  <c r="I875" i="10"/>
  <c r="J875" i="10" s="1"/>
  <c r="H875" i="10"/>
  <c r="J874" i="10"/>
  <c r="I874" i="10"/>
  <c r="H874" i="10"/>
  <c r="I873" i="10"/>
  <c r="J873" i="10" s="1"/>
  <c r="H873" i="10"/>
  <c r="J872" i="10"/>
  <c r="I872" i="10"/>
  <c r="H872" i="10"/>
  <c r="J871" i="10"/>
  <c r="I871" i="10"/>
  <c r="H871" i="10"/>
  <c r="J870" i="10"/>
  <c r="I870" i="10"/>
  <c r="H870" i="10"/>
  <c r="I869" i="10"/>
  <c r="J869" i="10" s="1"/>
  <c r="H869" i="10"/>
  <c r="J868" i="10"/>
  <c r="I868" i="10"/>
  <c r="H868" i="10"/>
  <c r="I867" i="10"/>
  <c r="J867" i="10" s="1"/>
  <c r="H867" i="10"/>
  <c r="J866" i="10"/>
  <c r="I866" i="10"/>
  <c r="H866" i="10"/>
  <c r="I865" i="10"/>
  <c r="J865" i="10" s="1"/>
  <c r="H865" i="10"/>
  <c r="J864" i="10"/>
  <c r="I864" i="10"/>
  <c r="H864" i="10"/>
  <c r="J863" i="10"/>
  <c r="I863" i="10"/>
  <c r="H863" i="10"/>
  <c r="J862" i="10"/>
  <c r="I862" i="10"/>
  <c r="H862" i="10"/>
  <c r="I861" i="10"/>
  <c r="J861" i="10" s="1"/>
  <c r="H861" i="10"/>
  <c r="J860" i="10"/>
  <c r="I860" i="10"/>
  <c r="H860" i="10"/>
  <c r="I859" i="10"/>
  <c r="J859" i="10" s="1"/>
  <c r="H859" i="10"/>
  <c r="J858" i="10"/>
  <c r="I858" i="10"/>
  <c r="H858" i="10"/>
  <c r="I857" i="10"/>
  <c r="J857" i="10" s="1"/>
  <c r="H857" i="10"/>
  <c r="J856" i="10"/>
  <c r="I856" i="10"/>
  <c r="H856" i="10"/>
  <c r="J855" i="10"/>
  <c r="I855" i="10"/>
  <c r="H855" i="10"/>
  <c r="J854" i="10"/>
  <c r="I854" i="10"/>
  <c r="H854" i="10"/>
  <c r="I853" i="10"/>
  <c r="J853" i="10" s="1"/>
  <c r="H853" i="10"/>
  <c r="J852" i="10"/>
  <c r="I852" i="10"/>
  <c r="H852" i="10"/>
  <c r="I851" i="10"/>
  <c r="J851" i="10" s="1"/>
  <c r="H851" i="10"/>
  <c r="J850" i="10"/>
  <c r="I850" i="10"/>
  <c r="H850" i="10"/>
  <c r="I849" i="10"/>
  <c r="J849" i="10" s="1"/>
  <c r="H849" i="10"/>
  <c r="J848" i="10"/>
  <c r="I848" i="10"/>
  <c r="H848" i="10"/>
  <c r="J847" i="10"/>
  <c r="I847" i="10"/>
  <c r="H847" i="10"/>
  <c r="J846" i="10"/>
  <c r="I846" i="10"/>
  <c r="H846" i="10"/>
  <c r="I845" i="10"/>
  <c r="J845" i="10" s="1"/>
  <c r="H845" i="10"/>
  <c r="J844" i="10"/>
  <c r="I844" i="10"/>
  <c r="H844" i="10"/>
  <c r="I843" i="10"/>
  <c r="J843" i="10" s="1"/>
  <c r="H843" i="10"/>
  <c r="J842" i="10"/>
  <c r="I842" i="10"/>
  <c r="H842" i="10"/>
  <c r="I841" i="10"/>
  <c r="J841" i="10" s="1"/>
  <c r="H841" i="10"/>
  <c r="J840" i="10"/>
  <c r="I840" i="10"/>
  <c r="H840" i="10"/>
  <c r="J839" i="10"/>
  <c r="I839" i="10"/>
  <c r="H839" i="10"/>
  <c r="J838" i="10"/>
  <c r="I838" i="10"/>
  <c r="H838" i="10"/>
  <c r="I837" i="10"/>
  <c r="J837" i="10" s="1"/>
  <c r="H837" i="10"/>
  <c r="J836" i="10"/>
  <c r="I836" i="10"/>
  <c r="H836" i="10"/>
  <c r="I835" i="10"/>
  <c r="J835" i="10" s="1"/>
  <c r="H835" i="10"/>
  <c r="J834" i="10"/>
  <c r="I834" i="10"/>
  <c r="H834" i="10"/>
  <c r="I833" i="10"/>
  <c r="J833" i="10" s="1"/>
  <c r="H833" i="10"/>
  <c r="J832" i="10"/>
  <c r="I832" i="10"/>
  <c r="H832" i="10"/>
  <c r="J831" i="10"/>
  <c r="I831" i="10"/>
  <c r="H831" i="10"/>
  <c r="J830" i="10"/>
  <c r="I830" i="10"/>
  <c r="H830" i="10"/>
  <c r="I829" i="10"/>
  <c r="J829" i="10" s="1"/>
  <c r="H829" i="10"/>
  <c r="J828" i="10"/>
  <c r="I828" i="10"/>
  <c r="H828" i="10"/>
  <c r="I827" i="10"/>
  <c r="J827" i="10" s="1"/>
  <c r="H827" i="10"/>
  <c r="J826" i="10"/>
  <c r="I826" i="10"/>
  <c r="H826" i="10"/>
  <c r="I825" i="10"/>
  <c r="J825" i="10" s="1"/>
  <c r="H825" i="10"/>
  <c r="J824" i="10"/>
  <c r="I824" i="10"/>
  <c r="H824" i="10"/>
  <c r="J823" i="10"/>
  <c r="I823" i="10"/>
  <c r="H823" i="10"/>
  <c r="J822" i="10"/>
  <c r="I822" i="10"/>
  <c r="H822" i="10"/>
  <c r="I821" i="10"/>
  <c r="J821" i="10" s="1"/>
  <c r="H821" i="10"/>
  <c r="J820" i="10"/>
  <c r="I820" i="10"/>
  <c r="H820" i="10"/>
  <c r="I819" i="10"/>
  <c r="J819" i="10" s="1"/>
  <c r="H819" i="10"/>
  <c r="J818" i="10"/>
  <c r="I818" i="10"/>
  <c r="H818" i="10"/>
  <c r="I817" i="10"/>
  <c r="J817" i="10" s="1"/>
  <c r="H817" i="10"/>
  <c r="J816" i="10"/>
  <c r="I816" i="10"/>
  <c r="H816" i="10"/>
  <c r="J815" i="10"/>
  <c r="I815" i="10"/>
  <c r="H815" i="10"/>
  <c r="J814" i="10"/>
  <c r="I814" i="10"/>
  <c r="H814" i="10"/>
  <c r="I813" i="10"/>
  <c r="J813" i="10" s="1"/>
  <c r="H813" i="10"/>
  <c r="J812" i="10"/>
  <c r="I812" i="10"/>
  <c r="H812" i="10"/>
  <c r="I811" i="10"/>
  <c r="J811" i="10" s="1"/>
  <c r="H811" i="10"/>
  <c r="J810" i="10"/>
  <c r="I810" i="10"/>
  <c r="H810" i="10"/>
  <c r="I809" i="10"/>
  <c r="J809" i="10" s="1"/>
  <c r="H809" i="10"/>
  <c r="J808" i="10"/>
  <c r="I808" i="10"/>
  <c r="H808" i="10"/>
  <c r="J807" i="10"/>
  <c r="I807" i="10"/>
  <c r="H807" i="10"/>
  <c r="J806" i="10"/>
  <c r="I806" i="10"/>
  <c r="H806" i="10"/>
  <c r="I805" i="10"/>
  <c r="J805" i="10" s="1"/>
  <c r="H805" i="10"/>
  <c r="J804" i="10"/>
  <c r="I804" i="10"/>
  <c r="H804" i="10"/>
  <c r="I803" i="10"/>
  <c r="J803" i="10" s="1"/>
  <c r="H803" i="10"/>
  <c r="J802" i="10"/>
  <c r="I802" i="10"/>
  <c r="H802" i="10"/>
  <c r="I801" i="10"/>
  <c r="J801" i="10" s="1"/>
  <c r="H801" i="10"/>
  <c r="J800" i="10"/>
  <c r="I800" i="10"/>
  <c r="H800" i="10"/>
  <c r="J799" i="10"/>
  <c r="I799" i="10"/>
  <c r="H799" i="10"/>
  <c r="J798" i="10"/>
  <c r="I798" i="10"/>
  <c r="H798" i="10"/>
  <c r="I797" i="10"/>
  <c r="J797" i="10" s="1"/>
  <c r="H797" i="10"/>
  <c r="J796" i="10"/>
  <c r="I796" i="10"/>
  <c r="H796" i="10"/>
  <c r="I795" i="10"/>
  <c r="J795" i="10" s="1"/>
  <c r="H795" i="10"/>
  <c r="J794" i="10"/>
  <c r="I794" i="10"/>
  <c r="H794" i="10"/>
  <c r="I793" i="10"/>
  <c r="J793" i="10" s="1"/>
  <c r="H793" i="10"/>
  <c r="J792" i="10"/>
  <c r="I792" i="10"/>
  <c r="H792" i="10"/>
  <c r="J791" i="10"/>
  <c r="I791" i="10"/>
  <c r="H791" i="10"/>
  <c r="J790" i="10"/>
  <c r="I790" i="10"/>
  <c r="H790" i="10"/>
  <c r="I789" i="10"/>
  <c r="J789" i="10" s="1"/>
  <c r="H789" i="10"/>
  <c r="J788" i="10"/>
  <c r="I788" i="10"/>
  <c r="H788" i="10"/>
  <c r="I787" i="10"/>
  <c r="J787" i="10" s="1"/>
  <c r="H787" i="10"/>
  <c r="J786" i="10"/>
  <c r="I786" i="10"/>
  <c r="H786" i="10"/>
  <c r="I785" i="10"/>
  <c r="J785" i="10" s="1"/>
  <c r="H785" i="10"/>
  <c r="J784" i="10"/>
  <c r="I784" i="10"/>
  <c r="H784" i="10"/>
  <c r="J783" i="10"/>
  <c r="I783" i="10"/>
  <c r="H783" i="10"/>
  <c r="J782" i="10"/>
  <c r="I782" i="10"/>
  <c r="H782" i="10"/>
  <c r="I781" i="10"/>
  <c r="J781" i="10" s="1"/>
  <c r="H781" i="10"/>
  <c r="J780" i="10"/>
  <c r="I780" i="10"/>
  <c r="H780" i="10"/>
  <c r="I779" i="10"/>
  <c r="J779" i="10" s="1"/>
  <c r="H779" i="10"/>
  <c r="J778" i="10"/>
  <c r="I778" i="10"/>
  <c r="H778" i="10"/>
  <c r="I777" i="10"/>
  <c r="J777" i="10" s="1"/>
  <c r="H777" i="10"/>
  <c r="J776" i="10"/>
  <c r="I776" i="10"/>
  <c r="H776" i="10"/>
  <c r="J775" i="10"/>
  <c r="I775" i="10"/>
  <c r="H775" i="10"/>
  <c r="J774" i="10"/>
  <c r="I774" i="10"/>
  <c r="H774" i="10"/>
  <c r="I773" i="10"/>
  <c r="J773" i="10" s="1"/>
  <c r="H773" i="10"/>
  <c r="J772" i="10"/>
  <c r="I772" i="10"/>
  <c r="H772" i="10"/>
  <c r="I771" i="10"/>
  <c r="J771" i="10" s="1"/>
  <c r="H771" i="10"/>
  <c r="J770" i="10"/>
  <c r="I770" i="10"/>
  <c r="H770" i="10"/>
  <c r="I769" i="10"/>
  <c r="J769" i="10" s="1"/>
  <c r="H769" i="10"/>
  <c r="J768" i="10"/>
  <c r="I768" i="10"/>
  <c r="H768" i="10"/>
  <c r="J767" i="10"/>
  <c r="I767" i="10"/>
  <c r="H767" i="10"/>
  <c r="J766" i="10"/>
  <c r="I766" i="10"/>
  <c r="H766" i="10"/>
  <c r="I765" i="10"/>
  <c r="J765" i="10" s="1"/>
  <c r="H765" i="10"/>
  <c r="J764" i="10"/>
  <c r="I764" i="10"/>
  <c r="H764" i="10"/>
  <c r="I763" i="10"/>
  <c r="J763" i="10" s="1"/>
  <c r="H763" i="10"/>
  <c r="J762" i="10"/>
  <c r="I762" i="10"/>
  <c r="H762" i="10"/>
  <c r="I761" i="10"/>
  <c r="J761" i="10" s="1"/>
  <c r="H761" i="10"/>
  <c r="J760" i="10"/>
  <c r="I760" i="10"/>
  <c r="H760" i="10"/>
  <c r="J759" i="10"/>
  <c r="I759" i="10"/>
  <c r="H759" i="10"/>
  <c r="J758" i="10"/>
  <c r="I758" i="10"/>
  <c r="H758" i="10"/>
  <c r="I757" i="10"/>
  <c r="J757" i="10" s="1"/>
  <c r="H757" i="10"/>
  <c r="J756" i="10"/>
  <c r="I756" i="10"/>
  <c r="H756" i="10"/>
  <c r="I755" i="10"/>
  <c r="J755" i="10" s="1"/>
  <c r="H755" i="10"/>
  <c r="J754" i="10"/>
  <c r="I754" i="10"/>
  <c r="H754" i="10"/>
  <c r="I753" i="10"/>
  <c r="J753" i="10" s="1"/>
  <c r="H753" i="10"/>
  <c r="J752" i="10"/>
  <c r="I752" i="10"/>
  <c r="H752" i="10"/>
  <c r="J751" i="10"/>
  <c r="I751" i="10"/>
  <c r="H751" i="10"/>
  <c r="J750" i="10"/>
  <c r="I750" i="10"/>
  <c r="H750" i="10"/>
  <c r="I749" i="10"/>
  <c r="J749" i="10" s="1"/>
  <c r="H749" i="10"/>
  <c r="J748" i="10"/>
  <c r="I748" i="10"/>
  <c r="H748" i="10"/>
  <c r="I747" i="10"/>
  <c r="J747" i="10" s="1"/>
  <c r="H747" i="10"/>
  <c r="J746" i="10"/>
  <c r="I746" i="10"/>
  <c r="H746" i="10"/>
  <c r="I745" i="10"/>
  <c r="J745" i="10" s="1"/>
  <c r="H745" i="10"/>
  <c r="J744" i="10"/>
  <c r="I744" i="10"/>
  <c r="H744" i="10"/>
  <c r="J743" i="10"/>
  <c r="I743" i="10"/>
  <c r="H743" i="10"/>
  <c r="J742" i="10"/>
  <c r="I742" i="10"/>
  <c r="H742" i="10"/>
  <c r="I741" i="10"/>
  <c r="J741" i="10" s="1"/>
  <c r="H741" i="10"/>
  <c r="J740" i="10"/>
  <c r="I740" i="10"/>
  <c r="H740" i="10"/>
  <c r="I739" i="10"/>
  <c r="J739" i="10" s="1"/>
  <c r="H739" i="10"/>
  <c r="J738" i="10"/>
  <c r="I738" i="10"/>
  <c r="H738" i="10"/>
  <c r="I737" i="10"/>
  <c r="J737" i="10" s="1"/>
  <c r="H737" i="10"/>
  <c r="J736" i="10"/>
  <c r="I736" i="10"/>
  <c r="H736" i="10"/>
  <c r="J735" i="10"/>
  <c r="I735" i="10"/>
  <c r="H735" i="10"/>
  <c r="J734" i="10"/>
  <c r="I734" i="10"/>
  <c r="H734" i="10"/>
  <c r="I733" i="10"/>
  <c r="J733" i="10" s="1"/>
  <c r="H733" i="10"/>
  <c r="J732" i="10"/>
  <c r="I732" i="10"/>
  <c r="H732" i="10"/>
  <c r="I731" i="10"/>
  <c r="J731" i="10" s="1"/>
  <c r="H731" i="10"/>
  <c r="J730" i="10"/>
  <c r="I730" i="10"/>
  <c r="H730" i="10"/>
  <c r="I729" i="10"/>
  <c r="J729" i="10" s="1"/>
  <c r="H729" i="10"/>
  <c r="J728" i="10"/>
  <c r="I728" i="10"/>
  <c r="H728" i="10"/>
  <c r="J727" i="10"/>
  <c r="I727" i="10"/>
  <c r="H727" i="10"/>
  <c r="J726" i="10"/>
  <c r="I726" i="10"/>
  <c r="H726" i="10"/>
  <c r="I725" i="10"/>
  <c r="J725" i="10" s="1"/>
  <c r="H725" i="10"/>
  <c r="J724" i="10"/>
  <c r="I724" i="10"/>
  <c r="H724" i="10"/>
  <c r="I723" i="10"/>
  <c r="J723" i="10" s="1"/>
  <c r="H723" i="10"/>
  <c r="J722" i="10"/>
  <c r="I722" i="10"/>
  <c r="H722" i="10"/>
  <c r="I721" i="10"/>
  <c r="J721" i="10" s="1"/>
  <c r="H721" i="10"/>
  <c r="J720" i="10"/>
  <c r="I720" i="10"/>
  <c r="H720" i="10"/>
  <c r="J719" i="10"/>
  <c r="I719" i="10"/>
  <c r="H719" i="10"/>
  <c r="J718" i="10"/>
  <c r="I718" i="10"/>
  <c r="H718" i="10"/>
  <c r="I717" i="10"/>
  <c r="J717" i="10" s="1"/>
  <c r="H717" i="10"/>
  <c r="J716" i="10"/>
  <c r="I716" i="10"/>
  <c r="H716" i="10"/>
  <c r="I715" i="10"/>
  <c r="J715" i="10" s="1"/>
  <c r="H715" i="10"/>
  <c r="J714" i="10"/>
  <c r="I714" i="10"/>
  <c r="H714" i="10"/>
  <c r="I713" i="10"/>
  <c r="J713" i="10" s="1"/>
  <c r="H713" i="10"/>
  <c r="J712" i="10"/>
  <c r="I712" i="10"/>
  <c r="H712" i="10"/>
  <c r="J711" i="10"/>
  <c r="I711" i="10"/>
  <c r="H711" i="10"/>
  <c r="J710" i="10"/>
  <c r="I710" i="10"/>
  <c r="H710" i="10"/>
  <c r="I709" i="10"/>
  <c r="J709" i="10" s="1"/>
  <c r="H709" i="10"/>
  <c r="J708" i="10"/>
  <c r="I708" i="10"/>
  <c r="H708" i="10"/>
  <c r="I707" i="10"/>
  <c r="J707" i="10" s="1"/>
  <c r="H707" i="10"/>
  <c r="J706" i="10"/>
  <c r="I706" i="10"/>
  <c r="H706" i="10"/>
  <c r="I705" i="10"/>
  <c r="J705" i="10" s="1"/>
  <c r="H705" i="10"/>
  <c r="J704" i="10"/>
  <c r="I704" i="10"/>
  <c r="H704" i="10"/>
  <c r="J703" i="10"/>
  <c r="I703" i="10"/>
  <c r="H703" i="10"/>
  <c r="J702" i="10"/>
  <c r="I702" i="10"/>
  <c r="H702" i="10"/>
  <c r="I701" i="10"/>
  <c r="J701" i="10" s="1"/>
  <c r="H701" i="10"/>
  <c r="J700" i="10"/>
  <c r="I700" i="10"/>
  <c r="H700" i="10"/>
  <c r="I699" i="10"/>
  <c r="J699" i="10" s="1"/>
  <c r="H699" i="10"/>
  <c r="J698" i="10"/>
  <c r="I698" i="10"/>
  <c r="H698" i="10"/>
  <c r="I697" i="10"/>
  <c r="J697" i="10" s="1"/>
  <c r="H697" i="10"/>
  <c r="J696" i="10"/>
  <c r="I696" i="10"/>
  <c r="H696" i="10"/>
  <c r="J695" i="10"/>
  <c r="I695" i="10"/>
  <c r="H695" i="10"/>
  <c r="J694" i="10"/>
  <c r="I694" i="10"/>
  <c r="H694" i="10"/>
  <c r="I693" i="10"/>
  <c r="J693" i="10" s="1"/>
  <c r="H693" i="10"/>
  <c r="J692" i="10"/>
  <c r="I692" i="10"/>
  <c r="H692" i="10"/>
  <c r="I691" i="10"/>
  <c r="J691" i="10" s="1"/>
  <c r="H691" i="10"/>
  <c r="J690" i="10"/>
  <c r="I690" i="10"/>
  <c r="H690" i="10"/>
  <c r="I689" i="10"/>
  <c r="J689" i="10" s="1"/>
  <c r="H689" i="10"/>
  <c r="J688" i="10"/>
  <c r="I688" i="10"/>
  <c r="H688" i="10"/>
  <c r="J687" i="10"/>
  <c r="I687" i="10"/>
  <c r="H687" i="10"/>
  <c r="J686" i="10"/>
  <c r="I686" i="10"/>
  <c r="H686" i="10"/>
  <c r="I685" i="10"/>
  <c r="J685" i="10" s="1"/>
  <c r="H685" i="10"/>
  <c r="J684" i="10"/>
  <c r="I684" i="10"/>
  <c r="H684" i="10"/>
  <c r="I683" i="10"/>
  <c r="J683" i="10" s="1"/>
  <c r="H683" i="10"/>
  <c r="J682" i="10"/>
  <c r="I682" i="10"/>
  <c r="H682" i="10"/>
  <c r="I681" i="10"/>
  <c r="J681" i="10" s="1"/>
  <c r="H681" i="10"/>
  <c r="J680" i="10"/>
  <c r="I680" i="10"/>
  <c r="H680" i="10"/>
  <c r="J679" i="10"/>
  <c r="I679" i="10"/>
  <c r="H679" i="10"/>
  <c r="J678" i="10"/>
  <c r="I678" i="10"/>
  <c r="H678" i="10"/>
  <c r="I677" i="10"/>
  <c r="J677" i="10" s="1"/>
  <c r="H677" i="10"/>
  <c r="J676" i="10"/>
  <c r="I676" i="10"/>
  <c r="H676" i="10"/>
  <c r="I675" i="10"/>
  <c r="J675" i="10" s="1"/>
  <c r="H675" i="10"/>
  <c r="J674" i="10"/>
  <c r="I674" i="10"/>
  <c r="H674" i="10"/>
  <c r="I673" i="10"/>
  <c r="J673" i="10" s="1"/>
  <c r="H673" i="10"/>
  <c r="J672" i="10"/>
  <c r="I672" i="10"/>
  <c r="H672" i="10"/>
  <c r="J671" i="10"/>
  <c r="I671" i="10"/>
  <c r="H671" i="10"/>
  <c r="J670" i="10"/>
  <c r="I670" i="10"/>
  <c r="H670" i="10"/>
  <c r="I669" i="10"/>
  <c r="J669" i="10" s="1"/>
  <c r="H669" i="10"/>
  <c r="J668" i="10"/>
  <c r="I668" i="10"/>
  <c r="H668" i="10"/>
  <c r="I667" i="10"/>
  <c r="J667" i="10" s="1"/>
  <c r="H667" i="10"/>
  <c r="J666" i="10"/>
  <c r="I666" i="10"/>
  <c r="H666" i="10"/>
  <c r="I665" i="10"/>
  <c r="J665" i="10" s="1"/>
  <c r="H665" i="10"/>
  <c r="J664" i="10"/>
  <c r="I664" i="10"/>
  <c r="H664" i="10"/>
  <c r="J663" i="10"/>
  <c r="I663" i="10"/>
  <c r="H663" i="10"/>
  <c r="J662" i="10"/>
  <c r="I662" i="10"/>
  <c r="H662" i="10"/>
  <c r="I661" i="10"/>
  <c r="J661" i="10" s="1"/>
  <c r="H661" i="10"/>
  <c r="J660" i="10"/>
  <c r="I660" i="10"/>
  <c r="H660" i="10"/>
  <c r="I659" i="10"/>
  <c r="J659" i="10" s="1"/>
  <c r="H659" i="10"/>
  <c r="J658" i="10"/>
  <c r="I658" i="10"/>
  <c r="H658" i="10"/>
  <c r="I657" i="10"/>
  <c r="J657" i="10" s="1"/>
  <c r="H657" i="10"/>
  <c r="J656" i="10"/>
  <c r="I656" i="10"/>
  <c r="H656" i="10"/>
  <c r="J655" i="10"/>
  <c r="I655" i="10"/>
  <c r="H655" i="10"/>
  <c r="J654" i="10"/>
  <c r="I654" i="10"/>
  <c r="H654" i="10"/>
  <c r="I653" i="10"/>
  <c r="J653" i="10" s="1"/>
  <c r="H653" i="10"/>
  <c r="J652" i="10"/>
  <c r="I652" i="10"/>
  <c r="H652" i="10"/>
  <c r="I651" i="10"/>
  <c r="J651" i="10" s="1"/>
  <c r="H651" i="10"/>
  <c r="J650" i="10"/>
  <c r="I650" i="10"/>
  <c r="H650" i="10"/>
  <c r="I649" i="10"/>
  <c r="J649" i="10" s="1"/>
  <c r="H649" i="10"/>
  <c r="J648" i="10"/>
  <c r="I648" i="10"/>
  <c r="H648" i="10"/>
  <c r="J647" i="10"/>
  <c r="I647" i="10"/>
  <c r="H647" i="10"/>
  <c r="J646" i="10"/>
  <c r="I646" i="10"/>
  <c r="H646" i="10"/>
  <c r="I645" i="10"/>
  <c r="J645" i="10" s="1"/>
  <c r="H645" i="10"/>
  <c r="J644" i="10"/>
  <c r="I644" i="10"/>
  <c r="H644" i="10"/>
  <c r="I643" i="10"/>
  <c r="J643" i="10" s="1"/>
  <c r="H643" i="10"/>
  <c r="J642" i="10"/>
  <c r="I642" i="10"/>
  <c r="H642" i="10"/>
  <c r="I641" i="10"/>
  <c r="J641" i="10" s="1"/>
  <c r="H641" i="10"/>
  <c r="J640" i="10"/>
  <c r="I640" i="10"/>
  <c r="H640" i="10"/>
  <c r="J639" i="10"/>
  <c r="I639" i="10"/>
  <c r="H639" i="10"/>
  <c r="J638" i="10"/>
  <c r="I638" i="10"/>
  <c r="H638" i="10"/>
  <c r="I637" i="10"/>
  <c r="J637" i="10" s="1"/>
  <c r="H637" i="10"/>
  <c r="J636" i="10"/>
  <c r="I636" i="10"/>
  <c r="H636" i="10"/>
  <c r="I635" i="10"/>
  <c r="J635" i="10" s="1"/>
  <c r="H635" i="10"/>
  <c r="J634" i="10"/>
  <c r="I634" i="10"/>
  <c r="H634" i="10"/>
  <c r="I633" i="10"/>
  <c r="J633" i="10" s="1"/>
  <c r="H633" i="10"/>
  <c r="J632" i="10"/>
  <c r="I632" i="10"/>
  <c r="H632" i="10"/>
  <c r="J631" i="10"/>
  <c r="I631" i="10"/>
  <c r="H631" i="10"/>
  <c r="J630" i="10"/>
  <c r="I630" i="10"/>
  <c r="H630" i="10"/>
  <c r="I629" i="10"/>
  <c r="J629" i="10" s="1"/>
  <c r="H629" i="10"/>
  <c r="J628" i="10"/>
  <c r="I628" i="10"/>
  <c r="H628" i="10"/>
  <c r="I627" i="10"/>
  <c r="J627" i="10" s="1"/>
  <c r="H627" i="10"/>
  <c r="J626" i="10"/>
  <c r="I626" i="10"/>
  <c r="H626" i="10"/>
  <c r="I625" i="10"/>
  <c r="J625" i="10" s="1"/>
  <c r="H625" i="10"/>
  <c r="J624" i="10"/>
  <c r="I624" i="10"/>
  <c r="H624" i="10"/>
  <c r="J623" i="10"/>
  <c r="I623" i="10"/>
  <c r="H623" i="10"/>
  <c r="J622" i="10"/>
  <c r="I622" i="10"/>
  <c r="H622" i="10"/>
  <c r="I621" i="10"/>
  <c r="J621" i="10" s="1"/>
  <c r="H621" i="10"/>
  <c r="J620" i="10"/>
  <c r="I620" i="10"/>
  <c r="H620" i="10"/>
  <c r="I619" i="10"/>
  <c r="J619" i="10" s="1"/>
  <c r="H619" i="10"/>
  <c r="J618" i="10"/>
  <c r="I618" i="10"/>
  <c r="H618" i="10"/>
  <c r="I617" i="10"/>
  <c r="J617" i="10" s="1"/>
  <c r="H617" i="10"/>
  <c r="J616" i="10"/>
  <c r="I616" i="10"/>
  <c r="H616" i="10"/>
  <c r="J615" i="10"/>
  <c r="I615" i="10"/>
  <c r="H615" i="10"/>
  <c r="J614" i="10"/>
  <c r="I614" i="10"/>
  <c r="H614" i="10"/>
  <c r="I613" i="10"/>
  <c r="J613" i="10" s="1"/>
  <c r="H613" i="10"/>
  <c r="J612" i="10"/>
  <c r="I612" i="10"/>
  <c r="H612" i="10"/>
  <c r="I611" i="10"/>
  <c r="J611" i="10" s="1"/>
  <c r="H611" i="10"/>
  <c r="J610" i="10"/>
  <c r="I610" i="10"/>
  <c r="H610" i="10"/>
  <c r="I609" i="10"/>
  <c r="J609" i="10" s="1"/>
  <c r="H609" i="10"/>
  <c r="J608" i="10"/>
  <c r="I608" i="10"/>
  <c r="H608" i="10"/>
  <c r="J607" i="10"/>
  <c r="I607" i="10"/>
  <c r="H607" i="10"/>
  <c r="J606" i="10"/>
  <c r="I606" i="10"/>
  <c r="H606" i="10"/>
  <c r="I605" i="10"/>
  <c r="J605" i="10" s="1"/>
  <c r="H605" i="10"/>
  <c r="J604" i="10"/>
  <c r="I604" i="10"/>
  <c r="H604" i="10"/>
  <c r="I603" i="10"/>
  <c r="J603" i="10" s="1"/>
  <c r="H603" i="10"/>
  <c r="J602" i="10"/>
  <c r="I602" i="10"/>
  <c r="H602" i="10"/>
  <c r="I601" i="10"/>
  <c r="J601" i="10" s="1"/>
  <c r="H601" i="10"/>
  <c r="J600" i="10"/>
  <c r="I600" i="10"/>
  <c r="H600" i="10"/>
  <c r="J599" i="10"/>
  <c r="I599" i="10"/>
  <c r="H599" i="10"/>
  <c r="J598" i="10"/>
  <c r="I598" i="10"/>
  <c r="H598" i="10"/>
  <c r="I597" i="10"/>
  <c r="J597" i="10" s="1"/>
  <c r="H597" i="10"/>
  <c r="J596" i="10"/>
  <c r="I596" i="10"/>
  <c r="H596" i="10"/>
  <c r="I595" i="10"/>
  <c r="J595" i="10" s="1"/>
  <c r="H595" i="10"/>
  <c r="J594" i="10"/>
  <c r="I594" i="10"/>
  <c r="H594" i="10"/>
  <c r="I593" i="10"/>
  <c r="J593" i="10" s="1"/>
  <c r="H593" i="10"/>
  <c r="J592" i="10"/>
  <c r="I592" i="10"/>
  <c r="H592" i="10"/>
  <c r="J591" i="10"/>
  <c r="I591" i="10"/>
  <c r="H591" i="10"/>
  <c r="J590" i="10"/>
  <c r="I590" i="10"/>
  <c r="H590" i="10"/>
  <c r="I589" i="10"/>
  <c r="J589" i="10" s="1"/>
  <c r="H589" i="10"/>
  <c r="J588" i="10"/>
  <c r="I588" i="10"/>
  <c r="H588" i="10"/>
  <c r="I587" i="10"/>
  <c r="J587" i="10" s="1"/>
  <c r="H587" i="10"/>
  <c r="J586" i="10"/>
  <c r="I586" i="10"/>
  <c r="H586" i="10"/>
  <c r="I585" i="10"/>
  <c r="J585" i="10" s="1"/>
  <c r="H585" i="10"/>
  <c r="J584" i="10"/>
  <c r="I584" i="10"/>
  <c r="H584" i="10"/>
  <c r="J583" i="10"/>
  <c r="I583" i="10"/>
  <c r="H583" i="10"/>
  <c r="J582" i="10"/>
  <c r="I582" i="10"/>
  <c r="H582" i="10"/>
  <c r="I581" i="10"/>
  <c r="J581" i="10" s="1"/>
  <c r="H581" i="10"/>
  <c r="J580" i="10"/>
  <c r="I580" i="10"/>
  <c r="H580" i="10"/>
  <c r="I579" i="10"/>
  <c r="J579" i="10" s="1"/>
  <c r="H579" i="10"/>
  <c r="J578" i="10"/>
  <c r="I578" i="10"/>
  <c r="H578" i="10"/>
  <c r="I577" i="10"/>
  <c r="J577" i="10" s="1"/>
  <c r="H577" i="10"/>
  <c r="J576" i="10"/>
  <c r="I576" i="10"/>
  <c r="H576" i="10"/>
  <c r="J575" i="10"/>
  <c r="I575" i="10"/>
  <c r="H575" i="10"/>
  <c r="J574" i="10"/>
  <c r="I574" i="10"/>
  <c r="H574" i="10"/>
  <c r="I573" i="10"/>
  <c r="J573" i="10" s="1"/>
  <c r="H573" i="10"/>
  <c r="J572" i="10"/>
  <c r="I572" i="10"/>
  <c r="H572" i="10"/>
  <c r="I571" i="10"/>
  <c r="J571" i="10" s="1"/>
  <c r="H571" i="10"/>
  <c r="J570" i="10"/>
  <c r="I570" i="10"/>
  <c r="H570" i="10"/>
  <c r="I569" i="10"/>
  <c r="J569" i="10" s="1"/>
  <c r="H569" i="10"/>
  <c r="J568" i="10"/>
  <c r="I568" i="10"/>
  <c r="H568" i="10"/>
  <c r="J567" i="10"/>
  <c r="I567" i="10"/>
  <c r="H567" i="10"/>
  <c r="J566" i="10"/>
  <c r="I566" i="10"/>
  <c r="H566" i="10"/>
  <c r="I565" i="10"/>
  <c r="J565" i="10" s="1"/>
  <c r="H565" i="10"/>
  <c r="J564" i="10"/>
  <c r="I564" i="10"/>
  <c r="H564" i="10"/>
  <c r="I563" i="10"/>
  <c r="J563" i="10" s="1"/>
  <c r="H563" i="10"/>
  <c r="J562" i="10"/>
  <c r="I562" i="10"/>
  <c r="H562" i="10"/>
  <c r="I561" i="10"/>
  <c r="J561" i="10" s="1"/>
  <c r="H561" i="10"/>
  <c r="J560" i="10"/>
  <c r="I560" i="10"/>
  <c r="H560" i="10"/>
  <c r="J559" i="10"/>
  <c r="I559" i="10"/>
  <c r="H559" i="10"/>
  <c r="J558" i="10"/>
  <c r="I558" i="10"/>
  <c r="H558" i="10"/>
  <c r="I557" i="10"/>
  <c r="J557" i="10" s="1"/>
  <c r="H557" i="10"/>
  <c r="J556" i="10"/>
  <c r="I556" i="10"/>
  <c r="H556" i="10"/>
  <c r="I555" i="10"/>
  <c r="J555" i="10" s="1"/>
  <c r="H555" i="10"/>
  <c r="J554" i="10"/>
  <c r="I554" i="10"/>
  <c r="H554" i="10"/>
  <c r="I553" i="10"/>
  <c r="J553" i="10" s="1"/>
  <c r="H553" i="10"/>
  <c r="J552" i="10"/>
  <c r="I552" i="10"/>
  <c r="H552" i="10"/>
  <c r="J551" i="10"/>
  <c r="I551" i="10"/>
  <c r="H551" i="10"/>
  <c r="J550" i="10"/>
  <c r="I550" i="10"/>
  <c r="H550" i="10"/>
  <c r="I549" i="10"/>
  <c r="J549" i="10" s="1"/>
  <c r="H549" i="10"/>
  <c r="J548" i="10"/>
  <c r="I548" i="10"/>
  <c r="H548" i="10"/>
  <c r="I547" i="10"/>
  <c r="J547" i="10" s="1"/>
  <c r="H547" i="10"/>
  <c r="J546" i="10"/>
  <c r="I546" i="10"/>
  <c r="H546" i="10"/>
  <c r="I545" i="10"/>
  <c r="J545" i="10" s="1"/>
  <c r="H545" i="10"/>
  <c r="J544" i="10"/>
  <c r="I544" i="10"/>
  <c r="H544" i="10"/>
  <c r="J543" i="10"/>
  <c r="I543" i="10"/>
  <c r="H543" i="10"/>
  <c r="J542" i="10"/>
  <c r="I542" i="10"/>
  <c r="H542" i="10"/>
  <c r="I541" i="10"/>
  <c r="J541" i="10" s="1"/>
  <c r="H541" i="10"/>
  <c r="J540" i="10"/>
  <c r="I540" i="10"/>
  <c r="H540" i="10"/>
  <c r="I539" i="10"/>
  <c r="J539" i="10" s="1"/>
  <c r="H539" i="10"/>
  <c r="J538" i="10"/>
  <c r="I538" i="10"/>
  <c r="H538" i="10"/>
  <c r="I537" i="10"/>
  <c r="J537" i="10" s="1"/>
  <c r="H537" i="10"/>
  <c r="J536" i="10"/>
  <c r="I536" i="10"/>
  <c r="H536" i="10"/>
  <c r="J535" i="10"/>
  <c r="I535" i="10"/>
  <c r="H535" i="10"/>
  <c r="J534" i="10"/>
  <c r="I534" i="10"/>
  <c r="H534" i="10"/>
  <c r="I533" i="10"/>
  <c r="J533" i="10" s="1"/>
  <c r="H533" i="10"/>
  <c r="J532" i="10"/>
  <c r="I532" i="10"/>
  <c r="H532" i="10"/>
  <c r="I531" i="10"/>
  <c r="J531" i="10" s="1"/>
  <c r="H531" i="10"/>
  <c r="J530" i="10"/>
  <c r="I530" i="10"/>
  <c r="H530" i="10"/>
  <c r="I529" i="10"/>
  <c r="J529" i="10" s="1"/>
  <c r="H529" i="10"/>
  <c r="J528" i="10"/>
  <c r="I528" i="10"/>
  <c r="H528" i="10"/>
  <c r="J527" i="10"/>
  <c r="I527" i="10"/>
  <c r="H527" i="10"/>
  <c r="J526" i="10"/>
  <c r="I526" i="10"/>
  <c r="H526" i="10"/>
  <c r="I525" i="10"/>
  <c r="J525" i="10" s="1"/>
  <c r="H525" i="10"/>
  <c r="J524" i="10"/>
  <c r="I524" i="10"/>
  <c r="H524" i="10"/>
  <c r="I523" i="10"/>
  <c r="J523" i="10" s="1"/>
  <c r="H523" i="10"/>
  <c r="J522" i="10"/>
  <c r="I522" i="10"/>
  <c r="H522" i="10"/>
  <c r="I521" i="10"/>
  <c r="J521" i="10" s="1"/>
  <c r="H521" i="10"/>
  <c r="J520" i="10"/>
  <c r="I520" i="10"/>
  <c r="H520" i="10"/>
  <c r="J519" i="10"/>
  <c r="I519" i="10"/>
  <c r="H519" i="10"/>
  <c r="J518" i="10"/>
  <c r="I518" i="10"/>
  <c r="H518" i="10"/>
  <c r="I517" i="10"/>
  <c r="J517" i="10" s="1"/>
  <c r="H517" i="10"/>
  <c r="J516" i="10"/>
  <c r="I516" i="10"/>
  <c r="H516" i="10"/>
  <c r="I515" i="10"/>
  <c r="J515" i="10" s="1"/>
  <c r="H515" i="10"/>
  <c r="J514" i="10"/>
  <c r="I514" i="10"/>
  <c r="H514" i="10"/>
  <c r="I513" i="10"/>
  <c r="J513" i="10" s="1"/>
  <c r="H513" i="10"/>
  <c r="J512" i="10"/>
  <c r="I512" i="10"/>
  <c r="H512" i="10"/>
  <c r="J511" i="10"/>
  <c r="I511" i="10"/>
  <c r="H511" i="10"/>
  <c r="J510" i="10"/>
  <c r="I510" i="10"/>
  <c r="H510" i="10"/>
  <c r="I509" i="10"/>
  <c r="J509" i="10" s="1"/>
  <c r="H509" i="10"/>
  <c r="J508" i="10"/>
  <c r="I508" i="10"/>
  <c r="H508" i="10"/>
  <c r="I507" i="10"/>
  <c r="J507" i="10" s="1"/>
  <c r="H507" i="10"/>
  <c r="J506" i="10"/>
  <c r="I506" i="10"/>
  <c r="H506" i="10"/>
  <c r="I505" i="10"/>
  <c r="J505" i="10" s="1"/>
  <c r="H505" i="10"/>
  <c r="J504" i="10"/>
  <c r="I504" i="10"/>
  <c r="H504" i="10"/>
  <c r="J503" i="10"/>
  <c r="I503" i="10"/>
  <c r="H503" i="10"/>
  <c r="J502" i="10"/>
  <c r="I502" i="10"/>
  <c r="H502" i="10"/>
  <c r="I501" i="10"/>
  <c r="J501" i="10" s="1"/>
  <c r="H501" i="10"/>
  <c r="J500" i="10"/>
  <c r="I500" i="10"/>
  <c r="H500" i="10"/>
  <c r="I499" i="10"/>
  <c r="J499" i="10" s="1"/>
  <c r="H499" i="10"/>
  <c r="J498" i="10"/>
  <c r="I498" i="10"/>
  <c r="H498" i="10"/>
  <c r="I497" i="10"/>
  <c r="J497" i="10" s="1"/>
  <c r="H497" i="10"/>
  <c r="J496" i="10"/>
  <c r="I496" i="10"/>
  <c r="H496" i="10"/>
  <c r="J495" i="10"/>
  <c r="I495" i="10"/>
  <c r="H495" i="10"/>
  <c r="J494" i="10"/>
  <c r="I494" i="10"/>
  <c r="H494" i="10"/>
  <c r="I493" i="10"/>
  <c r="J493" i="10" s="1"/>
  <c r="H493" i="10"/>
  <c r="J492" i="10"/>
  <c r="I492" i="10"/>
  <c r="H492" i="10"/>
  <c r="I491" i="10"/>
  <c r="J491" i="10" s="1"/>
  <c r="H491" i="10"/>
  <c r="J490" i="10"/>
  <c r="I490" i="10"/>
  <c r="H490" i="10"/>
  <c r="I489" i="10"/>
  <c r="J489" i="10" s="1"/>
  <c r="H489" i="10"/>
  <c r="J488" i="10"/>
  <c r="I488" i="10"/>
  <c r="H488" i="10"/>
  <c r="J487" i="10"/>
  <c r="I487" i="10"/>
  <c r="H487" i="10"/>
  <c r="J486" i="10"/>
  <c r="I486" i="10"/>
  <c r="H486" i="10"/>
  <c r="I485" i="10"/>
  <c r="J485" i="10" s="1"/>
  <c r="H485" i="10"/>
  <c r="J484" i="10"/>
  <c r="I484" i="10"/>
  <c r="H484" i="10"/>
  <c r="I483" i="10"/>
  <c r="J483" i="10" s="1"/>
  <c r="H483" i="10"/>
  <c r="J482" i="10"/>
  <c r="I482" i="10"/>
  <c r="H482" i="10"/>
  <c r="I481" i="10"/>
  <c r="J481" i="10" s="1"/>
  <c r="H481" i="10"/>
  <c r="J480" i="10"/>
  <c r="I480" i="10"/>
  <c r="H480" i="10"/>
  <c r="J479" i="10"/>
  <c r="I479" i="10"/>
  <c r="H479" i="10"/>
  <c r="J478" i="10"/>
  <c r="I478" i="10"/>
  <c r="H478" i="10"/>
  <c r="I477" i="10"/>
  <c r="J477" i="10" s="1"/>
  <c r="H477" i="10"/>
  <c r="J476" i="10"/>
  <c r="I476" i="10"/>
  <c r="H476" i="10"/>
  <c r="I475" i="10"/>
  <c r="J475" i="10" s="1"/>
  <c r="H475" i="10"/>
  <c r="J474" i="10"/>
  <c r="I474" i="10"/>
  <c r="H474" i="10"/>
  <c r="I473" i="10"/>
  <c r="J473" i="10" s="1"/>
  <c r="H473" i="10"/>
  <c r="J472" i="10"/>
  <c r="I472" i="10"/>
  <c r="H472" i="10"/>
  <c r="J471" i="10"/>
  <c r="I471" i="10"/>
  <c r="H471" i="10"/>
  <c r="J470" i="10"/>
  <c r="I470" i="10"/>
  <c r="H470" i="10"/>
  <c r="I469" i="10"/>
  <c r="J469" i="10" s="1"/>
  <c r="H469" i="10"/>
  <c r="J468" i="10"/>
  <c r="I468" i="10"/>
  <c r="H468" i="10"/>
  <c r="I467" i="10"/>
  <c r="J467" i="10" s="1"/>
  <c r="H467" i="10"/>
  <c r="I466" i="10"/>
  <c r="J466" i="10" s="1"/>
  <c r="H466" i="10"/>
  <c r="I465" i="10"/>
  <c r="J465" i="10" s="1"/>
  <c r="H465" i="10"/>
  <c r="J464" i="10"/>
  <c r="I464" i="10"/>
  <c r="H464" i="10"/>
  <c r="J463" i="10"/>
  <c r="I463" i="10"/>
  <c r="H463" i="10"/>
  <c r="J462" i="10"/>
  <c r="I462" i="10"/>
  <c r="H462" i="10"/>
  <c r="I461" i="10"/>
  <c r="J461" i="10" s="1"/>
  <c r="H461" i="10"/>
  <c r="J460" i="10"/>
  <c r="I460" i="10"/>
  <c r="H460" i="10"/>
  <c r="I459" i="10"/>
  <c r="J459" i="10" s="1"/>
  <c r="H459" i="10"/>
  <c r="I458" i="10"/>
  <c r="J458" i="10" s="1"/>
  <c r="H458" i="10"/>
  <c r="I457" i="10"/>
  <c r="J457" i="10" s="1"/>
  <c r="H457" i="10"/>
  <c r="J456" i="10"/>
  <c r="I456" i="10"/>
  <c r="H456" i="10"/>
  <c r="J455" i="10"/>
  <c r="I455" i="10"/>
  <c r="H455" i="10"/>
  <c r="J454" i="10"/>
  <c r="I454" i="10"/>
  <c r="H454" i="10"/>
  <c r="I453" i="10"/>
  <c r="J453" i="10" s="1"/>
  <c r="H453" i="10"/>
  <c r="J452" i="10"/>
  <c r="I452" i="10"/>
  <c r="H452" i="10"/>
  <c r="I451" i="10"/>
  <c r="J451" i="10" s="1"/>
  <c r="H451" i="10"/>
  <c r="J450" i="10"/>
  <c r="I450" i="10"/>
  <c r="H450" i="10"/>
  <c r="I449" i="10"/>
  <c r="J449" i="10" s="1"/>
  <c r="H449" i="10"/>
  <c r="J448" i="10"/>
  <c r="I448" i="10"/>
  <c r="H448" i="10"/>
  <c r="J447" i="10"/>
  <c r="I447" i="10"/>
  <c r="H447" i="10"/>
  <c r="J446" i="10"/>
  <c r="I446" i="10"/>
  <c r="H446" i="10"/>
  <c r="I445" i="10"/>
  <c r="J445" i="10" s="1"/>
  <c r="H445" i="10"/>
  <c r="J444" i="10"/>
  <c r="I444" i="10"/>
  <c r="H444" i="10"/>
  <c r="I443" i="10"/>
  <c r="J443" i="10" s="1"/>
  <c r="H443" i="10"/>
  <c r="I442" i="10"/>
  <c r="J442" i="10" s="1"/>
  <c r="H442" i="10"/>
  <c r="I441" i="10"/>
  <c r="J441" i="10" s="1"/>
  <c r="H441" i="10"/>
  <c r="J440" i="10"/>
  <c r="I440" i="10"/>
  <c r="H440" i="10"/>
  <c r="I439" i="10"/>
  <c r="J439" i="10" s="1"/>
  <c r="H439" i="10"/>
  <c r="J438" i="10"/>
  <c r="I438" i="10"/>
  <c r="H438" i="10"/>
  <c r="I437" i="10"/>
  <c r="J437" i="10" s="1"/>
  <c r="H437" i="10"/>
  <c r="J436" i="10"/>
  <c r="I436" i="10"/>
  <c r="H436" i="10"/>
  <c r="I435" i="10"/>
  <c r="J435" i="10" s="1"/>
  <c r="H435" i="10"/>
  <c r="J434" i="10"/>
  <c r="I434" i="10"/>
  <c r="H434" i="10"/>
  <c r="I433" i="10"/>
  <c r="J433" i="10" s="1"/>
  <c r="H433" i="10"/>
  <c r="J432" i="10"/>
  <c r="I432" i="10"/>
  <c r="H432" i="10"/>
  <c r="J431" i="10"/>
  <c r="I431" i="10"/>
  <c r="H431" i="10"/>
  <c r="J430" i="10"/>
  <c r="I430" i="10"/>
  <c r="H430" i="10"/>
  <c r="I429" i="10"/>
  <c r="J429" i="10" s="1"/>
  <c r="H429" i="10"/>
  <c r="J428" i="10"/>
  <c r="I428" i="10"/>
  <c r="H428" i="10"/>
  <c r="I427" i="10"/>
  <c r="J427" i="10" s="1"/>
  <c r="H427" i="10"/>
  <c r="J426" i="10"/>
  <c r="I426" i="10"/>
  <c r="H426" i="10"/>
  <c r="I425" i="10"/>
  <c r="J425" i="10" s="1"/>
  <c r="H425" i="10"/>
  <c r="J424" i="10"/>
  <c r="I424" i="10"/>
  <c r="H424" i="10"/>
  <c r="J423" i="10"/>
  <c r="I423" i="10"/>
  <c r="H423" i="10"/>
  <c r="J422" i="10"/>
  <c r="I422" i="10"/>
  <c r="H422" i="10"/>
  <c r="I421" i="10"/>
  <c r="J421" i="10" s="1"/>
  <c r="H421" i="10"/>
  <c r="J420" i="10"/>
  <c r="I420" i="10"/>
  <c r="H420" i="10"/>
  <c r="I419" i="10"/>
  <c r="J419" i="10" s="1"/>
  <c r="H419" i="10"/>
  <c r="J418" i="10"/>
  <c r="I418" i="10"/>
  <c r="H418" i="10"/>
  <c r="I417" i="10"/>
  <c r="J417" i="10" s="1"/>
  <c r="H417" i="10"/>
  <c r="J416" i="10"/>
  <c r="I416" i="10"/>
  <c r="H416" i="10"/>
  <c r="J415" i="10"/>
  <c r="I415" i="10"/>
  <c r="H415" i="10"/>
  <c r="J414" i="10"/>
  <c r="I414" i="10"/>
  <c r="H414" i="10"/>
  <c r="I413" i="10"/>
  <c r="J413" i="10" s="1"/>
  <c r="H413" i="10"/>
  <c r="J412" i="10"/>
  <c r="I412" i="10"/>
  <c r="H412" i="10"/>
  <c r="I411" i="10"/>
  <c r="J411" i="10" s="1"/>
  <c r="H411" i="10"/>
  <c r="I410" i="10"/>
  <c r="J410" i="10" s="1"/>
  <c r="H410" i="10"/>
  <c r="I409" i="10"/>
  <c r="J409" i="10" s="1"/>
  <c r="H409" i="10"/>
  <c r="J408" i="10"/>
  <c r="I408" i="10"/>
  <c r="H408" i="10"/>
  <c r="I407" i="10"/>
  <c r="J407" i="10" s="1"/>
  <c r="H407" i="10"/>
  <c r="J406" i="10"/>
  <c r="I406" i="10"/>
  <c r="H406" i="10"/>
  <c r="I405" i="10"/>
  <c r="J405" i="10" s="1"/>
  <c r="H405" i="10"/>
  <c r="J404" i="10"/>
  <c r="I404" i="10"/>
  <c r="H404" i="10"/>
  <c r="I403" i="10"/>
  <c r="J403" i="10" s="1"/>
  <c r="H403" i="10"/>
  <c r="I402" i="10"/>
  <c r="J402" i="10" s="1"/>
  <c r="H402" i="10"/>
  <c r="I401" i="10"/>
  <c r="J401" i="10" s="1"/>
  <c r="H401" i="10"/>
  <c r="J400" i="10"/>
  <c r="I400" i="10"/>
  <c r="H400" i="10"/>
  <c r="I399" i="10"/>
  <c r="J399" i="10" s="1"/>
  <c r="H399" i="10"/>
  <c r="J398" i="10"/>
  <c r="I398" i="10"/>
  <c r="H398" i="10"/>
  <c r="I397" i="10"/>
  <c r="J397" i="10" s="1"/>
  <c r="H397" i="10"/>
  <c r="J396" i="10"/>
  <c r="I396" i="10"/>
  <c r="H396" i="10"/>
  <c r="I395" i="10"/>
  <c r="J395" i="10" s="1"/>
  <c r="H395" i="10"/>
  <c r="I394" i="10"/>
  <c r="J394" i="10" s="1"/>
  <c r="H394" i="10"/>
  <c r="I393" i="10"/>
  <c r="J393" i="10" s="1"/>
  <c r="H393" i="10"/>
  <c r="J392" i="10"/>
  <c r="I392" i="10"/>
  <c r="H392" i="10"/>
  <c r="I391" i="10"/>
  <c r="J391" i="10" s="1"/>
  <c r="H391" i="10"/>
  <c r="J390" i="10"/>
  <c r="I390" i="10"/>
  <c r="H390" i="10"/>
  <c r="I389" i="10"/>
  <c r="J389" i="10" s="1"/>
  <c r="H389" i="10"/>
  <c r="J388" i="10"/>
  <c r="I388" i="10"/>
  <c r="H388" i="10"/>
  <c r="I387" i="10"/>
  <c r="J387" i="10" s="1"/>
  <c r="H387" i="10"/>
  <c r="J386" i="10"/>
  <c r="I386" i="10"/>
  <c r="H386" i="10"/>
  <c r="I385" i="10"/>
  <c r="J385" i="10" s="1"/>
  <c r="H385" i="10"/>
  <c r="J384" i="10"/>
  <c r="I384" i="10"/>
  <c r="H384" i="10"/>
  <c r="J383" i="10"/>
  <c r="I383" i="10"/>
  <c r="H383" i="10"/>
  <c r="J382" i="10"/>
  <c r="I382" i="10"/>
  <c r="H382" i="10"/>
  <c r="I381" i="10"/>
  <c r="J381" i="10" s="1"/>
  <c r="H381" i="10"/>
  <c r="J380" i="10"/>
  <c r="I380" i="10"/>
  <c r="H380" i="10"/>
  <c r="I379" i="10"/>
  <c r="J379" i="10" s="1"/>
  <c r="H379" i="10"/>
  <c r="I378" i="10"/>
  <c r="J378" i="10" s="1"/>
  <c r="H378" i="10"/>
  <c r="I377" i="10"/>
  <c r="J377" i="10" s="1"/>
  <c r="H377" i="10"/>
  <c r="J376" i="10"/>
  <c r="I376" i="10"/>
  <c r="H376" i="10"/>
  <c r="I375" i="10"/>
  <c r="J375" i="10" s="1"/>
  <c r="H375" i="10"/>
  <c r="J374" i="10"/>
  <c r="I374" i="10"/>
  <c r="H374" i="10"/>
  <c r="I373" i="10"/>
  <c r="J373" i="10" s="1"/>
  <c r="H373" i="10"/>
  <c r="J372" i="10"/>
  <c r="I372" i="10"/>
  <c r="H372" i="10"/>
  <c r="I371" i="10"/>
  <c r="J371" i="10" s="1"/>
  <c r="H371" i="10"/>
  <c r="J370" i="10"/>
  <c r="I370" i="10"/>
  <c r="H370" i="10"/>
  <c r="I369" i="10"/>
  <c r="J369" i="10" s="1"/>
  <c r="H369" i="10"/>
  <c r="J368" i="10"/>
  <c r="I368" i="10"/>
  <c r="H368" i="10"/>
  <c r="J367" i="10"/>
  <c r="I367" i="10"/>
  <c r="H367" i="10"/>
  <c r="J366" i="10"/>
  <c r="I366" i="10"/>
  <c r="H366" i="10"/>
  <c r="I365" i="10"/>
  <c r="J365" i="10" s="1"/>
  <c r="H365" i="10"/>
  <c r="J364" i="10"/>
  <c r="I364" i="10"/>
  <c r="H364" i="10"/>
  <c r="I363" i="10"/>
  <c r="J363" i="10" s="1"/>
  <c r="H363" i="10"/>
  <c r="J362" i="10"/>
  <c r="I362" i="10"/>
  <c r="H362" i="10"/>
  <c r="I361" i="10"/>
  <c r="J361" i="10" s="1"/>
  <c r="H361" i="10"/>
  <c r="J360" i="10"/>
  <c r="I360" i="10"/>
  <c r="H360" i="10"/>
  <c r="J359" i="10"/>
  <c r="I359" i="10"/>
  <c r="H359" i="10"/>
  <c r="J358" i="10"/>
  <c r="I358" i="10"/>
  <c r="H358" i="10"/>
  <c r="I357" i="10"/>
  <c r="J357" i="10" s="1"/>
  <c r="H357" i="10"/>
  <c r="J356" i="10"/>
  <c r="I356" i="10"/>
  <c r="H356" i="10"/>
  <c r="I355" i="10"/>
  <c r="J355" i="10" s="1"/>
  <c r="H355" i="10"/>
  <c r="J354" i="10"/>
  <c r="I354" i="10"/>
  <c r="H354" i="10"/>
  <c r="I353" i="10"/>
  <c r="J353" i="10" s="1"/>
  <c r="H353" i="10"/>
  <c r="J352" i="10"/>
  <c r="I352" i="10"/>
  <c r="H352" i="10"/>
  <c r="J351" i="10"/>
  <c r="I351" i="10"/>
  <c r="H351" i="10"/>
  <c r="J350" i="10"/>
  <c r="I350" i="10"/>
  <c r="H350" i="10"/>
  <c r="I349" i="10"/>
  <c r="J349" i="10" s="1"/>
  <c r="H349" i="10"/>
  <c r="J348" i="10"/>
  <c r="I348" i="10"/>
  <c r="H348" i="10"/>
  <c r="I347" i="10"/>
  <c r="J347" i="10" s="1"/>
  <c r="H347" i="10"/>
  <c r="I346" i="10"/>
  <c r="J346" i="10" s="1"/>
  <c r="H346" i="10"/>
  <c r="I345" i="10"/>
  <c r="J345" i="10" s="1"/>
  <c r="H345" i="10"/>
  <c r="J344" i="10"/>
  <c r="I344" i="10"/>
  <c r="H344" i="10"/>
  <c r="I343" i="10"/>
  <c r="J343" i="10" s="1"/>
  <c r="H343" i="10"/>
  <c r="J342" i="10"/>
  <c r="I342" i="10"/>
  <c r="H342" i="10"/>
  <c r="I341" i="10"/>
  <c r="J341" i="10" s="1"/>
  <c r="H341" i="10"/>
  <c r="J340" i="10"/>
  <c r="I340" i="10"/>
  <c r="H340" i="10"/>
  <c r="J339" i="10"/>
  <c r="I339" i="10"/>
  <c r="H339" i="10"/>
  <c r="J338" i="10"/>
  <c r="I338" i="10"/>
  <c r="H338" i="10"/>
  <c r="I337" i="10"/>
  <c r="J337" i="10" s="1"/>
  <c r="H337" i="10"/>
  <c r="J336" i="10"/>
  <c r="I336" i="10"/>
  <c r="H336" i="10"/>
  <c r="J335" i="10"/>
  <c r="I335" i="10"/>
  <c r="H335" i="10"/>
  <c r="J334" i="10"/>
  <c r="I334" i="10"/>
  <c r="H334" i="10"/>
  <c r="I333" i="10"/>
  <c r="J333" i="10" s="1"/>
  <c r="H333" i="10"/>
  <c r="J332" i="10"/>
  <c r="I332" i="10"/>
  <c r="H332" i="10"/>
  <c r="J331" i="10"/>
  <c r="I331" i="10"/>
  <c r="H331" i="10"/>
  <c r="I330" i="10"/>
  <c r="J330" i="10" s="1"/>
  <c r="H330" i="10"/>
  <c r="I329" i="10"/>
  <c r="J329" i="10" s="1"/>
  <c r="H329" i="10"/>
  <c r="J328" i="10"/>
  <c r="I328" i="10"/>
  <c r="H328" i="10"/>
  <c r="I327" i="10"/>
  <c r="J327" i="10" s="1"/>
  <c r="H327" i="10"/>
  <c r="J326" i="10"/>
  <c r="I326" i="10"/>
  <c r="H326" i="10"/>
  <c r="I325" i="10"/>
  <c r="J325" i="10" s="1"/>
  <c r="H325" i="10"/>
  <c r="I324" i="10"/>
  <c r="J324" i="10" s="1"/>
  <c r="H324" i="10"/>
  <c r="I323" i="10"/>
  <c r="J323" i="10" s="1"/>
  <c r="H323" i="10"/>
  <c r="J322" i="10"/>
  <c r="I322" i="10"/>
  <c r="H322" i="10"/>
  <c r="J321" i="10"/>
  <c r="I321" i="10"/>
  <c r="H321" i="10"/>
  <c r="J320" i="10"/>
  <c r="I320" i="10"/>
  <c r="H320" i="10"/>
  <c r="I319" i="10"/>
  <c r="J319" i="10" s="1"/>
  <c r="H319" i="10"/>
  <c r="J318" i="10"/>
  <c r="I318" i="10"/>
  <c r="H318" i="10"/>
  <c r="I317" i="10"/>
  <c r="J317" i="10" s="1"/>
  <c r="H317" i="10"/>
  <c r="I316" i="10"/>
  <c r="J316" i="10" s="1"/>
  <c r="H316" i="10"/>
  <c r="I315" i="10"/>
  <c r="J315" i="10" s="1"/>
  <c r="H315" i="10"/>
  <c r="J314" i="10"/>
  <c r="I314" i="10"/>
  <c r="H314" i="10"/>
  <c r="J313" i="10"/>
  <c r="I313" i="10"/>
  <c r="H313" i="10"/>
  <c r="J312" i="10"/>
  <c r="I312" i="10"/>
  <c r="H312" i="10"/>
  <c r="I311" i="10"/>
  <c r="J311" i="10" s="1"/>
  <c r="H311" i="10"/>
  <c r="J310" i="10"/>
  <c r="I310" i="10"/>
  <c r="H310" i="10"/>
  <c r="I309" i="10"/>
  <c r="J309" i="10" s="1"/>
  <c r="H309" i="10"/>
  <c r="I308" i="10"/>
  <c r="J308" i="10" s="1"/>
  <c r="H308" i="10"/>
  <c r="I307" i="10"/>
  <c r="J307" i="10" s="1"/>
  <c r="H307" i="10"/>
  <c r="J306" i="10"/>
  <c r="I306" i="10"/>
  <c r="H306" i="10"/>
  <c r="J305" i="10"/>
  <c r="I305" i="10"/>
  <c r="H305" i="10"/>
  <c r="J304" i="10"/>
  <c r="I304" i="10"/>
  <c r="H304" i="10"/>
  <c r="I303" i="10"/>
  <c r="J303" i="10" s="1"/>
  <c r="H303" i="10"/>
  <c r="J302" i="10"/>
  <c r="I302" i="10"/>
  <c r="H302" i="10"/>
  <c r="I301" i="10"/>
  <c r="J301" i="10" s="1"/>
  <c r="H301" i="10"/>
  <c r="I300" i="10"/>
  <c r="J300" i="10" s="1"/>
  <c r="H300" i="10"/>
  <c r="I299" i="10"/>
  <c r="J299" i="10" s="1"/>
  <c r="H299" i="10"/>
  <c r="J298" i="10"/>
  <c r="I298" i="10"/>
  <c r="H298" i="10"/>
  <c r="J297" i="10"/>
  <c r="I297" i="10"/>
  <c r="H297" i="10"/>
  <c r="J296" i="10"/>
  <c r="I296" i="10"/>
  <c r="H296" i="10"/>
  <c r="I295" i="10"/>
  <c r="J295" i="10" s="1"/>
  <c r="H295" i="10"/>
  <c r="J294" i="10"/>
  <c r="I294" i="10"/>
  <c r="H294" i="10"/>
  <c r="I293" i="10"/>
  <c r="J293" i="10" s="1"/>
  <c r="H293" i="10"/>
  <c r="I292" i="10"/>
  <c r="J292" i="10" s="1"/>
  <c r="H292" i="10"/>
  <c r="I291" i="10"/>
  <c r="J291" i="10" s="1"/>
  <c r="H291" i="10"/>
  <c r="J290" i="10"/>
  <c r="I290" i="10"/>
  <c r="H290" i="10"/>
  <c r="J289" i="10"/>
  <c r="I289" i="10"/>
  <c r="H289" i="10"/>
  <c r="J288" i="10"/>
  <c r="I288" i="10"/>
  <c r="H288" i="10"/>
  <c r="I287" i="10"/>
  <c r="J287" i="10" s="1"/>
  <c r="H287" i="10"/>
  <c r="J286" i="10"/>
  <c r="I286" i="10"/>
  <c r="H286" i="10"/>
  <c r="I285" i="10"/>
  <c r="J285" i="10" s="1"/>
  <c r="H285" i="10"/>
  <c r="I284" i="10"/>
  <c r="J284" i="10" s="1"/>
  <c r="H284" i="10"/>
  <c r="I283" i="10"/>
  <c r="J283" i="10" s="1"/>
  <c r="H283" i="10"/>
  <c r="J282" i="10"/>
  <c r="I282" i="10"/>
  <c r="H282" i="10"/>
  <c r="J281" i="10"/>
  <c r="I281" i="10"/>
  <c r="H281" i="10"/>
  <c r="J280" i="10"/>
  <c r="I280" i="10"/>
  <c r="H280" i="10"/>
  <c r="I279" i="10"/>
  <c r="J279" i="10" s="1"/>
  <c r="H279" i="10"/>
  <c r="J278" i="10"/>
  <c r="I278" i="10"/>
  <c r="H278" i="10"/>
  <c r="I277" i="10"/>
  <c r="J277" i="10" s="1"/>
  <c r="H277" i="10"/>
  <c r="I276" i="10"/>
  <c r="J276" i="10" s="1"/>
  <c r="H276" i="10"/>
  <c r="I275" i="10"/>
  <c r="J275" i="10" s="1"/>
  <c r="H275" i="10"/>
  <c r="J274" i="10"/>
  <c r="I274" i="10"/>
  <c r="H274" i="10"/>
  <c r="J273" i="10"/>
  <c r="I273" i="10"/>
  <c r="H273" i="10"/>
  <c r="J272" i="10"/>
  <c r="I272" i="10"/>
  <c r="H272" i="10"/>
  <c r="I271" i="10"/>
  <c r="J271" i="10" s="1"/>
  <c r="H271" i="10"/>
  <c r="J270" i="10"/>
  <c r="I270" i="10"/>
  <c r="H270" i="10"/>
  <c r="I269" i="10"/>
  <c r="J269" i="10" s="1"/>
  <c r="H269" i="10"/>
  <c r="I268" i="10"/>
  <c r="J268" i="10" s="1"/>
  <c r="H268" i="10"/>
  <c r="I267" i="10"/>
  <c r="J267" i="10" s="1"/>
  <c r="H267" i="10"/>
  <c r="J266" i="10"/>
  <c r="I266" i="10"/>
  <c r="H266" i="10"/>
  <c r="J265" i="10"/>
  <c r="I265" i="10"/>
  <c r="H265" i="10"/>
  <c r="J264" i="10"/>
  <c r="I264" i="10"/>
  <c r="H264" i="10"/>
  <c r="I263" i="10"/>
  <c r="J263" i="10" s="1"/>
  <c r="H263" i="10"/>
  <c r="J262" i="10"/>
  <c r="I262" i="10"/>
  <c r="H262" i="10"/>
  <c r="I261" i="10"/>
  <c r="J261" i="10" s="1"/>
  <c r="H261" i="10"/>
  <c r="I260" i="10"/>
  <c r="J260" i="10" s="1"/>
  <c r="H260" i="10"/>
  <c r="I259" i="10"/>
  <c r="J259" i="10" s="1"/>
  <c r="H259" i="10"/>
  <c r="J258" i="10"/>
  <c r="I258" i="10"/>
  <c r="H258" i="10"/>
  <c r="J257" i="10"/>
  <c r="I257" i="10"/>
  <c r="H257" i="10"/>
  <c r="J256" i="10"/>
  <c r="I256" i="10"/>
  <c r="H256" i="10"/>
  <c r="I255" i="10"/>
  <c r="J255" i="10" s="1"/>
  <c r="H255" i="10"/>
  <c r="J254" i="10"/>
  <c r="I254" i="10"/>
  <c r="H254" i="10"/>
  <c r="I253" i="10"/>
  <c r="J253" i="10" s="1"/>
  <c r="H253" i="10"/>
  <c r="I252" i="10"/>
  <c r="J252" i="10" s="1"/>
  <c r="H252" i="10"/>
  <c r="I251" i="10"/>
  <c r="J251" i="10" s="1"/>
  <c r="H251" i="10"/>
  <c r="J250" i="10"/>
  <c r="I250" i="10"/>
  <c r="H250" i="10"/>
  <c r="J249" i="10"/>
  <c r="I249" i="10"/>
  <c r="H249" i="10"/>
  <c r="J248" i="10"/>
  <c r="I248" i="10"/>
  <c r="H248" i="10"/>
  <c r="I247" i="10"/>
  <c r="J247" i="10" s="1"/>
  <c r="H247" i="10"/>
  <c r="J246" i="10"/>
  <c r="I246" i="10"/>
  <c r="H246" i="10"/>
  <c r="I245" i="10"/>
  <c r="J245" i="10" s="1"/>
  <c r="H245" i="10"/>
  <c r="I244" i="10"/>
  <c r="J244" i="10" s="1"/>
  <c r="H244" i="10"/>
  <c r="I243" i="10"/>
  <c r="J243" i="10" s="1"/>
  <c r="H243" i="10"/>
  <c r="J242" i="10"/>
  <c r="I242" i="10"/>
  <c r="H242" i="10"/>
  <c r="J241" i="10"/>
  <c r="I241" i="10"/>
  <c r="H241" i="10"/>
  <c r="J240" i="10"/>
  <c r="I240" i="10"/>
  <c r="H240" i="10"/>
  <c r="I239" i="10"/>
  <c r="J239" i="10" s="1"/>
  <c r="H239" i="10"/>
  <c r="J238" i="10"/>
  <c r="I238" i="10"/>
  <c r="H238" i="10"/>
  <c r="I237" i="10"/>
  <c r="J237" i="10" s="1"/>
  <c r="H237" i="10"/>
  <c r="I236" i="10"/>
  <c r="J236" i="10" s="1"/>
  <c r="H236" i="10"/>
  <c r="I235" i="10"/>
  <c r="J235" i="10" s="1"/>
  <c r="H235" i="10"/>
  <c r="J234" i="10"/>
  <c r="I234" i="10"/>
  <c r="H234" i="10"/>
  <c r="J233" i="10"/>
  <c r="I233" i="10"/>
  <c r="H233" i="10"/>
  <c r="J232" i="10"/>
  <c r="I232" i="10"/>
  <c r="H232" i="10"/>
  <c r="I231" i="10"/>
  <c r="J231" i="10" s="1"/>
  <c r="H231" i="10"/>
  <c r="J230" i="10"/>
  <c r="I230" i="10"/>
  <c r="H230" i="10"/>
  <c r="I229" i="10"/>
  <c r="J229" i="10" s="1"/>
  <c r="H229" i="10"/>
  <c r="I228" i="10"/>
  <c r="J228" i="10" s="1"/>
  <c r="H228" i="10"/>
  <c r="I227" i="10"/>
  <c r="J227" i="10" s="1"/>
  <c r="H227" i="10"/>
  <c r="J226" i="10"/>
  <c r="I226" i="10"/>
  <c r="H226" i="10"/>
  <c r="J225" i="10"/>
  <c r="I225" i="10"/>
  <c r="H225" i="10"/>
  <c r="J224" i="10"/>
  <c r="I224" i="10"/>
  <c r="H224" i="10"/>
  <c r="I223" i="10"/>
  <c r="J223" i="10" s="1"/>
  <c r="H223" i="10"/>
  <c r="J222" i="10"/>
  <c r="I222" i="10"/>
  <c r="H222" i="10"/>
  <c r="I221" i="10"/>
  <c r="J221" i="10" s="1"/>
  <c r="H221" i="10"/>
  <c r="I220" i="10"/>
  <c r="J220" i="10" s="1"/>
  <c r="H220" i="10"/>
  <c r="I219" i="10"/>
  <c r="J219" i="10" s="1"/>
  <c r="H219" i="10"/>
  <c r="J218" i="10"/>
  <c r="I218" i="10"/>
  <c r="H218" i="10"/>
  <c r="J217" i="10"/>
  <c r="I217" i="10"/>
  <c r="H217" i="10"/>
  <c r="J216" i="10"/>
  <c r="I216" i="10"/>
  <c r="H216" i="10"/>
  <c r="I215" i="10"/>
  <c r="J215" i="10" s="1"/>
  <c r="H215" i="10"/>
  <c r="J214" i="10"/>
  <c r="I214" i="10"/>
  <c r="H214" i="10"/>
  <c r="I213" i="10"/>
  <c r="J213" i="10" s="1"/>
  <c r="H213" i="10"/>
  <c r="I212" i="10"/>
  <c r="J212" i="10" s="1"/>
  <c r="H212" i="10"/>
  <c r="I211" i="10"/>
  <c r="J211" i="10" s="1"/>
  <c r="H211" i="10"/>
  <c r="J210" i="10"/>
  <c r="I210" i="10"/>
  <c r="H210" i="10"/>
  <c r="J209" i="10"/>
  <c r="I209" i="10"/>
  <c r="H209" i="10"/>
  <c r="J208" i="10"/>
  <c r="I208" i="10"/>
  <c r="H208" i="10"/>
  <c r="I207" i="10"/>
  <c r="J207" i="10" s="1"/>
  <c r="H207" i="10"/>
  <c r="J206" i="10"/>
  <c r="I206" i="10"/>
  <c r="H206" i="10"/>
  <c r="I205" i="10"/>
  <c r="J205" i="10" s="1"/>
  <c r="H205" i="10"/>
  <c r="I204" i="10"/>
  <c r="J204" i="10" s="1"/>
  <c r="H204" i="10"/>
  <c r="I203" i="10"/>
  <c r="J203" i="10" s="1"/>
  <c r="H203" i="10"/>
  <c r="J202" i="10"/>
  <c r="I202" i="10"/>
  <c r="H202" i="10"/>
  <c r="J201" i="10"/>
  <c r="I201" i="10"/>
  <c r="H201" i="10"/>
  <c r="J200" i="10"/>
  <c r="I200" i="10"/>
  <c r="H200" i="10"/>
  <c r="I199" i="10"/>
  <c r="J199" i="10" s="1"/>
  <c r="H199" i="10"/>
  <c r="J198" i="10"/>
  <c r="I198" i="10"/>
  <c r="H198" i="10"/>
  <c r="I197" i="10"/>
  <c r="J197" i="10" s="1"/>
  <c r="H197" i="10"/>
  <c r="I196" i="10"/>
  <c r="J196" i="10" s="1"/>
  <c r="H196" i="10"/>
  <c r="I195" i="10"/>
  <c r="J195" i="10" s="1"/>
  <c r="H195" i="10"/>
  <c r="J194" i="10"/>
  <c r="I194" i="10"/>
  <c r="H194" i="10"/>
  <c r="J193" i="10"/>
  <c r="I193" i="10"/>
  <c r="H193" i="10"/>
  <c r="J192" i="10"/>
  <c r="I192" i="10"/>
  <c r="H192" i="10"/>
  <c r="I191" i="10"/>
  <c r="J191" i="10" s="1"/>
  <c r="H191" i="10"/>
  <c r="J190" i="10"/>
  <c r="I190" i="10"/>
  <c r="H190" i="10"/>
  <c r="I189" i="10"/>
  <c r="J189" i="10" s="1"/>
  <c r="H189" i="10"/>
  <c r="I188" i="10"/>
  <c r="J188" i="10" s="1"/>
  <c r="H188" i="10"/>
  <c r="I187" i="10"/>
  <c r="J187" i="10" s="1"/>
  <c r="H187" i="10"/>
  <c r="J186" i="10"/>
  <c r="I186" i="10"/>
  <c r="H186" i="10"/>
  <c r="J185" i="10"/>
  <c r="I185" i="10"/>
  <c r="H185" i="10"/>
  <c r="J184" i="10"/>
  <c r="I184" i="10"/>
  <c r="H184" i="10"/>
  <c r="I183" i="10"/>
  <c r="J183" i="10" s="1"/>
  <c r="H183" i="10"/>
  <c r="J182" i="10"/>
  <c r="I182" i="10"/>
  <c r="H182" i="10"/>
  <c r="I181" i="10"/>
  <c r="J181" i="10" s="1"/>
  <c r="H181" i="10"/>
  <c r="I180" i="10"/>
  <c r="J180" i="10" s="1"/>
  <c r="H180" i="10"/>
  <c r="I179" i="10"/>
  <c r="J179" i="10" s="1"/>
  <c r="H179" i="10"/>
  <c r="J178" i="10"/>
  <c r="I178" i="10"/>
  <c r="H178" i="10"/>
  <c r="J177" i="10"/>
  <c r="I177" i="10"/>
  <c r="H177" i="10"/>
  <c r="J176" i="10"/>
  <c r="I176" i="10"/>
  <c r="H176" i="10"/>
  <c r="I175" i="10"/>
  <c r="J175" i="10" s="1"/>
  <c r="H175" i="10"/>
  <c r="J174" i="10"/>
  <c r="I174" i="10"/>
  <c r="H174" i="10"/>
  <c r="I173" i="10"/>
  <c r="J173" i="10" s="1"/>
  <c r="H173" i="10"/>
  <c r="I172" i="10"/>
  <c r="J172" i="10" s="1"/>
  <c r="H172" i="10"/>
  <c r="I171" i="10"/>
  <c r="J171" i="10" s="1"/>
  <c r="H171" i="10"/>
  <c r="J170" i="10"/>
  <c r="I170" i="10"/>
  <c r="H170" i="10"/>
  <c r="J169" i="10"/>
  <c r="I169" i="10"/>
  <c r="H169" i="10"/>
  <c r="J168" i="10"/>
  <c r="I168" i="10"/>
  <c r="H168" i="10"/>
  <c r="I167" i="10"/>
  <c r="J167" i="10" s="1"/>
  <c r="H167" i="10"/>
  <c r="J166" i="10"/>
  <c r="I166" i="10"/>
  <c r="H166" i="10"/>
  <c r="I165" i="10"/>
  <c r="J165" i="10" s="1"/>
  <c r="H165" i="10"/>
  <c r="I164" i="10"/>
  <c r="J164" i="10" s="1"/>
  <c r="H164" i="10"/>
  <c r="I163" i="10"/>
  <c r="J163" i="10" s="1"/>
  <c r="H163" i="10"/>
  <c r="J162" i="10"/>
  <c r="I162" i="10"/>
  <c r="H162" i="10"/>
  <c r="J161" i="10"/>
  <c r="I161" i="10"/>
  <c r="H161" i="10"/>
  <c r="J160" i="10"/>
  <c r="I160" i="10"/>
  <c r="H160" i="10"/>
  <c r="I159" i="10"/>
  <c r="J159" i="10" s="1"/>
  <c r="H159" i="10"/>
  <c r="J158" i="10"/>
  <c r="I158" i="10"/>
  <c r="H158" i="10"/>
  <c r="I157" i="10"/>
  <c r="J157" i="10" s="1"/>
  <c r="H157" i="10"/>
  <c r="I156" i="10"/>
  <c r="J156" i="10" s="1"/>
  <c r="H156" i="10"/>
  <c r="I155" i="10"/>
  <c r="J155" i="10" s="1"/>
  <c r="H155" i="10"/>
  <c r="J154" i="10"/>
  <c r="I154" i="10"/>
  <c r="H154" i="10"/>
  <c r="J153" i="10"/>
  <c r="I153" i="10"/>
  <c r="H153" i="10"/>
  <c r="J152" i="10"/>
  <c r="I152" i="10"/>
  <c r="H152" i="10"/>
  <c r="I151" i="10"/>
  <c r="J151" i="10" s="1"/>
  <c r="H151" i="10"/>
  <c r="J150" i="10"/>
  <c r="I150" i="10"/>
  <c r="H150" i="10"/>
  <c r="I149" i="10"/>
  <c r="J149" i="10" s="1"/>
  <c r="H149" i="10"/>
  <c r="I148" i="10"/>
  <c r="J148" i="10" s="1"/>
  <c r="H148" i="10"/>
  <c r="I147" i="10"/>
  <c r="J147" i="10" s="1"/>
  <c r="H147" i="10"/>
  <c r="J146" i="10"/>
  <c r="I146" i="10"/>
  <c r="H146" i="10"/>
  <c r="J145" i="10"/>
  <c r="I145" i="10"/>
  <c r="H145" i="10"/>
  <c r="J144" i="10"/>
  <c r="I144" i="10"/>
  <c r="H144" i="10"/>
  <c r="I143" i="10"/>
  <c r="J143" i="10" s="1"/>
  <c r="H143" i="10"/>
  <c r="J142" i="10"/>
  <c r="I142" i="10"/>
  <c r="H142" i="10"/>
  <c r="I141" i="10"/>
  <c r="J141" i="10" s="1"/>
  <c r="H141" i="10"/>
  <c r="I140" i="10"/>
  <c r="J140" i="10" s="1"/>
  <c r="H140" i="10"/>
  <c r="I139" i="10"/>
  <c r="J139" i="10" s="1"/>
  <c r="H139" i="10"/>
  <c r="J138" i="10"/>
  <c r="I138" i="10"/>
  <c r="H138" i="10"/>
  <c r="J137" i="10"/>
  <c r="I137" i="10"/>
  <c r="H137" i="10"/>
  <c r="J136" i="10"/>
  <c r="I136" i="10"/>
  <c r="H136" i="10"/>
  <c r="I135" i="10"/>
  <c r="J135" i="10" s="1"/>
  <c r="H135" i="10"/>
  <c r="J134" i="10"/>
  <c r="I134" i="10"/>
  <c r="H134" i="10"/>
  <c r="I133" i="10"/>
  <c r="J133" i="10" s="1"/>
  <c r="H133" i="10"/>
  <c r="I132" i="10"/>
  <c r="J132" i="10" s="1"/>
  <c r="H132" i="10"/>
  <c r="I131" i="10"/>
  <c r="J131" i="10" s="1"/>
  <c r="H131" i="10"/>
  <c r="J130" i="10"/>
  <c r="I130" i="10"/>
  <c r="H130" i="10"/>
  <c r="J129" i="10"/>
  <c r="I129" i="10"/>
  <c r="H129" i="10"/>
  <c r="J128" i="10"/>
  <c r="I128" i="10"/>
  <c r="H128" i="10"/>
  <c r="I127" i="10"/>
  <c r="J127" i="10" s="1"/>
  <c r="H127" i="10"/>
  <c r="J126" i="10"/>
  <c r="I126" i="10"/>
  <c r="H126" i="10"/>
  <c r="I125" i="10"/>
  <c r="J125" i="10" s="1"/>
  <c r="H125" i="10"/>
  <c r="I124" i="10"/>
  <c r="J124" i="10" s="1"/>
  <c r="H124" i="10"/>
  <c r="I123" i="10"/>
  <c r="J123" i="10" s="1"/>
  <c r="H123" i="10"/>
  <c r="J122" i="10"/>
  <c r="I122" i="10"/>
  <c r="H122" i="10"/>
  <c r="J121" i="10"/>
  <c r="I121" i="10"/>
  <c r="H121" i="10"/>
  <c r="J120" i="10"/>
  <c r="I120" i="10"/>
  <c r="H120" i="10"/>
  <c r="I119" i="10"/>
  <c r="J119" i="10" s="1"/>
  <c r="H119" i="10"/>
  <c r="J118" i="10"/>
  <c r="I118" i="10"/>
  <c r="H118" i="10"/>
  <c r="I117" i="10"/>
  <c r="J117" i="10" s="1"/>
  <c r="H117" i="10"/>
  <c r="I116" i="10"/>
  <c r="J116" i="10" s="1"/>
  <c r="H116" i="10"/>
  <c r="I115" i="10"/>
  <c r="J115" i="10" s="1"/>
  <c r="H115" i="10"/>
  <c r="J114" i="10"/>
  <c r="I114" i="10"/>
  <c r="H114" i="10"/>
  <c r="J113" i="10"/>
  <c r="I113" i="10"/>
  <c r="H113" i="10"/>
  <c r="J112" i="10"/>
  <c r="I112" i="10"/>
  <c r="H112" i="10"/>
  <c r="I111" i="10"/>
  <c r="J111" i="10" s="1"/>
  <c r="H111" i="10"/>
  <c r="J110" i="10"/>
  <c r="I110" i="10"/>
  <c r="H110" i="10"/>
  <c r="I109" i="10"/>
  <c r="J109" i="10" s="1"/>
  <c r="H109" i="10"/>
  <c r="I108" i="10"/>
  <c r="J108" i="10" s="1"/>
  <c r="H108" i="10"/>
  <c r="I107" i="10"/>
  <c r="J107" i="10" s="1"/>
  <c r="H107" i="10"/>
  <c r="J106" i="10"/>
  <c r="I106" i="10"/>
  <c r="H106" i="10"/>
  <c r="J105" i="10"/>
  <c r="I105" i="10"/>
  <c r="H105" i="10"/>
  <c r="J104" i="10"/>
  <c r="I104" i="10"/>
  <c r="H104" i="10"/>
  <c r="I103" i="10"/>
  <c r="J103" i="10" s="1"/>
  <c r="H103" i="10"/>
  <c r="J102" i="10"/>
  <c r="I102" i="10"/>
  <c r="H102" i="10"/>
  <c r="I101" i="10"/>
  <c r="J101" i="10" s="1"/>
  <c r="H101" i="10"/>
  <c r="I100" i="10"/>
  <c r="J100" i="10" s="1"/>
  <c r="H100" i="10"/>
  <c r="I99" i="10"/>
  <c r="J99" i="10" s="1"/>
  <c r="H99" i="10"/>
  <c r="J98" i="10"/>
  <c r="I98" i="10"/>
  <c r="H98" i="10"/>
  <c r="J97" i="10"/>
  <c r="I97" i="10"/>
  <c r="H97" i="10"/>
  <c r="J96" i="10"/>
  <c r="I96" i="10"/>
  <c r="H96" i="10"/>
  <c r="I95" i="10"/>
  <c r="J95" i="10" s="1"/>
  <c r="H95" i="10"/>
  <c r="J94" i="10"/>
  <c r="I94" i="10"/>
  <c r="H94" i="10"/>
  <c r="I93" i="10"/>
  <c r="J93" i="10" s="1"/>
  <c r="H93" i="10"/>
  <c r="I92" i="10"/>
  <c r="J92" i="10" s="1"/>
  <c r="H92" i="10"/>
  <c r="I91" i="10"/>
  <c r="J91" i="10" s="1"/>
  <c r="H91" i="10"/>
  <c r="J90" i="10"/>
  <c r="I90" i="10"/>
  <c r="H90" i="10"/>
  <c r="J89" i="10"/>
  <c r="I89" i="10"/>
  <c r="H89" i="10"/>
  <c r="J88" i="10"/>
  <c r="I88" i="10"/>
  <c r="H88" i="10"/>
  <c r="I87" i="10"/>
  <c r="J87" i="10" s="1"/>
  <c r="H87" i="10"/>
  <c r="J86" i="10"/>
  <c r="I86" i="10"/>
  <c r="H86" i="10"/>
  <c r="I85" i="10"/>
  <c r="J85" i="10" s="1"/>
  <c r="H85" i="10"/>
  <c r="I84" i="10"/>
  <c r="J84" i="10" s="1"/>
  <c r="H84" i="10"/>
  <c r="I83" i="10"/>
  <c r="J83" i="10" s="1"/>
  <c r="H83" i="10"/>
  <c r="J82" i="10"/>
  <c r="I82" i="10"/>
  <c r="H82" i="10"/>
  <c r="J81" i="10"/>
  <c r="I81" i="10"/>
  <c r="H81" i="10"/>
  <c r="J80" i="10"/>
  <c r="I80" i="10"/>
  <c r="H80" i="10"/>
  <c r="I79" i="10"/>
  <c r="J79" i="10" s="1"/>
  <c r="H79" i="10"/>
  <c r="J78" i="10"/>
  <c r="I78" i="10"/>
  <c r="H78" i="10"/>
  <c r="I77" i="10"/>
  <c r="J77" i="10" s="1"/>
  <c r="H77" i="10"/>
  <c r="I76" i="10"/>
  <c r="J76" i="10" s="1"/>
  <c r="H76" i="10"/>
  <c r="I75" i="10"/>
  <c r="J75" i="10" s="1"/>
  <c r="H75" i="10"/>
  <c r="J74" i="10"/>
  <c r="I74" i="10"/>
  <c r="H74" i="10"/>
  <c r="J73" i="10"/>
  <c r="I73" i="10"/>
  <c r="H73" i="10"/>
  <c r="J72" i="10"/>
  <c r="I72" i="10"/>
  <c r="H72" i="10"/>
  <c r="I71" i="10"/>
  <c r="J71" i="10" s="1"/>
  <c r="H71" i="10"/>
  <c r="J70" i="10"/>
  <c r="I70" i="10"/>
  <c r="H70" i="10"/>
  <c r="I69" i="10"/>
  <c r="J69" i="10" s="1"/>
  <c r="H69" i="10"/>
  <c r="I68" i="10"/>
  <c r="J68" i="10" s="1"/>
  <c r="H68" i="10"/>
  <c r="I67" i="10"/>
  <c r="J67" i="10" s="1"/>
  <c r="H67" i="10"/>
  <c r="J66" i="10"/>
  <c r="I66" i="10"/>
  <c r="H66" i="10"/>
  <c r="J65" i="10"/>
  <c r="I65" i="10"/>
  <c r="H65" i="10"/>
  <c r="J64" i="10"/>
  <c r="I64" i="10"/>
  <c r="H64" i="10"/>
  <c r="I63" i="10"/>
  <c r="J63" i="10" s="1"/>
  <c r="H63" i="10"/>
  <c r="J62" i="10"/>
  <c r="I62" i="10"/>
  <c r="H62" i="10"/>
  <c r="I61" i="10"/>
  <c r="J61" i="10" s="1"/>
  <c r="H61" i="10"/>
  <c r="I60" i="10"/>
  <c r="J60" i="10" s="1"/>
  <c r="H60" i="10"/>
  <c r="I59" i="10"/>
  <c r="J59" i="10" s="1"/>
  <c r="H59" i="10"/>
  <c r="J58" i="10"/>
  <c r="I58" i="10"/>
  <c r="H58" i="10"/>
  <c r="J57" i="10"/>
  <c r="I57" i="10"/>
  <c r="H57" i="10"/>
  <c r="J56" i="10"/>
  <c r="I56" i="10"/>
  <c r="H56" i="10"/>
  <c r="I55" i="10"/>
  <c r="J55" i="10" s="1"/>
  <c r="H55" i="10"/>
  <c r="J54" i="10"/>
  <c r="I54" i="10"/>
  <c r="H54" i="10"/>
  <c r="I53" i="10"/>
  <c r="J53" i="10" s="1"/>
  <c r="H53" i="10"/>
  <c r="I52" i="10"/>
  <c r="J52" i="10" s="1"/>
  <c r="H52" i="10"/>
  <c r="I51" i="10"/>
  <c r="J51" i="10" s="1"/>
  <c r="H51" i="10"/>
  <c r="J50" i="10"/>
  <c r="I50" i="10"/>
  <c r="H50" i="10"/>
  <c r="J49" i="10"/>
  <c r="I49" i="10"/>
  <c r="H49" i="10"/>
  <c r="J48" i="10"/>
  <c r="I48" i="10"/>
  <c r="H48" i="10"/>
  <c r="I47" i="10"/>
  <c r="J47" i="10" s="1"/>
  <c r="H47" i="10"/>
  <c r="J46" i="10"/>
  <c r="I46" i="10"/>
  <c r="H46" i="10"/>
  <c r="I45" i="10"/>
  <c r="J45" i="10" s="1"/>
  <c r="H45" i="10"/>
  <c r="I44" i="10"/>
  <c r="J44" i="10" s="1"/>
  <c r="H44" i="10"/>
  <c r="I43" i="10"/>
  <c r="J43" i="10" s="1"/>
  <c r="H43" i="10"/>
  <c r="J42" i="10"/>
  <c r="I42" i="10"/>
  <c r="H42" i="10"/>
  <c r="J41" i="10"/>
  <c r="I41" i="10"/>
  <c r="H41" i="10"/>
  <c r="J40" i="10"/>
  <c r="I40" i="10"/>
  <c r="H40" i="10"/>
  <c r="I39" i="10"/>
  <c r="J39" i="10" s="1"/>
  <c r="H39" i="10"/>
  <c r="J38" i="10"/>
  <c r="I38" i="10"/>
  <c r="H38" i="10"/>
  <c r="I37" i="10"/>
  <c r="J37" i="10" s="1"/>
  <c r="H37" i="10"/>
  <c r="I36" i="10"/>
  <c r="J36" i="10" s="1"/>
  <c r="H36" i="10"/>
  <c r="I35" i="10"/>
  <c r="J35" i="10" s="1"/>
  <c r="H35" i="10"/>
  <c r="J34" i="10"/>
  <c r="I34" i="10"/>
  <c r="H34" i="10"/>
  <c r="J33" i="10"/>
  <c r="I33" i="10"/>
  <c r="H33" i="10"/>
  <c r="J32" i="10"/>
  <c r="I32" i="10"/>
  <c r="H32" i="10"/>
  <c r="I31" i="10"/>
  <c r="J31" i="10" s="1"/>
  <c r="H31" i="10"/>
  <c r="J30" i="10"/>
  <c r="I30" i="10"/>
  <c r="H30" i="10"/>
  <c r="I29" i="10"/>
  <c r="J29" i="10" s="1"/>
  <c r="H29" i="10"/>
  <c r="I28" i="10"/>
  <c r="J28" i="10" s="1"/>
  <c r="H28" i="10"/>
  <c r="I27" i="10"/>
  <c r="J27" i="10" s="1"/>
  <c r="H27" i="10"/>
  <c r="J26" i="10"/>
  <c r="I26" i="10"/>
  <c r="H26" i="10"/>
  <c r="J25" i="10"/>
  <c r="I25" i="10"/>
  <c r="H25" i="10"/>
  <c r="J24" i="10"/>
  <c r="I24" i="10"/>
  <c r="H24" i="10"/>
  <c r="I23" i="10"/>
  <c r="J23" i="10" s="1"/>
  <c r="H23" i="10"/>
  <c r="J22" i="10"/>
  <c r="I22" i="10"/>
  <c r="H22" i="10"/>
  <c r="J21" i="10"/>
  <c r="H21" i="10"/>
  <c r="J20" i="10"/>
  <c r="H20" i="10"/>
  <c r="J19" i="10"/>
  <c r="H19" i="10"/>
  <c r="J18" i="10"/>
  <c r="H18" i="10"/>
  <c r="J17" i="10"/>
  <c r="H17" i="10"/>
  <c r="J16" i="10"/>
  <c r="H16" i="10"/>
  <c r="J15" i="10"/>
  <c r="H15" i="10"/>
  <c r="J14" i="10"/>
  <c r="H14" i="10"/>
  <c r="J13" i="10"/>
  <c r="H13" i="10"/>
  <c r="H12" i="10"/>
  <c r="J12" i="10" s="1"/>
  <c r="J11" i="10"/>
  <c r="H11" i="10"/>
  <c r="H10" i="10"/>
  <c r="J10" i="10" s="1"/>
  <c r="H9" i="10"/>
  <c r="J9" i="10" s="1"/>
  <c r="H8" i="10"/>
  <c r="J8" i="10" s="1"/>
  <c r="N2" i="10"/>
  <c r="N3" i="10" s="1"/>
  <c r="M2" i="10"/>
  <c r="M3" i="10" s="1"/>
  <c r="L2" i="10"/>
  <c r="K2" i="10"/>
  <c r="J2" i="10"/>
  <c r="G2" i="10"/>
  <c r="G4" i="10" s="1"/>
  <c r="F2" i="10"/>
  <c r="F4" i="10" s="1"/>
  <c r="E2" i="10"/>
  <c r="E4" i="10" s="1"/>
  <c r="D2" i="10"/>
  <c r="D3" i="10" s="1"/>
  <c r="C2" i="10"/>
  <c r="C3" i="10" s="1"/>
  <c r="AH100" i="3"/>
  <c r="AH99" i="3"/>
  <c r="AH98" i="3"/>
  <c r="AH97" i="3"/>
  <c r="AH96" i="3"/>
  <c r="AH95" i="3"/>
  <c r="AH94" i="3"/>
  <c r="AH93" i="3"/>
  <c r="AH92" i="3"/>
  <c r="AH91" i="3"/>
  <c r="AH90" i="3"/>
  <c r="AH89" i="3"/>
  <c r="AH88" i="3"/>
  <c r="AH87" i="3"/>
  <c r="AH86" i="3"/>
  <c r="AH85" i="3"/>
  <c r="AH84" i="3"/>
  <c r="AH83" i="3"/>
  <c r="AH82" i="3"/>
  <c r="AH81" i="3"/>
  <c r="AH80" i="3"/>
  <c r="AH79" i="3"/>
  <c r="AH78" i="3"/>
  <c r="AH77" i="3"/>
  <c r="AH76" i="3"/>
  <c r="AH75" i="3"/>
  <c r="AH74" i="3"/>
  <c r="AH73" i="3"/>
  <c r="AH72" i="3"/>
  <c r="AH71" i="3"/>
  <c r="AH70" i="3"/>
  <c r="AH69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F100" i="3"/>
  <c r="AF99" i="3"/>
  <c r="AF98" i="3"/>
  <c r="AF97" i="3"/>
  <c r="AF96" i="3"/>
  <c r="AF95" i="3"/>
  <c r="AF94" i="3"/>
  <c r="AF93" i="3"/>
  <c r="AF92" i="3"/>
  <c r="AF91" i="3"/>
  <c r="AF90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6" i="3"/>
  <c r="AF75" i="3"/>
  <c r="AF74" i="3"/>
  <c r="AF73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F4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D4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B63" i="3"/>
  <c r="AB62" i="3"/>
  <c r="AB61" i="3"/>
  <c r="AB60" i="3"/>
  <c r="AB59" i="3"/>
  <c r="AB58" i="3"/>
  <c r="AB57" i="3"/>
  <c r="AB56" i="3"/>
  <c r="AB55" i="3"/>
  <c r="AB54" i="3"/>
  <c r="AB53" i="3"/>
  <c r="AB52" i="3"/>
  <c r="AB51" i="3"/>
  <c r="AB50" i="3"/>
  <c r="AB49" i="3"/>
  <c r="AB48" i="3"/>
  <c r="AB47" i="3"/>
  <c r="AB46" i="3"/>
  <c r="AB45" i="3"/>
  <c r="AB44" i="3"/>
  <c r="AB43" i="3"/>
  <c r="AB42" i="3"/>
  <c r="AB41" i="3"/>
  <c r="AB40" i="3"/>
  <c r="AB39" i="3"/>
  <c r="AB38" i="3"/>
  <c r="AB37" i="3"/>
  <c r="AB36" i="3"/>
  <c r="AB35" i="3"/>
  <c r="AB34" i="3"/>
  <c r="AB33" i="3"/>
  <c r="AB32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10" i="3"/>
  <c r="AB9" i="3"/>
  <c r="AB8" i="3"/>
  <c r="AB7" i="3"/>
  <c r="AB6" i="3"/>
  <c r="AB5" i="3"/>
  <c r="AG2" i="3" a="1"/>
  <c r="AG2" i="3" s="1"/>
  <c r="AE2" i="3" a="1"/>
  <c r="AE2" i="3" s="1"/>
  <c r="AA2" i="3" a="1"/>
  <c r="AA2" i="3" s="1"/>
  <c r="B183" i="3" a="1"/>
  <c r="B183" i="3" s="1"/>
  <c r="B182" i="3" a="1"/>
  <c r="B182" i="3" s="1"/>
  <c r="B181" i="3" a="1"/>
  <c r="B181" i="3" s="1"/>
  <c r="B180" i="3" a="1"/>
  <c r="B180" i="3" s="1"/>
  <c r="B179" i="3" a="1"/>
  <c r="B179" i="3" s="1"/>
  <c r="B178" i="3" a="1"/>
  <c r="B178" i="3" s="1"/>
  <c r="B177" i="3" a="1"/>
  <c r="B177" i="3" s="1"/>
  <c r="B176" i="3" a="1"/>
  <c r="B176" i="3" s="1"/>
  <c r="B175" i="3" a="1"/>
  <c r="B175" i="3" s="1"/>
  <c r="B174" i="3" a="1"/>
  <c r="B174" i="3" s="1"/>
  <c r="B173" i="3" a="1"/>
  <c r="B173" i="3" s="1"/>
  <c r="B172" i="3" a="1"/>
  <c r="B172" i="3" s="1"/>
  <c r="B171" i="3" a="1"/>
  <c r="B171" i="3" s="1"/>
  <c r="B170" i="3" a="1"/>
  <c r="B170" i="3" s="1"/>
  <c r="B169" i="3" a="1"/>
  <c r="B169" i="3" s="1"/>
  <c r="B168" i="3" a="1"/>
  <c r="B168" i="3" s="1"/>
  <c r="B167" i="3" a="1"/>
  <c r="B167" i="3" s="1"/>
  <c r="B166" i="3" a="1"/>
  <c r="B166" i="3" s="1"/>
  <c r="B165" i="3" a="1"/>
  <c r="B165" i="3" s="1"/>
  <c r="B164" i="3" a="1"/>
  <c r="B164" i="3" s="1"/>
  <c r="B163" i="3" a="1"/>
  <c r="B163" i="3" s="1"/>
  <c r="B162" i="3" a="1"/>
  <c r="B162" i="3" s="1"/>
  <c r="B161" i="3" a="1"/>
  <c r="B161" i="3" s="1"/>
  <c r="B160" i="3" a="1"/>
  <c r="B160" i="3" s="1"/>
  <c r="B159" i="3" a="1"/>
  <c r="B159" i="3" s="1"/>
  <c r="B158" i="3" a="1"/>
  <c r="B158" i="3" s="1"/>
  <c r="B157" i="3" a="1"/>
  <c r="B157" i="3" s="1"/>
  <c r="B156" i="3" a="1"/>
  <c r="B156" i="3" s="1"/>
  <c r="B155" i="3" a="1"/>
  <c r="B155" i="3" s="1"/>
  <c r="B154" i="3" a="1"/>
  <c r="B154" i="3" s="1"/>
  <c r="B153" i="3" a="1"/>
  <c r="B153" i="3" s="1"/>
  <c r="B152" i="3" a="1"/>
  <c r="B152" i="3" s="1"/>
  <c r="B151" i="3" a="1"/>
  <c r="B151" i="3" s="1"/>
  <c r="B150" i="3" a="1"/>
  <c r="B150" i="3" s="1"/>
  <c r="B149" i="3" a="1"/>
  <c r="B149" i="3" s="1"/>
  <c r="B148" i="3" a="1"/>
  <c r="B148" i="3" s="1"/>
  <c r="B147" i="3" a="1"/>
  <c r="B147" i="3" s="1"/>
  <c r="B146" i="3" a="1"/>
  <c r="B146" i="3" s="1"/>
  <c r="B145" i="3" a="1"/>
  <c r="B145" i="3" s="1"/>
  <c r="B144" i="3" a="1"/>
  <c r="B144" i="3" s="1"/>
  <c r="B143" i="3" a="1"/>
  <c r="B143" i="3" s="1"/>
  <c r="B142" i="3" a="1"/>
  <c r="B142" i="3" s="1"/>
  <c r="B141" i="3" a="1"/>
  <c r="B141" i="3" s="1"/>
  <c r="B140" i="3" a="1"/>
  <c r="B140" i="3" s="1"/>
  <c r="B139" i="3" a="1"/>
  <c r="B139" i="3" s="1"/>
  <c r="B138" i="3" a="1"/>
  <c r="B138" i="3" s="1"/>
  <c r="B137" i="3" a="1"/>
  <c r="B137" i="3" s="1"/>
  <c r="B136" i="3" a="1"/>
  <c r="B136" i="3" s="1"/>
  <c r="B135" i="3" a="1"/>
  <c r="B135" i="3" s="1"/>
  <c r="B134" i="3" a="1"/>
  <c r="B134" i="3" s="1"/>
  <c r="B133" i="3" a="1"/>
  <c r="B133" i="3" s="1"/>
  <c r="B132" i="3" a="1"/>
  <c r="B132" i="3" s="1"/>
  <c r="B131" i="3" a="1"/>
  <c r="B131" i="3" s="1"/>
  <c r="B130" i="3" a="1"/>
  <c r="B130" i="3" s="1"/>
  <c r="B129" i="3" a="1"/>
  <c r="B129" i="3" s="1"/>
  <c r="B128" i="3" a="1"/>
  <c r="B128" i="3" s="1"/>
  <c r="B127" i="3" a="1"/>
  <c r="B127" i="3" s="1"/>
  <c r="B126" i="3" a="1"/>
  <c r="B126" i="3" s="1"/>
  <c r="B125" i="3" a="1"/>
  <c r="B125" i="3" s="1"/>
  <c r="B124" i="3" a="1"/>
  <c r="B124" i="3" s="1"/>
  <c r="B123" i="3" a="1"/>
  <c r="B123" i="3" s="1"/>
  <c r="B122" i="3" a="1"/>
  <c r="B122" i="3" s="1"/>
  <c r="B121" i="3" a="1"/>
  <c r="B121" i="3" s="1"/>
  <c r="B120" i="3" a="1"/>
  <c r="B120" i="3" s="1"/>
  <c r="B119" i="3" a="1"/>
  <c r="B119" i="3" s="1"/>
  <c r="B118" i="3" a="1"/>
  <c r="B118" i="3" s="1"/>
  <c r="B117" i="3" a="1"/>
  <c r="B117" i="3" s="1"/>
  <c r="B116" i="3" a="1"/>
  <c r="B116" i="3" s="1"/>
  <c r="B115" i="3" a="1"/>
  <c r="B115" i="3" s="1"/>
  <c r="B114" i="3" a="1"/>
  <c r="B114" i="3" s="1"/>
  <c r="B113" i="3" a="1"/>
  <c r="B113" i="3" s="1"/>
  <c r="B112" i="3" a="1"/>
  <c r="B112" i="3" s="1"/>
  <c r="B111" i="3" a="1"/>
  <c r="B111" i="3" s="1"/>
  <c r="B110" i="3" a="1"/>
  <c r="B110" i="3" s="1"/>
  <c r="B109" i="3" a="1"/>
  <c r="B109" i="3" s="1"/>
  <c r="B108" i="3" a="1"/>
  <c r="B108" i="3" s="1"/>
  <c r="B107" i="3" a="1"/>
  <c r="B107" i="3" s="1"/>
  <c r="B106" i="3" a="1"/>
  <c r="B106" i="3" s="1"/>
  <c r="B105" i="3" a="1"/>
  <c r="B105" i="3" s="1"/>
  <c r="B104" i="3" a="1"/>
  <c r="B104" i="3" s="1"/>
  <c r="B103" i="3" a="1"/>
  <c r="B103" i="3" s="1"/>
  <c r="B102" i="3" a="1"/>
  <c r="B102" i="3" s="1"/>
  <c r="B101" i="3" a="1"/>
  <c r="B101" i="3" s="1"/>
  <c r="B100" i="3" a="1"/>
  <c r="B100" i="3" s="1"/>
  <c r="B99" i="3" a="1"/>
  <c r="B99" i="3" s="1"/>
  <c r="B98" i="3" a="1"/>
  <c r="B98" i="3" s="1"/>
  <c r="B97" i="3" a="1"/>
  <c r="B97" i="3" s="1"/>
  <c r="B96" i="3" a="1"/>
  <c r="B96" i="3" s="1"/>
  <c r="B95" i="3" a="1"/>
  <c r="B95" i="3" s="1"/>
  <c r="B94" i="3" a="1"/>
  <c r="B94" i="3" s="1"/>
  <c r="B93" i="3" a="1"/>
  <c r="B93" i="3" s="1"/>
  <c r="B92" i="3" a="1"/>
  <c r="B92" i="3" s="1"/>
  <c r="B91" i="3" a="1"/>
  <c r="B91" i="3" s="1"/>
  <c r="B90" i="3" a="1"/>
  <c r="B90" i="3" s="1"/>
  <c r="B89" i="3" a="1"/>
  <c r="B89" i="3" s="1"/>
  <c r="B88" i="3" a="1"/>
  <c r="B88" i="3" s="1"/>
  <c r="B87" i="3" a="1"/>
  <c r="B87" i="3" s="1"/>
  <c r="B86" i="3" a="1"/>
  <c r="B86" i="3" s="1"/>
  <c r="B85" i="3" a="1"/>
  <c r="B85" i="3" s="1"/>
  <c r="B84" i="3" a="1"/>
  <c r="B84" i="3" s="1"/>
  <c r="B83" i="3" a="1"/>
  <c r="B83" i="3" s="1"/>
  <c r="B82" i="3" a="1"/>
  <c r="B82" i="3" s="1"/>
  <c r="B81" i="3" a="1"/>
  <c r="B81" i="3" s="1"/>
  <c r="B80" i="3" a="1"/>
  <c r="B80" i="3" s="1"/>
  <c r="B79" i="3" a="1"/>
  <c r="B79" i="3" s="1"/>
  <c r="B78" i="3" a="1"/>
  <c r="B78" i="3" s="1"/>
  <c r="B77" i="3" a="1"/>
  <c r="B77" i="3" s="1"/>
  <c r="B76" i="3" a="1"/>
  <c r="B76" i="3" s="1"/>
  <c r="B75" i="3" a="1"/>
  <c r="B75" i="3" s="1"/>
  <c r="B74" i="3" a="1"/>
  <c r="B74" i="3" s="1"/>
  <c r="B73" i="3" a="1"/>
  <c r="B73" i="3" s="1"/>
  <c r="B72" i="3" a="1"/>
  <c r="B72" i="3" s="1"/>
  <c r="B71" i="3" a="1"/>
  <c r="B71" i="3" s="1"/>
  <c r="B70" i="3" a="1"/>
  <c r="B70" i="3" s="1"/>
  <c r="B69" i="3" a="1"/>
  <c r="B69" i="3" s="1"/>
  <c r="B68" i="3" a="1"/>
  <c r="B68" i="3" s="1"/>
  <c r="B67" i="3" a="1"/>
  <c r="B67" i="3" s="1"/>
  <c r="B66" i="3" a="1"/>
  <c r="B66" i="3" s="1"/>
  <c r="B65" i="3" a="1"/>
  <c r="B65" i="3" s="1"/>
  <c r="B64" i="3" a="1"/>
  <c r="B64" i="3" s="1"/>
  <c r="B63" i="3" a="1"/>
  <c r="B63" i="3" s="1"/>
  <c r="B62" i="3" a="1"/>
  <c r="B62" i="3" s="1"/>
  <c r="B61" i="3" a="1"/>
  <c r="B61" i="3" s="1"/>
  <c r="B60" i="3" a="1"/>
  <c r="B60" i="3" s="1"/>
  <c r="B59" i="3" a="1"/>
  <c r="B59" i="3" s="1"/>
  <c r="B58" i="3" a="1"/>
  <c r="B58" i="3" s="1"/>
  <c r="B57" i="3" a="1"/>
  <c r="B57" i="3" s="1"/>
  <c r="B56" i="3" a="1"/>
  <c r="B56" i="3" s="1"/>
  <c r="B55" i="3" a="1"/>
  <c r="B55" i="3" s="1"/>
  <c r="B54" i="3" a="1"/>
  <c r="B54" i="3" s="1"/>
  <c r="B53" i="3" a="1"/>
  <c r="B53" i="3" s="1"/>
  <c r="B52" i="3" a="1"/>
  <c r="B52" i="3" s="1"/>
  <c r="B51" i="3" a="1"/>
  <c r="B51" i="3" s="1"/>
  <c r="B50" i="3" a="1"/>
  <c r="B50" i="3" s="1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25" i="3" a="1"/>
  <c r="B25" i="3" s="1"/>
  <c r="B24" i="3" a="1"/>
  <c r="B24" i="3" s="1"/>
  <c r="B23" i="3" a="1"/>
  <c r="B23" i="3" s="1"/>
  <c r="B22" i="3" a="1"/>
  <c r="B22" i="3" s="1"/>
  <c r="B21" i="3" a="1"/>
  <c r="B21" i="3" s="1"/>
  <c r="B20" i="3" a="1"/>
  <c r="B20" i="3" s="1"/>
  <c r="B19" i="3" a="1"/>
  <c r="B19" i="3" s="1"/>
  <c r="B18" i="3" a="1"/>
  <c r="B18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B3" i="3" a="1"/>
  <c r="B3" i="3" s="1"/>
  <c r="B2" i="3" a="1"/>
  <c r="B2" i="3" s="1"/>
  <c r="R17" i="2"/>
  <c r="R16" i="2"/>
  <c r="C6" i="6"/>
  <c r="E3" i="10" l="1"/>
  <c r="E5" i="10" s="1"/>
  <c r="F3" i="10"/>
  <c r="F5" i="10" s="1"/>
  <c r="C4" i="10"/>
  <c r="D4" i="10"/>
  <c r="D5" i="10" s="1"/>
  <c r="C5" i="10"/>
  <c r="G3" i="10"/>
  <c r="G5" i="10" s="1"/>
  <c r="AR102" i="2"/>
  <c r="I102" i="2" s="1"/>
  <c r="AR101" i="2"/>
  <c r="I101" i="2" s="1"/>
  <c r="AR100" i="2"/>
  <c r="I100" i="2" s="1"/>
  <c r="AR99" i="2"/>
  <c r="I99" i="2" s="1"/>
  <c r="AR98" i="2"/>
  <c r="I98" i="2" s="1"/>
  <c r="AR97" i="2"/>
  <c r="I97" i="2" s="1"/>
  <c r="AR96" i="2"/>
  <c r="I96" i="2" s="1"/>
  <c r="AR95" i="2"/>
  <c r="I95" i="2" s="1"/>
  <c r="AR94" i="2"/>
  <c r="I94" i="2" s="1"/>
  <c r="AR93" i="2"/>
  <c r="I93" i="2" s="1"/>
  <c r="AR92" i="2"/>
  <c r="I92" i="2" s="1"/>
  <c r="AR91" i="2"/>
  <c r="I91" i="2" s="1"/>
  <c r="AR90" i="2"/>
  <c r="I90" i="2" s="1"/>
  <c r="AR89" i="2"/>
  <c r="I89" i="2" s="1"/>
  <c r="AR88" i="2"/>
  <c r="I88" i="2" s="1"/>
  <c r="AR87" i="2"/>
  <c r="I87" i="2" s="1"/>
  <c r="AR86" i="2"/>
  <c r="I86" i="2" s="1"/>
  <c r="AR85" i="2"/>
  <c r="I85" i="2" s="1"/>
  <c r="AR84" i="2"/>
  <c r="I84" i="2" s="1"/>
  <c r="AR83" i="2"/>
  <c r="I83" i="2" s="1"/>
  <c r="AR82" i="2"/>
  <c r="I82" i="2" s="1"/>
  <c r="AR81" i="2"/>
  <c r="I81" i="2" s="1"/>
  <c r="AR80" i="2"/>
  <c r="I80" i="2" s="1"/>
  <c r="AR79" i="2"/>
  <c r="I79" i="2" s="1"/>
  <c r="AR78" i="2"/>
  <c r="I78" i="2" s="1"/>
  <c r="AR77" i="2"/>
  <c r="I77" i="2" s="1"/>
  <c r="AR76" i="2"/>
  <c r="I76" i="2" s="1"/>
  <c r="AR75" i="2"/>
  <c r="I75" i="2" s="1"/>
  <c r="AR74" i="2"/>
  <c r="I74" i="2" s="1"/>
  <c r="AR73" i="2"/>
  <c r="I73" i="2" s="1"/>
  <c r="AR72" i="2"/>
  <c r="I72" i="2" s="1"/>
  <c r="AR71" i="2"/>
  <c r="I71" i="2" s="1"/>
  <c r="AR70" i="2"/>
  <c r="I70" i="2" s="1"/>
  <c r="AR69" i="2"/>
  <c r="I69" i="2" s="1"/>
  <c r="AR68" i="2"/>
  <c r="I68" i="2" s="1"/>
  <c r="AR67" i="2"/>
  <c r="I67" i="2" s="1"/>
  <c r="AR66" i="2"/>
  <c r="I66" i="2" s="1"/>
  <c r="AR65" i="2"/>
  <c r="I65" i="2" s="1"/>
  <c r="AR64" i="2"/>
  <c r="I64" i="2" s="1"/>
  <c r="AR63" i="2"/>
  <c r="I63" i="2" s="1"/>
  <c r="AR62" i="2"/>
  <c r="I62" i="2" s="1"/>
  <c r="AR61" i="2"/>
  <c r="I61" i="2" s="1"/>
  <c r="AR60" i="2"/>
  <c r="I60" i="2" s="1"/>
  <c r="AR59" i="2"/>
  <c r="I59" i="2" s="1"/>
  <c r="AR58" i="2"/>
  <c r="I58" i="2" s="1"/>
  <c r="AR57" i="2"/>
  <c r="I57" i="2" s="1"/>
  <c r="AR56" i="2"/>
  <c r="I56" i="2" s="1"/>
  <c r="AR55" i="2"/>
  <c r="I55" i="2" s="1"/>
  <c r="AR54" i="2"/>
  <c r="I54" i="2" s="1"/>
  <c r="AR53" i="2"/>
  <c r="I53" i="2" s="1"/>
  <c r="AR52" i="2"/>
  <c r="I52" i="2" s="1"/>
  <c r="AR51" i="2"/>
  <c r="I51" i="2" s="1"/>
  <c r="AR50" i="2"/>
  <c r="I50" i="2" s="1"/>
  <c r="AR49" i="2"/>
  <c r="I49" i="2" s="1"/>
  <c r="AR48" i="2"/>
  <c r="I48" i="2" s="1"/>
  <c r="AR47" i="2"/>
  <c r="I47" i="2" s="1"/>
  <c r="AR46" i="2"/>
  <c r="I46" i="2" s="1"/>
  <c r="AR45" i="2"/>
  <c r="I45" i="2" s="1"/>
  <c r="AR44" i="2"/>
  <c r="I44" i="2" s="1"/>
  <c r="AR43" i="2"/>
  <c r="I43" i="2" s="1"/>
  <c r="AR42" i="2"/>
  <c r="I42" i="2" s="1"/>
  <c r="AR41" i="2"/>
  <c r="I41" i="2" s="1"/>
  <c r="AR40" i="2"/>
  <c r="I40" i="2" s="1"/>
  <c r="AR39" i="2"/>
  <c r="I39" i="2" s="1"/>
  <c r="AR38" i="2"/>
  <c r="I38" i="2" s="1"/>
  <c r="AR37" i="2"/>
  <c r="I37" i="2" s="1"/>
  <c r="AR36" i="2"/>
  <c r="I36" i="2" s="1"/>
  <c r="AR35" i="2"/>
  <c r="I35" i="2" s="1"/>
  <c r="AR34" i="2"/>
  <c r="I34" i="2" s="1"/>
  <c r="AR33" i="2"/>
  <c r="I33" i="2" s="1"/>
  <c r="AR32" i="2"/>
  <c r="I32" i="2" s="1"/>
  <c r="AR31" i="2"/>
  <c r="I31" i="2" s="1"/>
  <c r="AR30" i="2"/>
  <c r="I30" i="2" s="1"/>
  <c r="AR29" i="2"/>
  <c r="I29" i="2" s="1"/>
  <c r="AR28" i="2"/>
  <c r="I28" i="2" s="1"/>
  <c r="AR27" i="2"/>
  <c r="I27" i="2" s="1"/>
  <c r="AR26" i="2"/>
  <c r="I26" i="2" s="1"/>
  <c r="AR25" i="2"/>
  <c r="I25" i="2" s="1"/>
  <c r="AR24" i="2"/>
  <c r="I24" i="2" s="1"/>
  <c r="AR23" i="2"/>
  <c r="I23" i="2" s="1"/>
  <c r="AR22" i="2"/>
  <c r="I22" i="2" s="1"/>
  <c r="AR21" i="2"/>
  <c r="I21" i="2" s="1"/>
  <c r="AR20" i="2"/>
  <c r="I20" i="2" s="1"/>
  <c r="AR19" i="2"/>
  <c r="I19" i="2" s="1"/>
  <c r="AR18" i="2"/>
  <c r="I18" i="2" s="1"/>
  <c r="AR17" i="2"/>
  <c r="I17" i="2" s="1"/>
  <c r="AR16" i="2"/>
  <c r="I16" i="2" s="1"/>
  <c r="AR15" i="2"/>
  <c r="I15" i="2" s="1"/>
  <c r="AR14" i="2"/>
  <c r="I14" i="2" s="1"/>
  <c r="AR13" i="2"/>
  <c r="I13" i="2" s="1"/>
  <c r="AR12" i="2"/>
  <c r="I12" i="2" s="1"/>
  <c r="AR11" i="2"/>
  <c r="I11" i="2" s="1"/>
  <c r="AR10" i="2"/>
  <c r="I10" i="2" s="1"/>
  <c r="J998" i="7"/>
  <c r="J989" i="7"/>
  <c r="J965" i="7"/>
  <c r="J957" i="7"/>
  <c r="J933" i="7"/>
  <c r="J925" i="7"/>
  <c r="J901" i="7"/>
  <c r="J893" i="7"/>
  <c r="J869" i="7"/>
  <c r="J861" i="7"/>
  <c r="J837" i="7"/>
  <c r="J829" i="7"/>
  <c r="J805" i="7"/>
  <c r="J797" i="7"/>
  <c r="J773" i="7"/>
  <c r="J765" i="7"/>
  <c r="J741" i="7"/>
  <c r="J733" i="7"/>
  <c r="J709" i="7"/>
  <c r="J701" i="7"/>
  <c r="J677" i="7"/>
  <c r="J645" i="7"/>
  <c r="J613" i="7"/>
  <c r="J581" i="7"/>
  <c r="J549" i="7"/>
  <c r="J517" i="7"/>
  <c r="J485" i="7"/>
  <c r="J453" i="7"/>
  <c r="J421" i="7"/>
  <c r="J389" i="7"/>
  <c r="AX1" i="2"/>
  <c r="AW1" i="2"/>
  <c r="AV1" i="2"/>
  <c r="AF1000" i="7"/>
  <c r="AE1000" i="7"/>
  <c r="AD1000" i="7"/>
  <c r="AC1000" i="7"/>
  <c r="J1000" i="7" s="1"/>
  <c r="AF999" i="7"/>
  <c r="AE999" i="7"/>
  <c r="AD999" i="7"/>
  <c r="AC999" i="7"/>
  <c r="J999" i="7" s="1"/>
  <c r="AF998" i="7"/>
  <c r="AE998" i="7"/>
  <c r="AD998" i="7"/>
  <c r="AC998" i="7"/>
  <c r="AF997" i="7"/>
  <c r="AE997" i="7"/>
  <c r="AD997" i="7"/>
  <c r="AC997" i="7"/>
  <c r="J997" i="7" s="1"/>
  <c r="AF996" i="7"/>
  <c r="AE996" i="7"/>
  <c r="AD996" i="7"/>
  <c r="AC996" i="7"/>
  <c r="J996" i="7" s="1"/>
  <c r="AF995" i="7"/>
  <c r="AE995" i="7"/>
  <c r="AD995" i="7"/>
  <c r="AC995" i="7"/>
  <c r="J995" i="7" s="1"/>
  <c r="AF994" i="7"/>
  <c r="AE994" i="7"/>
  <c r="AD994" i="7"/>
  <c r="AC994" i="7"/>
  <c r="J994" i="7" s="1"/>
  <c r="AF993" i="7"/>
  <c r="AE993" i="7"/>
  <c r="AD993" i="7"/>
  <c r="AC993" i="7"/>
  <c r="J993" i="7" s="1"/>
  <c r="AF992" i="7"/>
  <c r="AE992" i="7"/>
  <c r="AD992" i="7"/>
  <c r="AC992" i="7"/>
  <c r="J992" i="7" s="1"/>
  <c r="AF991" i="7"/>
  <c r="AE991" i="7"/>
  <c r="AD991" i="7"/>
  <c r="AC991" i="7"/>
  <c r="J991" i="7" s="1"/>
  <c r="AF990" i="7"/>
  <c r="AE990" i="7"/>
  <c r="AD990" i="7"/>
  <c r="AC990" i="7"/>
  <c r="J990" i="7" s="1"/>
  <c r="AF989" i="7"/>
  <c r="AE989" i="7"/>
  <c r="AD989" i="7"/>
  <c r="AC989" i="7"/>
  <c r="AF988" i="7"/>
  <c r="AE988" i="7"/>
  <c r="AD988" i="7"/>
  <c r="AC988" i="7"/>
  <c r="J988" i="7" s="1"/>
  <c r="AF987" i="7"/>
  <c r="AE987" i="7"/>
  <c r="AD987" i="7"/>
  <c r="AC987" i="7"/>
  <c r="J987" i="7" s="1"/>
  <c r="AF986" i="7"/>
  <c r="AE986" i="7"/>
  <c r="AD986" i="7"/>
  <c r="AC986" i="7"/>
  <c r="J986" i="7" s="1"/>
  <c r="AF985" i="7"/>
  <c r="AE985" i="7"/>
  <c r="AD985" i="7"/>
  <c r="AC985" i="7"/>
  <c r="J985" i="7" s="1"/>
  <c r="AF984" i="7"/>
  <c r="AE984" i="7"/>
  <c r="AD984" i="7"/>
  <c r="AC984" i="7"/>
  <c r="J984" i="7" s="1"/>
  <c r="AF983" i="7"/>
  <c r="AE983" i="7"/>
  <c r="AD983" i="7"/>
  <c r="AC983" i="7"/>
  <c r="J983" i="7" s="1"/>
  <c r="AF982" i="7"/>
  <c r="AE982" i="7"/>
  <c r="AD982" i="7"/>
  <c r="AC982" i="7"/>
  <c r="J982" i="7" s="1"/>
  <c r="AF981" i="7"/>
  <c r="AE981" i="7"/>
  <c r="AD981" i="7"/>
  <c r="AC981" i="7"/>
  <c r="J981" i="7" s="1"/>
  <c r="AF980" i="7"/>
  <c r="AE980" i="7"/>
  <c r="AD980" i="7"/>
  <c r="AC980" i="7"/>
  <c r="J980" i="7" s="1"/>
  <c r="AF979" i="7"/>
  <c r="AE979" i="7"/>
  <c r="AD979" i="7"/>
  <c r="AC979" i="7"/>
  <c r="J979" i="7" s="1"/>
  <c r="AF978" i="7"/>
  <c r="AE978" i="7"/>
  <c r="AD978" i="7"/>
  <c r="AC978" i="7"/>
  <c r="J978" i="7" s="1"/>
  <c r="AF977" i="7"/>
  <c r="AE977" i="7"/>
  <c r="AD977" i="7"/>
  <c r="AC977" i="7"/>
  <c r="J977" i="7" s="1"/>
  <c r="AF976" i="7"/>
  <c r="AE976" i="7"/>
  <c r="AD976" i="7"/>
  <c r="AC976" i="7"/>
  <c r="J976" i="7" s="1"/>
  <c r="AF975" i="7"/>
  <c r="AE975" i="7"/>
  <c r="AD975" i="7"/>
  <c r="AC975" i="7"/>
  <c r="J975" i="7" s="1"/>
  <c r="AF974" i="7"/>
  <c r="AE974" i="7"/>
  <c r="AD974" i="7"/>
  <c r="AC974" i="7"/>
  <c r="J974" i="7" s="1"/>
  <c r="AF973" i="7"/>
  <c r="AE973" i="7"/>
  <c r="AD973" i="7"/>
  <c r="AC973" i="7"/>
  <c r="J973" i="7" s="1"/>
  <c r="AF972" i="7"/>
  <c r="AE972" i="7"/>
  <c r="AD972" i="7"/>
  <c r="AC972" i="7"/>
  <c r="J972" i="7" s="1"/>
  <c r="AF971" i="7"/>
  <c r="AE971" i="7"/>
  <c r="AD971" i="7"/>
  <c r="AC971" i="7"/>
  <c r="J971" i="7" s="1"/>
  <c r="AF970" i="7"/>
  <c r="AE970" i="7"/>
  <c r="AD970" i="7"/>
  <c r="AC970" i="7"/>
  <c r="J970" i="7" s="1"/>
  <c r="AF969" i="7"/>
  <c r="AE969" i="7"/>
  <c r="AD969" i="7"/>
  <c r="AC969" i="7"/>
  <c r="J969" i="7" s="1"/>
  <c r="AF968" i="7"/>
  <c r="AE968" i="7"/>
  <c r="AD968" i="7"/>
  <c r="AC968" i="7"/>
  <c r="J968" i="7" s="1"/>
  <c r="AF967" i="7"/>
  <c r="AE967" i="7"/>
  <c r="AD967" i="7"/>
  <c r="AC967" i="7"/>
  <c r="J967" i="7" s="1"/>
  <c r="AF966" i="7"/>
  <c r="AE966" i="7"/>
  <c r="AD966" i="7"/>
  <c r="AC966" i="7"/>
  <c r="J966" i="7" s="1"/>
  <c r="AF965" i="7"/>
  <c r="AE965" i="7"/>
  <c r="AD965" i="7"/>
  <c r="AC965" i="7"/>
  <c r="AF964" i="7"/>
  <c r="AE964" i="7"/>
  <c r="AD964" i="7"/>
  <c r="AC964" i="7"/>
  <c r="J964" i="7" s="1"/>
  <c r="AF963" i="7"/>
  <c r="AE963" i="7"/>
  <c r="AD963" i="7"/>
  <c r="AC963" i="7"/>
  <c r="J963" i="7" s="1"/>
  <c r="AF962" i="7"/>
  <c r="AE962" i="7"/>
  <c r="AD962" i="7"/>
  <c r="AC962" i="7"/>
  <c r="J962" i="7" s="1"/>
  <c r="AF961" i="7"/>
  <c r="AE961" i="7"/>
  <c r="AD961" i="7"/>
  <c r="AC961" i="7"/>
  <c r="J961" i="7" s="1"/>
  <c r="AF960" i="7"/>
  <c r="AE960" i="7"/>
  <c r="AD960" i="7"/>
  <c r="AC960" i="7"/>
  <c r="J960" i="7" s="1"/>
  <c r="AF959" i="7"/>
  <c r="AE959" i="7"/>
  <c r="AD959" i="7"/>
  <c r="AC959" i="7"/>
  <c r="J959" i="7" s="1"/>
  <c r="AF958" i="7"/>
  <c r="AE958" i="7"/>
  <c r="AD958" i="7"/>
  <c r="AC958" i="7"/>
  <c r="J958" i="7" s="1"/>
  <c r="AF957" i="7"/>
  <c r="AE957" i="7"/>
  <c r="AD957" i="7"/>
  <c r="AC957" i="7"/>
  <c r="AF956" i="7"/>
  <c r="AE956" i="7"/>
  <c r="AD956" i="7"/>
  <c r="AC956" i="7"/>
  <c r="J956" i="7" s="1"/>
  <c r="AF955" i="7"/>
  <c r="AE955" i="7"/>
  <c r="AD955" i="7"/>
  <c r="AC955" i="7"/>
  <c r="J955" i="7" s="1"/>
  <c r="AF954" i="7"/>
  <c r="AE954" i="7"/>
  <c r="AD954" i="7"/>
  <c r="AC954" i="7"/>
  <c r="J954" i="7" s="1"/>
  <c r="AF953" i="7"/>
  <c r="AE953" i="7"/>
  <c r="AD953" i="7"/>
  <c r="AC953" i="7"/>
  <c r="J953" i="7" s="1"/>
  <c r="AF952" i="7"/>
  <c r="AE952" i="7"/>
  <c r="AD952" i="7"/>
  <c r="AC952" i="7"/>
  <c r="J952" i="7" s="1"/>
  <c r="AF951" i="7"/>
  <c r="AE951" i="7"/>
  <c r="AD951" i="7"/>
  <c r="AC951" i="7"/>
  <c r="J951" i="7" s="1"/>
  <c r="AF950" i="7"/>
  <c r="AE950" i="7"/>
  <c r="AD950" i="7"/>
  <c r="AC950" i="7"/>
  <c r="J950" i="7" s="1"/>
  <c r="AF949" i="7"/>
  <c r="AE949" i="7"/>
  <c r="AD949" i="7"/>
  <c r="AC949" i="7"/>
  <c r="J949" i="7" s="1"/>
  <c r="AF948" i="7"/>
  <c r="AE948" i="7"/>
  <c r="AD948" i="7"/>
  <c r="AC948" i="7"/>
  <c r="J948" i="7" s="1"/>
  <c r="AF947" i="7"/>
  <c r="AE947" i="7"/>
  <c r="AD947" i="7"/>
  <c r="AC947" i="7"/>
  <c r="J947" i="7" s="1"/>
  <c r="AF946" i="7"/>
  <c r="AE946" i="7"/>
  <c r="AD946" i="7"/>
  <c r="AC946" i="7"/>
  <c r="J946" i="7" s="1"/>
  <c r="AF945" i="7"/>
  <c r="AE945" i="7"/>
  <c r="AD945" i="7"/>
  <c r="AC945" i="7"/>
  <c r="J945" i="7" s="1"/>
  <c r="AF944" i="7"/>
  <c r="AE944" i="7"/>
  <c r="AD944" i="7"/>
  <c r="AC944" i="7"/>
  <c r="J944" i="7" s="1"/>
  <c r="AF943" i="7"/>
  <c r="AE943" i="7"/>
  <c r="AD943" i="7"/>
  <c r="AC943" i="7"/>
  <c r="J943" i="7" s="1"/>
  <c r="AF942" i="7"/>
  <c r="AE942" i="7"/>
  <c r="AD942" i="7"/>
  <c r="AC942" i="7"/>
  <c r="J942" i="7" s="1"/>
  <c r="AF941" i="7"/>
  <c r="AE941" i="7"/>
  <c r="AD941" i="7"/>
  <c r="AC941" i="7"/>
  <c r="J941" i="7" s="1"/>
  <c r="AF940" i="7"/>
  <c r="AE940" i="7"/>
  <c r="AD940" i="7"/>
  <c r="AC940" i="7"/>
  <c r="J940" i="7" s="1"/>
  <c r="AF939" i="7"/>
  <c r="AE939" i="7"/>
  <c r="AD939" i="7"/>
  <c r="AC939" i="7"/>
  <c r="J939" i="7" s="1"/>
  <c r="AF938" i="7"/>
  <c r="AE938" i="7"/>
  <c r="AD938" i="7"/>
  <c r="AC938" i="7"/>
  <c r="J938" i="7" s="1"/>
  <c r="AF937" i="7"/>
  <c r="AE937" i="7"/>
  <c r="AD937" i="7"/>
  <c r="AC937" i="7"/>
  <c r="J937" i="7" s="1"/>
  <c r="AF936" i="7"/>
  <c r="AE936" i="7"/>
  <c r="AD936" i="7"/>
  <c r="AC936" i="7"/>
  <c r="J936" i="7" s="1"/>
  <c r="AF935" i="7"/>
  <c r="AE935" i="7"/>
  <c r="AD935" i="7"/>
  <c r="AC935" i="7"/>
  <c r="J935" i="7" s="1"/>
  <c r="AF934" i="7"/>
  <c r="AE934" i="7"/>
  <c r="AD934" i="7"/>
  <c r="AC934" i="7"/>
  <c r="J934" i="7" s="1"/>
  <c r="AF933" i="7"/>
  <c r="AE933" i="7"/>
  <c r="AD933" i="7"/>
  <c r="AC933" i="7"/>
  <c r="AF932" i="7"/>
  <c r="AE932" i="7"/>
  <c r="AD932" i="7"/>
  <c r="AC932" i="7"/>
  <c r="J932" i="7" s="1"/>
  <c r="AF931" i="7"/>
  <c r="AE931" i="7"/>
  <c r="AD931" i="7"/>
  <c r="AC931" i="7"/>
  <c r="J931" i="7" s="1"/>
  <c r="AF930" i="7"/>
  <c r="AE930" i="7"/>
  <c r="AD930" i="7"/>
  <c r="AC930" i="7"/>
  <c r="J930" i="7" s="1"/>
  <c r="AF929" i="7"/>
  <c r="AE929" i="7"/>
  <c r="AD929" i="7"/>
  <c r="AC929" i="7"/>
  <c r="J929" i="7" s="1"/>
  <c r="AF928" i="7"/>
  <c r="AE928" i="7"/>
  <c r="AD928" i="7"/>
  <c r="AC928" i="7"/>
  <c r="J928" i="7" s="1"/>
  <c r="AF927" i="7"/>
  <c r="AE927" i="7"/>
  <c r="AD927" i="7"/>
  <c r="AC927" i="7"/>
  <c r="J927" i="7" s="1"/>
  <c r="AF926" i="7"/>
  <c r="AE926" i="7"/>
  <c r="AD926" i="7"/>
  <c r="AC926" i="7"/>
  <c r="J926" i="7" s="1"/>
  <c r="AF925" i="7"/>
  <c r="AE925" i="7"/>
  <c r="AD925" i="7"/>
  <c r="AC925" i="7"/>
  <c r="AF924" i="7"/>
  <c r="AE924" i="7"/>
  <c r="AD924" i="7"/>
  <c r="AC924" i="7"/>
  <c r="J924" i="7" s="1"/>
  <c r="AF923" i="7"/>
  <c r="AE923" i="7"/>
  <c r="AD923" i="7"/>
  <c r="AC923" i="7"/>
  <c r="J923" i="7" s="1"/>
  <c r="AF922" i="7"/>
  <c r="AE922" i="7"/>
  <c r="AD922" i="7"/>
  <c r="AC922" i="7"/>
  <c r="J922" i="7" s="1"/>
  <c r="AF921" i="7"/>
  <c r="AE921" i="7"/>
  <c r="AD921" i="7"/>
  <c r="AC921" i="7"/>
  <c r="J921" i="7" s="1"/>
  <c r="AF920" i="7"/>
  <c r="AE920" i="7"/>
  <c r="AD920" i="7"/>
  <c r="AC920" i="7"/>
  <c r="J920" i="7" s="1"/>
  <c r="AF919" i="7"/>
  <c r="AE919" i="7"/>
  <c r="AD919" i="7"/>
  <c r="AC919" i="7"/>
  <c r="J919" i="7" s="1"/>
  <c r="AF918" i="7"/>
  <c r="AE918" i="7"/>
  <c r="AD918" i="7"/>
  <c r="AC918" i="7"/>
  <c r="J918" i="7" s="1"/>
  <c r="AF917" i="7"/>
  <c r="AE917" i="7"/>
  <c r="AD917" i="7"/>
  <c r="AC917" i="7"/>
  <c r="J917" i="7" s="1"/>
  <c r="AF916" i="7"/>
  <c r="AE916" i="7"/>
  <c r="AD916" i="7"/>
  <c r="AC916" i="7"/>
  <c r="J916" i="7" s="1"/>
  <c r="AF915" i="7"/>
  <c r="AE915" i="7"/>
  <c r="AD915" i="7"/>
  <c r="AC915" i="7"/>
  <c r="J915" i="7" s="1"/>
  <c r="AF914" i="7"/>
  <c r="AE914" i="7"/>
  <c r="AD914" i="7"/>
  <c r="AC914" i="7"/>
  <c r="J914" i="7" s="1"/>
  <c r="AF913" i="7"/>
  <c r="AE913" i="7"/>
  <c r="AD913" i="7"/>
  <c r="AC913" i="7"/>
  <c r="J913" i="7" s="1"/>
  <c r="AF912" i="7"/>
  <c r="AE912" i="7"/>
  <c r="AD912" i="7"/>
  <c r="AC912" i="7"/>
  <c r="J912" i="7" s="1"/>
  <c r="AF911" i="7"/>
  <c r="AE911" i="7"/>
  <c r="AD911" i="7"/>
  <c r="AC911" i="7"/>
  <c r="J911" i="7" s="1"/>
  <c r="AF910" i="7"/>
  <c r="AE910" i="7"/>
  <c r="AD910" i="7"/>
  <c r="AC910" i="7"/>
  <c r="J910" i="7" s="1"/>
  <c r="AF909" i="7"/>
  <c r="AE909" i="7"/>
  <c r="AD909" i="7"/>
  <c r="AC909" i="7"/>
  <c r="J909" i="7" s="1"/>
  <c r="AF908" i="7"/>
  <c r="AE908" i="7"/>
  <c r="AD908" i="7"/>
  <c r="AC908" i="7"/>
  <c r="J908" i="7" s="1"/>
  <c r="AF907" i="7"/>
  <c r="AE907" i="7"/>
  <c r="AD907" i="7"/>
  <c r="AC907" i="7"/>
  <c r="J907" i="7" s="1"/>
  <c r="AF906" i="7"/>
  <c r="AE906" i="7"/>
  <c r="AD906" i="7"/>
  <c r="AC906" i="7"/>
  <c r="J906" i="7" s="1"/>
  <c r="AF905" i="7"/>
  <c r="AE905" i="7"/>
  <c r="AD905" i="7"/>
  <c r="AC905" i="7"/>
  <c r="J905" i="7" s="1"/>
  <c r="AF904" i="7"/>
  <c r="AE904" i="7"/>
  <c r="AD904" i="7"/>
  <c r="AC904" i="7"/>
  <c r="J904" i="7" s="1"/>
  <c r="AF903" i="7"/>
  <c r="AE903" i="7"/>
  <c r="AD903" i="7"/>
  <c r="AC903" i="7"/>
  <c r="J903" i="7" s="1"/>
  <c r="AF902" i="7"/>
  <c r="AE902" i="7"/>
  <c r="AD902" i="7"/>
  <c r="AC902" i="7"/>
  <c r="J902" i="7" s="1"/>
  <c r="AF901" i="7"/>
  <c r="AE901" i="7"/>
  <c r="AD901" i="7"/>
  <c r="AC901" i="7"/>
  <c r="AF900" i="7"/>
  <c r="AE900" i="7"/>
  <c r="AD900" i="7"/>
  <c r="AC900" i="7"/>
  <c r="J900" i="7" s="1"/>
  <c r="AF899" i="7"/>
  <c r="AE899" i="7"/>
  <c r="AD899" i="7"/>
  <c r="AC899" i="7"/>
  <c r="J899" i="7" s="1"/>
  <c r="AF898" i="7"/>
  <c r="AE898" i="7"/>
  <c r="AD898" i="7"/>
  <c r="AC898" i="7"/>
  <c r="J898" i="7" s="1"/>
  <c r="AF897" i="7"/>
  <c r="AE897" i="7"/>
  <c r="AD897" i="7"/>
  <c r="AC897" i="7"/>
  <c r="J897" i="7" s="1"/>
  <c r="AF896" i="7"/>
  <c r="AE896" i="7"/>
  <c r="AD896" i="7"/>
  <c r="AC896" i="7"/>
  <c r="J896" i="7" s="1"/>
  <c r="AF895" i="7"/>
  <c r="AE895" i="7"/>
  <c r="AD895" i="7"/>
  <c r="AC895" i="7"/>
  <c r="J895" i="7" s="1"/>
  <c r="AF894" i="7"/>
  <c r="AE894" i="7"/>
  <c r="AD894" i="7"/>
  <c r="AC894" i="7"/>
  <c r="J894" i="7" s="1"/>
  <c r="AF893" i="7"/>
  <c r="AE893" i="7"/>
  <c r="AD893" i="7"/>
  <c r="AC893" i="7"/>
  <c r="AF892" i="7"/>
  <c r="AE892" i="7"/>
  <c r="AD892" i="7"/>
  <c r="AC892" i="7"/>
  <c r="J892" i="7" s="1"/>
  <c r="AF891" i="7"/>
  <c r="AE891" i="7"/>
  <c r="AD891" i="7"/>
  <c r="AC891" i="7"/>
  <c r="J891" i="7" s="1"/>
  <c r="AF890" i="7"/>
  <c r="AE890" i="7"/>
  <c r="AD890" i="7"/>
  <c r="AC890" i="7"/>
  <c r="J890" i="7" s="1"/>
  <c r="AF889" i="7"/>
  <c r="AE889" i="7"/>
  <c r="AD889" i="7"/>
  <c r="AC889" i="7"/>
  <c r="J889" i="7" s="1"/>
  <c r="AF888" i="7"/>
  <c r="AE888" i="7"/>
  <c r="AD888" i="7"/>
  <c r="AC888" i="7"/>
  <c r="J888" i="7" s="1"/>
  <c r="AF887" i="7"/>
  <c r="AE887" i="7"/>
  <c r="AD887" i="7"/>
  <c r="AC887" i="7"/>
  <c r="J887" i="7" s="1"/>
  <c r="AF886" i="7"/>
  <c r="AE886" i="7"/>
  <c r="AD886" i="7"/>
  <c r="AC886" i="7"/>
  <c r="J886" i="7" s="1"/>
  <c r="AF885" i="7"/>
  <c r="AE885" i="7"/>
  <c r="AD885" i="7"/>
  <c r="AC885" i="7"/>
  <c r="J885" i="7" s="1"/>
  <c r="AF884" i="7"/>
  <c r="AE884" i="7"/>
  <c r="AD884" i="7"/>
  <c r="AC884" i="7"/>
  <c r="J884" i="7" s="1"/>
  <c r="AF883" i="7"/>
  <c r="AE883" i="7"/>
  <c r="AD883" i="7"/>
  <c r="AC883" i="7"/>
  <c r="J883" i="7" s="1"/>
  <c r="AF882" i="7"/>
  <c r="AE882" i="7"/>
  <c r="AD882" i="7"/>
  <c r="AC882" i="7"/>
  <c r="J882" i="7" s="1"/>
  <c r="AF881" i="7"/>
  <c r="AE881" i="7"/>
  <c r="AD881" i="7"/>
  <c r="AC881" i="7"/>
  <c r="J881" i="7" s="1"/>
  <c r="AF880" i="7"/>
  <c r="AE880" i="7"/>
  <c r="AD880" i="7"/>
  <c r="AC880" i="7"/>
  <c r="J880" i="7" s="1"/>
  <c r="AF879" i="7"/>
  <c r="AE879" i="7"/>
  <c r="AD879" i="7"/>
  <c r="AC879" i="7"/>
  <c r="J879" i="7" s="1"/>
  <c r="AF878" i="7"/>
  <c r="AE878" i="7"/>
  <c r="AD878" i="7"/>
  <c r="AC878" i="7"/>
  <c r="J878" i="7" s="1"/>
  <c r="AF877" i="7"/>
  <c r="AE877" i="7"/>
  <c r="AD877" i="7"/>
  <c r="AC877" i="7"/>
  <c r="J877" i="7" s="1"/>
  <c r="AF876" i="7"/>
  <c r="AE876" i="7"/>
  <c r="AD876" i="7"/>
  <c r="AC876" i="7"/>
  <c r="J876" i="7" s="1"/>
  <c r="AF875" i="7"/>
  <c r="AE875" i="7"/>
  <c r="AD875" i="7"/>
  <c r="AC875" i="7"/>
  <c r="J875" i="7" s="1"/>
  <c r="AF874" i="7"/>
  <c r="AE874" i="7"/>
  <c r="AD874" i="7"/>
  <c r="AC874" i="7"/>
  <c r="J874" i="7" s="1"/>
  <c r="AF873" i="7"/>
  <c r="AE873" i="7"/>
  <c r="AD873" i="7"/>
  <c r="AC873" i="7"/>
  <c r="J873" i="7" s="1"/>
  <c r="AF872" i="7"/>
  <c r="AE872" i="7"/>
  <c r="AD872" i="7"/>
  <c r="AC872" i="7"/>
  <c r="J872" i="7" s="1"/>
  <c r="AF871" i="7"/>
  <c r="AE871" i="7"/>
  <c r="AD871" i="7"/>
  <c r="AC871" i="7"/>
  <c r="J871" i="7" s="1"/>
  <c r="AF870" i="7"/>
  <c r="AE870" i="7"/>
  <c r="AD870" i="7"/>
  <c r="AC870" i="7"/>
  <c r="J870" i="7" s="1"/>
  <c r="AF869" i="7"/>
  <c r="AE869" i="7"/>
  <c r="AD869" i="7"/>
  <c r="AC869" i="7"/>
  <c r="AF868" i="7"/>
  <c r="AE868" i="7"/>
  <c r="AD868" i="7"/>
  <c r="AC868" i="7"/>
  <c r="J868" i="7" s="1"/>
  <c r="AF867" i="7"/>
  <c r="AE867" i="7"/>
  <c r="AD867" i="7"/>
  <c r="AC867" i="7"/>
  <c r="J867" i="7" s="1"/>
  <c r="AF866" i="7"/>
  <c r="AE866" i="7"/>
  <c r="AD866" i="7"/>
  <c r="AC866" i="7"/>
  <c r="J866" i="7" s="1"/>
  <c r="AF865" i="7"/>
  <c r="AE865" i="7"/>
  <c r="AD865" i="7"/>
  <c r="AC865" i="7"/>
  <c r="J865" i="7" s="1"/>
  <c r="AF864" i="7"/>
  <c r="AE864" i="7"/>
  <c r="AD864" i="7"/>
  <c r="AC864" i="7"/>
  <c r="J864" i="7" s="1"/>
  <c r="AF863" i="7"/>
  <c r="AE863" i="7"/>
  <c r="AD863" i="7"/>
  <c r="AC863" i="7"/>
  <c r="J863" i="7" s="1"/>
  <c r="AF862" i="7"/>
  <c r="AE862" i="7"/>
  <c r="AD862" i="7"/>
  <c r="AC862" i="7"/>
  <c r="J862" i="7" s="1"/>
  <c r="AF861" i="7"/>
  <c r="AE861" i="7"/>
  <c r="AD861" i="7"/>
  <c r="AC861" i="7"/>
  <c r="AF860" i="7"/>
  <c r="AE860" i="7"/>
  <c r="AD860" i="7"/>
  <c r="AC860" i="7"/>
  <c r="J860" i="7" s="1"/>
  <c r="AF859" i="7"/>
  <c r="AE859" i="7"/>
  <c r="AD859" i="7"/>
  <c r="AC859" i="7"/>
  <c r="J859" i="7" s="1"/>
  <c r="AF858" i="7"/>
  <c r="AE858" i="7"/>
  <c r="AD858" i="7"/>
  <c r="AC858" i="7"/>
  <c r="J858" i="7" s="1"/>
  <c r="AF857" i="7"/>
  <c r="AE857" i="7"/>
  <c r="AD857" i="7"/>
  <c r="AC857" i="7"/>
  <c r="J857" i="7" s="1"/>
  <c r="AF856" i="7"/>
  <c r="AE856" i="7"/>
  <c r="AD856" i="7"/>
  <c r="AC856" i="7"/>
  <c r="J856" i="7" s="1"/>
  <c r="AF855" i="7"/>
  <c r="AE855" i="7"/>
  <c r="AD855" i="7"/>
  <c r="AC855" i="7"/>
  <c r="J855" i="7" s="1"/>
  <c r="AF854" i="7"/>
  <c r="AE854" i="7"/>
  <c r="AD854" i="7"/>
  <c r="AC854" i="7"/>
  <c r="J854" i="7" s="1"/>
  <c r="AF853" i="7"/>
  <c r="AE853" i="7"/>
  <c r="AD853" i="7"/>
  <c r="AC853" i="7"/>
  <c r="J853" i="7" s="1"/>
  <c r="AF852" i="7"/>
  <c r="AE852" i="7"/>
  <c r="AD852" i="7"/>
  <c r="AC852" i="7"/>
  <c r="J852" i="7" s="1"/>
  <c r="AF851" i="7"/>
  <c r="AE851" i="7"/>
  <c r="AD851" i="7"/>
  <c r="AC851" i="7"/>
  <c r="J851" i="7" s="1"/>
  <c r="AF850" i="7"/>
  <c r="AE850" i="7"/>
  <c r="AD850" i="7"/>
  <c r="AC850" i="7"/>
  <c r="J850" i="7" s="1"/>
  <c r="AF849" i="7"/>
  <c r="AE849" i="7"/>
  <c r="AD849" i="7"/>
  <c r="AC849" i="7"/>
  <c r="J849" i="7" s="1"/>
  <c r="AF848" i="7"/>
  <c r="AE848" i="7"/>
  <c r="AD848" i="7"/>
  <c r="AC848" i="7"/>
  <c r="J848" i="7" s="1"/>
  <c r="AF847" i="7"/>
  <c r="AE847" i="7"/>
  <c r="AD847" i="7"/>
  <c r="AC847" i="7"/>
  <c r="J847" i="7" s="1"/>
  <c r="AF846" i="7"/>
  <c r="AE846" i="7"/>
  <c r="AD846" i="7"/>
  <c r="AC846" i="7"/>
  <c r="J846" i="7" s="1"/>
  <c r="AF845" i="7"/>
  <c r="AE845" i="7"/>
  <c r="AD845" i="7"/>
  <c r="AC845" i="7"/>
  <c r="J845" i="7" s="1"/>
  <c r="AF844" i="7"/>
  <c r="AE844" i="7"/>
  <c r="AD844" i="7"/>
  <c r="AC844" i="7"/>
  <c r="J844" i="7" s="1"/>
  <c r="AF843" i="7"/>
  <c r="AE843" i="7"/>
  <c r="AD843" i="7"/>
  <c r="AC843" i="7"/>
  <c r="J843" i="7" s="1"/>
  <c r="AF842" i="7"/>
  <c r="AE842" i="7"/>
  <c r="AD842" i="7"/>
  <c r="AC842" i="7"/>
  <c r="J842" i="7" s="1"/>
  <c r="AF841" i="7"/>
  <c r="AE841" i="7"/>
  <c r="AD841" i="7"/>
  <c r="AC841" i="7"/>
  <c r="J841" i="7" s="1"/>
  <c r="AF840" i="7"/>
  <c r="AE840" i="7"/>
  <c r="AD840" i="7"/>
  <c r="AC840" i="7"/>
  <c r="J840" i="7" s="1"/>
  <c r="AF839" i="7"/>
  <c r="AE839" i="7"/>
  <c r="AD839" i="7"/>
  <c r="AC839" i="7"/>
  <c r="J839" i="7" s="1"/>
  <c r="AF838" i="7"/>
  <c r="AE838" i="7"/>
  <c r="AD838" i="7"/>
  <c r="AC838" i="7"/>
  <c r="J838" i="7" s="1"/>
  <c r="AF837" i="7"/>
  <c r="AE837" i="7"/>
  <c r="AD837" i="7"/>
  <c r="AC837" i="7"/>
  <c r="AF836" i="7"/>
  <c r="AE836" i="7"/>
  <c r="AD836" i="7"/>
  <c r="AC836" i="7"/>
  <c r="J836" i="7" s="1"/>
  <c r="AF835" i="7"/>
  <c r="AE835" i="7"/>
  <c r="AD835" i="7"/>
  <c r="AC835" i="7"/>
  <c r="J835" i="7" s="1"/>
  <c r="AF834" i="7"/>
  <c r="AE834" i="7"/>
  <c r="AD834" i="7"/>
  <c r="AC834" i="7"/>
  <c r="J834" i="7" s="1"/>
  <c r="AF833" i="7"/>
  <c r="AE833" i="7"/>
  <c r="AD833" i="7"/>
  <c r="AC833" i="7"/>
  <c r="J833" i="7" s="1"/>
  <c r="AF832" i="7"/>
  <c r="AE832" i="7"/>
  <c r="AD832" i="7"/>
  <c r="AC832" i="7"/>
  <c r="J832" i="7" s="1"/>
  <c r="AF831" i="7"/>
  <c r="AE831" i="7"/>
  <c r="AD831" i="7"/>
  <c r="AC831" i="7"/>
  <c r="J831" i="7" s="1"/>
  <c r="AF830" i="7"/>
  <c r="AE830" i="7"/>
  <c r="AD830" i="7"/>
  <c r="AC830" i="7"/>
  <c r="J830" i="7" s="1"/>
  <c r="AF829" i="7"/>
  <c r="AE829" i="7"/>
  <c r="AD829" i="7"/>
  <c r="AC829" i="7"/>
  <c r="AF828" i="7"/>
  <c r="AE828" i="7"/>
  <c r="AD828" i="7"/>
  <c r="AC828" i="7"/>
  <c r="J828" i="7" s="1"/>
  <c r="AF827" i="7"/>
  <c r="AE827" i="7"/>
  <c r="AD827" i="7"/>
  <c r="AC827" i="7"/>
  <c r="J827" i="7" s="1"/>
  <c r="AF826" i="7"/>
  <c r="AE826" i="7"/>
  <c r="AD826" i="7"/>
  <c r="AC826" i="7"/>
  <c r="J826" i="7" s="1"/>
  <c r="AF825" i="7"/>
  <c r="AE825" i="7"/>
  <c r="AD825" i="7"/>
  <c r="AC825" i="7"/>
  <c r="J825" i="7" s="1"/>
  <c r="AF824" i="7"/>
  <c r="AE824" i="7"/>
  <c r="AD824" i="7"/>
  <c r="AC824" i="7"/>
  <c r="J824" i="7" s="1"/>
  <c r="AF823" i="7"/>
  <c r="AE823" i="7"/>
  <c r="AD823" i="7"/>
  <c r="AC823" i="7"/>
  <c r="J823" i="7" s="1"/>
  <c r="AF822" i="7"/>
  <c r="AE822" i="7"/>
  <c r="AD822" i="7"/>
  <c r="AC822" i="7"/>
  <c r="J822" i="7" s="1"/>
  <c r="AF821" i="7"/>
  <c r="AE821" i="7"/>
  <c r="AD821" i="7"/>
  <c r="AC821" i="7"/>
  <c r="J821" i="7" s="1"/>
  <c r="AF820" i="7"/>
  <c r="AE820" i="7"/>
  <c r="AD820" i="7"/>
  <c r="AC820" i="7"/>
  <c r="J820" i="7" s="1"/>
  <c r="AF819" i="7"/>
  <c r="AE819" i="7"/>
  <c r="AD819" i="7"/>
  <c r="AC819" i="7"/>
  <c r="J819" i="7" s="1"/>
  <c r="AF818" i="7"/>
  <c r="AE818" i="7"/>
  <c r="AD818" i="7"/>
  <c r="AC818" i="7"/>
  <c r="J818" i="7" s="1"/>
  <c r="AF817" i="7"/>
  <c r="AE817" i="7"/>
  <c r="AD817" i="7"/>
  <c r="AC817" i="7"/>
  <c r="J817" i="7" s="1"/>
  <c r="AF816" i="7"/>
  <c r="AE816" i="7"/>
  <c r="AD816" i="7"/>
  <c r="AC816" i="7"/>
  <c r="J816" i="7" s="1"/>
  <c r="AF815" i="7"/>
  <c r="AE815" i="7"/>
  <c r="AD815" i="7"/>
  <c r="AC815" i="7"/>
  <c r="J815" i="7" s="1"/>
  <c r="AF814" i="7"/>
  <c r="AE814" i="7"/>
  <c r="AD814" i="7"/>
  <c r="AC814" i="7"/>
  <c r="J814" i="7" s="1"/>
  <c r="AF813" i="7"/>
  <c r="AE813" i="7"/>
  <c r="AD813" i="7"/>
  <c r="AC813" i="7"/>
  <c r="J813" i="7" s="1"/>
  <c r="AF812" i="7"/>
  <c r="AE812" i="7"/>
  <c r="AD812" i="7"/>
  <c r="AC812" i="7"/>
  <c r="J812" i="7" s="1"/>
  <c r="AF811" i="7"/>
  <c r="AE811" i="7"/>
  <c r="AD811" i="7"/>
  <c r="AC811" i="7"/>
  <c r="J811" i="7" s="1"/>
  <c r="AF810" i="7"/>
  <c r="AE810" i="7"/>
  <c r="AD810" i="7"/>
  <c r="AC810" i="7"/>
  <c r="J810" i="7" s="1"/>
  <c r="AF809" i="7"/>
  <c r="AE809" i="7"/>
  <c r="AD809" i="7"/>
  <c r="AC809" i="7"/>
  <c r="J809" i="7" s="1"/>
  <c r="AF808" i="7"/>
  <c r="AE808" i="7"/>
  <c r="AD808" i="7"/>
  <c r="AC808" i="7"/>
  <c r="J808" i="7" s="1"/>
  <c r="AF807" i="7"/>
  <c r="AE807" i="7"/>
  <c r="AD807" i="7"/>
  <c r="AC807" i="7"/>
  <c r="J807" i="7" s="1"/>
  <c r="AF806" i="7"/>
  <c r="AE806" i="7"/>
  <c r="AD806" i="7"/>
  <c r="AC806" i="7"/>
  <c r="J806" i="7" s="1"/>
  <c r="AF805" i="7"/>
  <c r="AE805" i="7"/>
  <c r="AD805" i="7"/>
  <c r="AC805" i="7"/>
  <c r="AF804" i="7"/>
  <c r="AE804" i="7"/>
  <c r="AD804" i="7"/>
  <c r="AC804" i="7"/>
  <c r="J804" i="7" s="1"/>
  <c r="AF803" i="7"/>
  <c r="AE803" i="7"/>
  <c r="AD803" i="7"/>
  <c r="AC803" i="7"/>
  <c r="J803" i="7" s="1"/>
  <c r="AF802" i="7"/>
  <c r="AE802" i="7"/>
  <c r="AD802" i="7"/>
  <c r="AC802" i="7"/>
  <c r="J802" i="7" s="1"/>
  <c r="AF801" i="7"/>
  <c r="AE801" i="7"/>
  <c r="AD801" i="7"/>
  <c r="AC801" i="7"/>
  <c r="J801" i="7" s="1"/>
  <c r="AF800" i="7"/>
  <c r="AE800" i="7"/>
  <c r="AD800" i="7"/>
  <c r="AC800" i="7"/>
  <c r="J800" i="7" s="1"/>
  <c r="AF799" i="7"/>
  <c r="AE799" i="7"/>
  <c r="AD799" i="7"/>
  <c r="AC799" i="7"/>
  <c r="J799" i="7" s="1"/>
  <c r="AF798" i="7"/>
  <c r="AE798" i="7"/>
  <c r="AD798" i="7"/>
  <c r="AC798" i="7"/>
  <c r="J798" i="7" s="1"/>
  <c r="AF797" i="7"/>
  <c r="AE797" i="7"/>
  <c r="AD797" i="7"/>
  <c r="AC797" i="7"/>
  <c r="AF796" i="7"/>
  <c r="AE796" i="7"/>
  <c r="AD796" i="7"/>
  <c r="AC796" i="7"/>
  <c r="J796" i="7" s="1"/>
  <c r="AF795" i="7"/>
  <c r="AE795" i="7"/>
  <c r="AD795" i="7"/>
  <c r="AC795" i="7"/>
  <c r="J795" i="7" s="1"/>
  <c r="AF794" i="7"/>
  <c r="AE794" i="7"/>
  <c r="AD794" i="7"/>
  <c r="AC794" i="7"/>
  <c r="J794" i="7" s="1"/>
  <c r="AF793" i="7"/>
  <c r="AE793" i="7"/>
  <c r="AD793" i="7"/>
  <c r="AC793" i="7"/>
  <c r="J793" i="7" s="1"/>
  <c r="AF792" i="7"/>
  <c r="AE792" i="7"/>
  <c r="AD792" i="7"/>
  <c r="AC792" i="7"/>
  <c r="J792" i="7" s="1"/>
  <c r="AF791" i="7"/>
  <c r="AE791" i="7"/>
  <c r="AD791" i="7"/>
  <c r="AC791" i="7"/>
  <c r="J791" i="7" s="1"/>
  <c r="AF790" i="7"/>
  <c r="AE790" i="7"/>
  <c r="AD790" i="7"/>
  <c r="AC790" i="7"/>
  <c r="J790" i="7" s="1"/>
  <c r="AF789" i="7"/>
  <c r="AE789" i="7"/>
  <c r="AD789" i="7"/>
  <c r="AC789" i="7"/>
  <c r="J789" i="7" s="1"/>
  <c r="AF788" i="7"/>
  <c r="AE788" i="7"/>
  <c r="AD788" i="7"/>
  <c r="AC788" i="7"/>
  <c r="J788" i="7" s="1"/>
  <c r="AF787" i="7"/>
  <c r="AE787" i="7"/>
  <c r="AD787" i="7"/>
  <c r="AC787" i="7"/>
  <c r="J787" i="7" s="1"/>
  <c r="AF786" i="7"/>
  <c r="AE786" i="7"/>
  <c r="AD786" i="7"/>
  <c r="AC786" i="7"/>
  <c r="J786" i="7" s="1"/>
  <c r="AF785" i="7"/>
  <c r="AE785" i="7"/>
  <c r="AD785" i="7"/>
  <c r="AC785" i="7"/>
  <c r="J785" i="7" s="1"/>
  <c r="AF784" i="7"/>
  <c r="AE784" i="7"/>
  <c r="AD784" i="7"/>
  <c r="AC784" i="7"/>
  <c r="J784" i="7" s="1"/>
  <c r="AF783" i="7"/>
  <c r="AE783" i="7"/>
  <c r="AD783" i="7"/>
  <c r="AC783" i="7"/>
  <c r="J783" i="7" s="1"/>
  <c r="AF782" i="7"/>
  <c r="AE782" i="7"/>
  <c r="AD782" i="7"/>
  <c r="AC782" i="7"/>
  <c r="J782" i="7" s="1"/>
  <c r="AF781" i="7"/>
  <c r="AE781" i="7"/>
  <c r="AD781" i="7"/>
  <c r="AC781" i="7"/>
  <c r="J781" i="7" s="1"/>
  <c r="AF780" i="7"/>
  <c r="AE780" i="7"/>
  <c r="AD780" i="7"/>
  <c r="AC780" i="7"/>
  <c r="J780" i="7" s="1"/>
  <c r="AF779" i="7"/>
  <c r="AE779" i="7"/>
  <c r="AD779" i="7"/>
  <c r="AC779" i="7"/>
  <c r="J779" i="7" s="1"/>
  <c r="AF778" i="7"/>
  <c r="AE778" i="7"/>
  <c r="AD778" i="7"/>
  <c r="AC778" i="7"/>
  <c r="J778" i="7" s="1"/>
  <c r="AF777" i="7"/>
  <c r="AE777" i="7"/>
  <c r="AD777" i="7"/>
  <c r="AC777" i="7"/>
  <c r="J777" i="7" s="1"/>
  <c r="AF776" i="7"/>
  <c r="AE776" i="7"/>
  <c r="AD776" i="7"/>
  <c r="AC776" i="7"/>
  <c r="J776" i="7" s="1"/>
  <c r="AF775" i="7"/>
  <c r="AE775" i="7"/>
  <c r="AD775" i="7"/>
  <c r="AC775" i="7"/>
  <c r="J775" i="7" s="1"/>
  <c r="AF774" i="7"/>
  <c r="AE774" i="7"/>
  <c r="AD774" i="7"/>
  <c r="AC774" i="7"/>
  <c r="J774" i="7" s="1"/>
  <c r="AF773" i="7"/>
  <c r="AE773" i="7"/>
  <c r="AD773" i="7"/>
  <c r="AC773" i="7"/>
  <c r="AF772" i="7"/>
  <c r="AE772" i="7"/>
  <c r="AD772" i="7"/>
  <c r="AC772" i="7"/>
  <c r="J772" i="7" s="1"/>
  <c r="AF771" i="7"/>
  <c r="AE771" i="7"/>
  <c r="AD771" i="7"/>
  <c r="AC771" i="7"/>
  <c r="J771" i="7" s="1"/>
  <c r="AF770" i="7"/>
  <c r="AE770" i="7"/>
  <c r="AD770" i="7"/>
  <c r="AC770" i="7"/>
  <c r="J770" i="7" s="1"/>
  <c r="AF769" i="7"/>
  <c r="AE769" i="7"/>
  <c r="AD769" i="7"/>
  <c r="AC769" i="7"/>
  <c r="J769" i="7" s="1"/>
  <c r="AF768" i="7"/>
  <c r="AE768" i="7"/>
  <c r="AD768" i="7"/>
  <c r="AC768" i="7"/>
  <c r="J768" i="7" s="1"/>
  <c r="AF767" i="7"/>
  <c r="AE767" i="7"/>
  <c r="AD767" i="7"/>
  <c r="AC767" i="7"/>
  <c r="J767" i="7" s="1"/>
  <c r="AF766" i="7"/>
  <c r="AE766" i="7"/>
  <c r="AD766" i="7"/>
  <c r="AC766" i="7"/>
  <c r="J766" i="7" s="1"/>
  <c r="AF765" i="7"/>
  <c r="AE765" i="7"/>
  <c r="AD765" i="7"/>
  <c r="AC765" i="7"/>
  <c r="AF764" i="7"/>
  <c r="AE764" i="7"/>
  <c r="AD764" i="7"/>
  <c r="AC764" i="7"/>
  <c r="J764" i="7" s="1"/>
  <c r="AF763" i="7"/>
  <c r="AE763" i="7"/>
  <c r="AD763" i="7"/>
  <c r="AC763" i="7"/>
  <c r="J763" i="7" s="1"/>
  <c r="AF762" i="7"/>
  <c r="AE762" i="7"/>
  <c r="AD762" i="7"/>
  <c r="AC762" i="7"/>
  <c r="J762" i="7" s="1"/>
  <c r="AF761" i="7"/>
  <c r="AE761" i="7"/>
  <c r="AD761" i="7"/>
  <c r="AC761" i="7"/>
  <c r="J761" i="7" s="1"/>
  <c r="AF760" i="7"/>
  <c r="AE760" i="7"/>
  <c r="AD760" i="7"/>
  <c r="AC760" i="7"/>
  <c r="J760" i="7" s="1"/>
  <c r="AF759" i="7"/>
  <c r="AE759" i="7"/>
  <c r="AD759" i="7"/>
  <c r="AC759" i="7"/>
  <c r="J759" i="7" s="1"/>
  <c r="AF758" i="7"/>
  <c r="AE758" i="7"/>
  <c r="AD758" i="7"/>
  <c r="AC758" i="7"/>
  <c r="J758" i="7" s="1"/>
  <c r="AF757" i="7"/>
  <c r="AE757" i="7"/>
  <c r="AD757" i="7"/>
  <c r="AC757" i="7"/>
  <c r="J757" i="7" s="1"/>
  <c r="AF756" i="7"/>
  <c r="AE756" i="7"/>
  <c r="AD756" i="7"/>
  <c r="AC756" i="7"/>
  <c r="J756" i="7" s="1"/>
  <c r="AF755" i="7"/>
  <c r="AE755" i="7"/>
  <c r="AD755" i="7"/>
  <c r="AC755" i="7"/>
  <c r="J755" i="7" s="1"/>
  <c r="AF754" i="7"/>
  <c r="AE754" i="7"/>
  <c r="AD754" i="7"/>
  <c r="AC754" i="7"/>
  <c r="J754" i="7" s="1"/>
  <c r="AF753" i="7"/>
  <c r="AE753" i="7"/>
  <c r="AD753" i="7"/>
  <c r="AC753" i="7"/>
  <c r="J753" i="7" s="1"/>
  <c r="AF752" i="7"/>
  <c r="AE752" i="7"/>
  <c r="AD752" i="7"/>
  <c r="AC752" i="7"/>
  <c r="J752" i="7" s="1"/>
  <c r="AF751" i="7"/>
  <c r="AE751" i="7"/>
  <c r="AD751" i="7"/>
  <c r="AC751" i="7"/>
  <c r="J751" i="7" s="1"/>
  <c r="AF750" i="7"/>
  <c r="AE750" i="7"/>
  <c r="AD750" i="7"/>
  <c r="AC750" i="7"/>
  <c r="J750" i="7" s="1"/>
  <c r="AF749" i="7"/>
  <c r="AE749" i="7"/>
  <c r="AD749" i="7"/>
  <c r="AC749" i="7"/>
  <c r="J749" i="7" s="1"/>
  <c r="AF748" i="7"/>
  <c r="AE748" i="7"/>
  <c r="AD748" i="7"/>
  <c r="AC748" i="7"/>
  <c r="J748" i="7" s="1"/>
  <c r="AF747" i="7"/>
  <c r="AE747" i="7"/>
  <c r="AD747" i="7"/>
  <c r="AC747" i="7"/>
  <c r="J747" i="7" s="1"/>
  <c r="AF746" i="7"/>
  <c r="AE746" i="7"/>
  <c r="AD746" i="7"/>
  <c r="AC746" i="7"/>
  <c r="J746" i="7" s="1"/>
  <c r="AF745" i="7"/>
  <c r="AE745" i="7"/>
  <c r="AD745" i="7"/>
  <c r="AC745" i="7"/>
  <c r="J745" i="7" s="1"/>
  <c r="AF744" i="7"/>
  <c r="AE744" i="7"/>
  <c r="AD744" i="7"/>
  <c r="AC744" i="7"/>
  <c r="J744" i="7" s="1"/>
  <c r="AF743" i="7"/>
  <c r="AE743" i="7"/>
  <c r="AD743" i="7"/>
  <c r="AC743" i="7"/>
  <c r="J743" i="7" s="1"/>
  <c r="AF742" i="7"/>
  <c r="AE742" i="7"/>
  <c r="AD742" i="7"/>
  <c r="AC742" i="7"/>
  <c r="J742" i="7" s="1"/>
  <c r="AF741" i="7"/>
  <c r="AE741" i="7"/>
  <c r="AD741" i="7"/>
  <c r="AC741" i="7"/>
  <c r="AF740" i="7"/>
  <c r="AE740" i="7"/>
  <c r="AD740" i="7"/>
  <c r="AC740" i="7"/>
  <c r="J740" i="7" s="1"/>
  <c r="AF739" i="7"/>
  <c r="AE739" i="7"/>
  <c r="AD739" i="7"/>
  <c r="AC739" i="7"/>
  <c r="J739" i="7" s="1"/>
  <c r="AF738" i="7"/>
  <c r="AE738" i="7"/>
  <c r="AD738" i="7"/>
  <c r="AC738" i="7"/>
  <c r="J738" i="7" s="1"/>
  <c r="AF737" i="7"/>
  <c r="AE737" i="7"/>
  <c r="AD737" i="7"/>
  <c r="AC737" i="7"/>
  <c r="J737" i="7" s="1"/>
  <c r="AF736" i="7"/>
  <c r="AE736" i="7"/>
  <c r="AD736" i="7"/>
  <c r="AC736" i="7"/>
  <c r="J736" i="7" s="1"/>
  <c r="AF735" i="7"/>
  <c r="AE735" i="7"/>
  <c r="AD735" i="7"/>
  <c r="AC735" i="7"/>
  <c r="J735" i="7" s="1"/>
  <c r="AF734" i="7"/>
  <c r="AE734" i="7"/>
  <c r="AD734" i="7"/>
  <c r="AC734" i="7"/>
  <c r="J734" i="7" s="1"/>
  <c r="AF733" i="7"/>
  <c r="AE733" i="7"/>
  <c r="AD733" i="7"/>
  <c r="AC733" i="7"/>
  <c r="AF732" i="7"/>
  <c r="AE732" i="7"/>
  <c r="AD732" i="7"/>
  <c r="AC732" i="7"/>
  <c r="J732" i="7" s="1"/>
  <c r="AF731" i="7"/>
  <c r="AE731" i="7"/>
  <c r="AD731" i="7"/>
  <c r="AC731" i="7"/>
  <c r="J731" i="7" s="1"/>
  <c r="AF730" i="7"/>
  <c r="AE730" i="7"/>
  <c r="AD730" i="7"/>
  <c r="AC730" i="7"/>
  <c r="J730" i="7" s="1"/>
  <c r="AF729" i="7"/>
  <c r="AE729" i="7"/>
  <c r="AD729" i="7"/>
  <c r="AC729" i="7"/>
  <c r="J729" i="7" s="1"/>
  <c r="AF728" i="7"/>
  <c r="AE728" i="7"/>
  <c r="AD728" i="7"/>
  <c r="AC728" i="7"/>
  <c r="J728" i="7" s="1"/>
  <c r="AF727" i="7"/>
  <c r="AE727" i="7"/>
  <c r="AD727" i="7"/>
  <c r="AC727" i="7"/>
  <c r="J727" i="7" s="1"/>
  <c r="AF726" i="7"/>
  <c r="AE726" i="7"/>
  <c r="AD726" i="7"/>
  <c r="AC726" i="7"/>
  <c r="J726" i="7" s="1"/>
  <c r="AF725" i="7"/>
  <c r="AE725" i="7"/>
  <c r="AD725" i="7"/>
  <c r="AC725" i="7"/>
  <c r="J725" i="7" s="1"/>
  <c r="AF724" i="7"/>
  <c r="AE724" i="7"/>
  <c r="AD724" i="7"/>
  <c r="AC724" i="7"/>
  <c r="J724" i="7" s="1"/>
  <c r="AF723" i="7"/>
  <c r="AE723" i="7"/>
  <c r="AD723" i="7"/>
  <c r="AC723" i="7"/>
  <c r="J723" i="7" s="1"/>
  <c r="AF722" i="7"/>
  <c r="AE722" i="7"/>
  <c r="AD722" i="7"/>
  <c r="AC722" i="7"/>
  <c r="J722" i="7" s="1"/>
  <c r="AF721" i="7"/>
  <c r="AE721" i="7"/>
  <c r="AD721" i="7"/>
  <c r="AC721" i="7"/>
  <c r="J721" i="7" s="1"/>
  <c r="AF720" i="7"/>
  <c r="AE720" i="7"/>
  <c r="AD720" i="7"/>
  <c r="AC720" i="7"/>
  <c r="J720" i="7" s="1"/>
  <c r="AF719" i="7"/>
  <c r="AE719" i="7"/>
  <c r="AD719" i="7"/>
  <c r="AC719" i="7"/>
  <c r="J719" i="7" s="1"/>
  <c r="AF718" i="7"/>
  <c r="AE718" i="7"/>
  <c r="AD718" i="7"/>
  <c r="AC718" i="7"/>
  <c r="J718" i="7" s="1"/>
  <c r="AF717" i="7"/>
  <c r="AE717" i="7"/>
  <c r="AD717" i="7"/>
  <c r="AC717" i="7"/>
  <c r="J717" i="7" s="1"/>
  <c r="AF716" i="7"/>
  <c r="AE716" i="7"/>
  <c r="AD716" i="7"/>
  <c r="AC716" i="7"/>
  <c r="J716" i="7" s="1"/>
  <c r="AF715" i="7"/>
  <c r="AE715" i="7"/>
  <c r="AD715" i="7"/>
  <c r="AC715" i="7"/>
  <c r="J715" i="7" s="1"/>
  <c r="AF714" i="7"/>
  <c r="AE714" i="7"/>
  <c r="AD714" i="7"/>
  <c r="AC714" i="7"/>
  <c r="J714" i="7" s="1"/>
  <c r="AF713" i="7"/>
  <c r="AE713" i="7"/>
  <c r="AD713" i="7"/>
  <c r="AC713" i="7"/>
  <c r="J713" i="7" s="1"/>
  <c r="AF712" i="7"/>
  <c r="AE712" i="7"/>
  <c r="AD712" i="7"/>
  <c r="AC712" i="7"/>
  <c r="J712" i="7" s="1"/>
  <c r="AF711" i="7"/>
  <c r="AE711" i="7"/>
  <c r="AD711" i="7"/>
  <c r="AC711" i="7"/>
  <c r="J711" i="7" s="1"/>
  <c r="AF710" i="7"/>
  <c r="AE710" i="7"/>
  <c r="AD710" i="7"/>
  <c r="AC710" i="7"/>
  <c r="J710" i="7" s="1"/>
  <c r="AF709" i="7"/>
  <c r="AE709" i="7"/>
  <c r="AD709" i="7"/>
  <c r="AC709" i="7"/>
  <c r="AF708" i="7"/>
  <c r="AE708" i="7"/>
  <c r="AD708" i="7"/>
  <c r="AC708" i="7"/>
  <c r="J708" i="7" s="1"/>
  <c r="AF707" i="7"/>
  <c r="AE707" i="7"/>
  <c r="AD707" i="7"/>
  <c r="AC707" i="7"/>
  <c r="J707" i="7" s="1"/>
  <c r="AF706" i="7"/>
  <c r="AE706" i="7"/>
  <c r="AD706" i="7"/>
  <c r="AC706" i="7"/>
  <c r="J706" i="7" s="1"/>
  <c r="AF705" i="7"/>
  <c r="AE705" i="7"/>
  <c r="AD705" i="7"/>
  <c r="AC705" i="7"/>
  <c r="J705" i="7" s="1"/>
  <c r="AF704" i="7"/>
  <c r="AE704" i="7"/>
  <c r="AD704" i="7"/>
  <c r="AC704" i="7"/>
  <c r="J704" i="7" s="1"/>
  <c r="AF703" i="7"/>
  <c r="AE703" i="7"/>
  <c r="AD703" i="7"/>
  <c r="AC703" i="7"/>
  <c r="J703" i="7" s="1"/>
  <c r="AF702" i="7"/>
  <c r="AE702" i="7"/>
  <c r="AD702" i="7"/>
  <c r="AC702" i="7"/>
  <c r="J702" i="7" s="1"/>
  <c r="AF701" i="7"/>
  <c r="AE701" i="7"/>
  <c r="AD701" i="7"/>
  <c r="AC701" i="7"/>
  <c r="AF700" i="7"/>
  <c r="AE700" i="7"/>
  <c r="AD700" i="7"/>
  <c r="AC700" i="7"/>
  <c r="J700" i="7" s="1"/>
  <c r="AF699" i="7"/>
  <c r="AE699" i="7"/>
  <c r="AD699" i="7"/>
  <c r="AC699" i="7"/>
  <c r="J699" i="7" s="1"/>
  <c r="AF698" i="7"/>
  <c r="AE698" i="7"/>
  <c r="AD698" i="7"/>
  <c r="AC698" i="7"/>
  <c r="J698" i="7" s="1"/>
  <c r="AF697" i="7"/>
  <c r="AE697" i="7"/>
  <c r="AD697" i="7"/>
  <c r="AC697" i="7"/>
  <c r="J697" i="7" s="1"/>
  <c r="AF696" i="7"/>
  <c r="AE696" i="7"/>
  <c r="AD696" i="7"/>
  <c r="AC696" i="7"/>
  <c r="J696" i="7" s="1"/>
  <c r="AF695" i="7"/>
  <c r="AE695" i="7"/>
  <c r="AD695" i="7"/>
  <c r="AC695" i="7"/>
  <c r="J695" i="7" s="1"/>
  <c r="AF694" i="7"/>
  <c r="AE694" i="7"/>
  <c r="AD694" i="7"/>
  <c r="AC694" i="7"/>
  <c r="J694" i="7" s="1"/>
  <c r="AF693" i="7"/>
  <c r="AE693" i="7"/>
  <c r="AD693" i="7"/>
  <c r="AC693" i="7"/>
  <c r="J693" i="7" s="1"/>
  <c r="AF692" i="7"/>
  <c r="AE692" i="7"/>
  <c r="AD692" i="7"/>
  <c r="AC692" i="7"/>
  <c r="J692" i="7" s="1"/>
  <c r="AF691" i="7"/>
  <c r="AE691" i="7"/>
  <c r="AD691" i="7"/>
  <c r="AC691" i="7"/>
  <c r="J691" i="7" s="1"/>
  <c r="AF690" i="7"/>
  <c r="AE690" i="7"/>
  <c r="AD690" i="7"/>
  <c r="AC690" i="7"/>
  <c r="J690" i="7" s="1"/>
  <c r="AF689" i="7"/>
  <c r="AE689" i="7"/>
  <c r="AD689" i="7"/>
  <c r="AC689" i="7"/>
  <c r="J689" i="7" s="1"/>
  <c r="AF688" i="7"/>
  <c r="AE688" i="7"/>
  <c r="AD688" i="7"/>
  <c r="AC688" i="7"/>
  <c r="J688" i="7" s="1"/>
  <c r="AF687" i="7"/>
  <c r="AE687" i="7"/>
  <c r="AD687" i="7"/>
  <c r="AC687" i="7"/>
  <c r="J687" i="7" s="1"/>
  <c r="AF686" i="7"/>
  <c r="AE686" i="7"/>
  <c r="AD686" i="7"/>
  <c r="AC686" i="7"/>
  <c r="J686" i="7" s="1"/>
  <c r="AF685" i="7"/>
  <c r="AE685" i="7"/>
  <c r="AD685" i="7"/>
  <c r="AC685" i="7"/>
  <c r="J685" i="7" s="1"/>
  <c r="AF684" i="7"/>
  <c r="AE684" i="7"/>
  <c r="AD684" i="7"/>
  <c r="AC684" i="7"/>
  <c r="J684" i="7" s="1"/>
  <c r="AF683" i="7"/>
  <c r="AE683" i="7"/>
  <c r="AD683" i="7"/>
  <c r="AC683" i="7"/>
  <c r="J683" i="7" s="1"/>
  <c r="AF682" i="7"/>
  <c r="AE682" i="7"/>
  <c r="AD682" i="7"/>
  <c r="AC682" i="7"/>
  <c r="J682" i="7" s="1"/>
  <c r="AF681" i="7"/>
  <c r="AE681" i="7"/>
  <c r="AD681" i="7"/>
  <c r="AC681" i="7"/>
  <c r="J681" i="7" s="1"/>
  <c r="AF680" i="7"/>
  <c r="AE680" i="7"/>
  <c r="AD680" i="7"/>
  <c r="AC680" i="7"/>
  <c r="J680" i="7" s="1"/>
  <c r="AF679" i="7"/>
  <c r="AE679" i="7"/>
  <c r="AD679" i="7"/>
  <c r="AC679" i="7"/>
  <c r="J679" i="7" s="1"/>
  <c r="AF678" i="7"/>
  <c r="AE678" i="7"/>
  <c r="AD678" i="7"/>
  <c r="AC678" i="7"/>
  <c r="J678" i="7" s="1"/>
  <c r="AF677" i="7"/>
  <c r="AE677" i="7"/>
  <c r="AD677" i="7"/>
  <c r="AC677" i="7"/>
  <c r="AF676" i="7"/>
  <c r="AE676" i="7"/>
  <c r="AD676" i="7"/>
  <c r="AC676" i="7"/>
  <c r="J676" i="7" s="1"/>
  <c r="AF675" i="7"/>
  <c r="AE675" i="7"/>
  <c r="AD675" i="7"/>
  <c r="AC675" i="7"/>
  <c r="J675" i="7" s="1"/>
  <c r="AF674" i="7"/>
  <c r="AE674" i="7"/>
  <c r="AD674" i="7"/>
  <c r="AC674" i="7"/>
  <c r="J674" i="7" s="1"/>
  <c r="AF673" i="7"/>
  <c r="AE673" i="7"/>
  <c r="AD673" i="7"/>
  <c r="AC673" i="7"/>
  <c r="J673" i="7" s="1"/>
  <c r="AF672" i="7"/>
  <c r="AE672" i="7"/>
  <c r="AD672" i="7"/>
  <c r="AC672" i="7"/>
  <c r="J672" i="7" s="1"/>
  <c r="AF671" i="7"/>
  <c r="AE671" i="7"/>
  <c r="AD671" i="7"/>
  <c r="AC671" i="7"/>
  <c r="J671" i="7" s="1"/>
  <c r="AF670" i="7"/>
  <c r="AE670" i="7"/>
  <c r="AD670" i="7"/>
  <c r="AC670" i="7"/>
  <c r="J670" i="7" s="1"/>
  <c r="AF669" i="7"/>
  <c r="AE669" i="7"/>
  <c r="AD669" i="7"/>
  <c r="AC669" i="7"/>
  <c r="J669" i="7" s="1"/>
  <c r="AF668" i="7"/>
  <c r="AE668" i="7"/>
  <c r="AD668" i="7"/>
  <c r="AC668" i="7"/>
  <c r="J668" i="7" s="1"/>
  <c r="AF667" i="7"/>
  <c r="AE667" i="7"/>
  <c r="AD667" i="7"/>
  <c r="AC667" i="7"/>
  <c r="J667" i="7" s="1"/>
  <c r="AF666" i="7"/>
  <c r="AE666" i="7"/>
  <c r="AD666" i="7"/>
  <c r="AC666" i="7"/>
  <c r="J666" i="7" s="1"/>
  <c r="AF665" i="7"/>
  <c r="AE665" i="7"/>
  <c r="AD665" i="7"/>
  <c r="AC665" i="7"/>
  <c r="J665" i="7" s="1"/>
  <c r="AF664" i="7"/>
  <c r="AE664" i="7"/>
  <c r="AD664" i="7"/>
  <c r="AC664" i="7"/>
  <c r="J664" i="7" s="1"/>
  <c r="AF663" i="7"/>
  <c r="AE663" i="7"/>
  <c r="AD663" i="7"/>
  <c r="AC663" i="7"/>
  <c r="J663" i="7" s="1"/>
  <c r="AF662" i="7"/>
  <c r="AE662" i="7"/>
  <c r="AD662" i="7"/>
  <c r="AC662" i="7"/>
  <c r="J662" i="7" s="1"/>
  <c r="AF661" i="7"/>
  <c r="AE661" i="7"/>
  <c r="AD661" i="7"/>
  <c r="AC661" i="7"/>
  <c r="J661" i="7" s="1"/>
  <c r="AF660" i="7"/>
  <c r="AE660" i="7"/>
  <c r="AD660" i="7"/>
  <c r="AC660" i="7"/>
  <c r="J660" i="7" s="1"/>
  <c r="AF659" i="7"/>
  <c r="AE659" i="7"/>
  <c r="AD659" i="7"/>
  <c r="AC659" i="7"/>
  <c r="J659" i="7" s="1"/>
  <c r="AF658" i="7"/>
  <c r="AE658" i="7"/>
  <c r="AD658" i="7"/>
  <c r="AC658" i="7"/>
  <c r="J658" i="7" s="1"/>
  <c r="AF657" i="7"/>
  <c r="AE657" i="7"/>
  <c r="AD657" i="7"/>
  <c r="AC657" i="7"/>
  <c r="J657" i="7" s="1"/>
  <c r="AF656" i="7"/>
  <c r="AE656" i="7"/>
  <c r="AD656" i="7"/>
  <c r="AC656" i="7"/>
  <c r="J656" i="7" s="1"/>
  <c r="AF655" i="7"/>
  <c r="AE655" i="7"/>
  <c r="AD655" i="7"/>
  <c r="AC655" i="7"/>
  <c r="J655" i="7" s="1"/>
  <c r="AF654" i="7"/>
  <c r="AE654" i="7"/>
  <c r="AD654" i="7"/>
  <c r="AC654" i="7"/>
  <c r="J654" i="7" s="1"/>
  <c r="AF653" i="7"/>
  <c r="AE653" i="7"/>
  <c r="AD653" i="7"/>
  <c r="AC653" i="7"/>
  <c r="J653" i="7" s="1"/>
  <c r="AF652" i="7"/>
  <c r="AE652" i="7"/>
  <c r="AD652" i="7"/>
  <c r="AC652" i="7"/>
  <c r="J652" i="7" s="1"/>
  <c r="AF651" i="7"/>
  <c r="AE651" i="7"/>
  <c r="AD651" i="7"/>
  <c r="AC651" i="7"/>
  <c r="J651" i="7" s="1"/>
  <c r="AF650" i="7"/>
  <c r="AE650" i="7"/>
  <c r="AD650" i="7"/>
  <c r="AC650" i="7"/>
  <c r="J650" i="7" s="1"/>
  <c r="AF649" i="7"/>
  <c r="AE649" i="7"/>
  <c r="AD649" i="7"/>
  <c r="AC649" i="7"/>
  <c r="J649" i="7" s="1"/>
  <c r="AF648" i="7"/>
  <c r="AE648" i="7"/>
  <c r="AD648" i="7"/>
  <c r="AC648" i="7"/>
  <c r="J648" i="7" s="1"/>
  <c r="AF647" i="7"/>
  <c r="AE647" i="7"/>
  <c r="AD647" i="7"/>
  <c r="AC647" i="7"/>
  <c r="J647" i="7" s="1"/>
  <c r="AF646" i="7"/>
  <c r="AE646" i="7"/>
  <c r="AD646" i="7"/>
  <c r="AC646" i="7"/>
  <c r="J646" i="7" s="1"/>
  <c r="AF645" i="7"/>
  <c r="AE645" i="7"/>
  <c r="AD645" i="7"/>
  <c r="AC645" i="7"/>
  <c r="AF644" i="7"/>
  <c r="AE644" i="7"/>
  <c r="AD644" i="7"/>
  <c r="AC644" i="7"/>
  <c r="J644" i="7" s="1"/>
  <c r="AF643" i="7"/>
  <c r="AE643" i="7"/>
  <c r="AD643" i="7"/>
  <c r="AC643" i="7"/>
  <c r="J643" i="7" s="1"/>
  <c r="AF642" i="7"/>
  <c r="AE642" i="7"/>
  <c r="AD642" i="7"/>
  <c r="AC642" i="7"/>
  <c r="J642" i="7" s="1"/>
  <c r="AF641" i="7"/>
  <c r="AE641" i="7"/>
  <c r="AD641" i="7"/>
  <c r="AC641" i="7"/>
  <c r="J641" i="7" s="1"/>
  <c r="AF640" i="7"/>
  <c r="AE640" i="7"/>
  <c r="AD640" i="7"/>
  <c r="AC640" i="7"/>
  <c r="J640" i="7" s="1"/>
  <c r="AF639" i="7"/>
  <c r="AE639" i="7"/>
  <c r="AD639" i="7"/>
  <c r="AC639" i="7"/>
  <c r="J639" i="7" s="1"/>
  <c r="AF638" i="7"/>
  <c r="AE638" i="7"/>
  <c r="AD638" i="7"/>
  <c r="AC638" i="7"/>
  <c r="J638" i="7" s="1"/>
  <c r="AF637" i="7"/>
  <c r="AE637" i="7"/>
  <c r="AD637" i="7"/>
  <c r="AC637" i="7"/>
  <c r="J637" i="7" s="1"/>
  <c r="AF636" i="7"/>
  <c r="AE636" i="7"/>
  <c r="AD636" i="7"/>
  <c r="AC636" i="7"/>
  <c r="J636" i="7" s="1"/>
  <c r="AF635" i="7"/>
  <c r="AE635" i="7"/>
  <c r="AD635" i="7"/>
  <c r="AC635" i="7"/>
  <c r="J635" i="7" s="1"/>
  <c r="AF634" i="7"/>
  <c r="AE634" i="7"/>
  <c r="AD634" i="7"/>
  <c r="AC634" i="7"/>
  <c r="J634" i="7" s="1"/>
  <c r="AF633" i="7"/>
  <c r="AE633" i="7"/>
  <c r="AD633" i="7"/>
  <c r="AC633" i="7"/>
  <c r="J633" i="7" s="1"/>
  <c r="AF632" i="7"/>
  <c r="AE632" i="7"/>
  <c r="AD632" i="7"/>
  <c r="AC632" i="7"/>
  <c r="J632" i="7" s="1"/>
  <c r="AF631" i="7"/>
  <c r="AE631" i="7"/>
  <c r="AD631" i="7"/>
  <c r="AC631" i="7"/>
  <c r="J631" i="7" s="1"/>
  <c r="AF630" i="7"/>
  <c r="AE630" i="7"/>
  <c r="AD630" i="7"/>
  <c r="AC630" i="7"/>
  <c r="J630" i="7" s="1"/>
  <c r="AF629" i="7"/>
  <c r="AE629" i="7"/>
  <c r="AD629" i="7"/>
  <c r="AC629" i="7"/>
  <c r="J629" i="7" s="1"/>
  <c r="AF628" i="7"/>
  <c r="AE628" i="7"/>
  <c r="AD628" i="7"/>
  <c r="AC628" i="7"/>
  <c r="J628" i="7" s="1"/>
  <c r="AF627" i="7"/>
  <c r="AE627" i="7"/>
  <c r="AD627" i="7"/>
  <c r="AC627" i="7"/>
  <c r="J627" i="7" s="1"/>
  <c r="AF626" i="7"/>
  <c r="AE626" i="7"/>
  <c r="AD626" i="7"/>
  <c r="AC626" i="7"/>
  <c r="J626" i="7" s="1"/>
  <c r="AF625" i="7"/>
  <c r="AE625" i="7"/>
  <c r="AD625" i="7"/>
  <c r="AC625" i="7"/>
  <c r="J625" i="7" s="1"/>
  <c r="AF624" i="7"/>
  <c r="AE624" i="7"/>
  <c r="AD624" i="7"/>
  <c r="AC624" i="7"/>
  <c r="J624" i="7" s="1"/>
  <c r="AF623" i="7"/>
  <c r="AE623" i="7"/>
  <c r="AD623" i="7"/>
  <c r="AC623" i="7"/>
  <c r="J623" i="7" s="1"/>
  <c r="AF622" i="7"/>
  <c r="AE622" i="7"/>
  <c r="AD622" i="7"/>
  <c r="AC622" i="7"/>
  <c r="J622" i="7" s="1"/>
  <c r="AF621" i="7"/>
  <c r="AE621" i="7"/>
  <c r="AD621" i="7"/>
  <c r="AC621" i="7"/>
  <c r="J621" i="7" s="1"/>
  <c r="AF620" i="7"/>
  <c r="AE620" i="7"/>
  <c r="AD620" i="7"/>
  <c r="AC620" i="7"/>
  <c r="J620" i="7" s="1"/>
  <c r="AF619" i="7"/>
  <c r="AE619" i="7"/>
  <c r="AD619" i="7"/>
  <c r="AC619" i="7"/>
  <c r="J619" i="7" s="1"/>
  <c r="AF618" i="7"/>
  <c r="AE618" i="7"/>
  <c r="AD618" i="7"/>
  <c r="AC618" i="7"/>
  <c r="J618" i="7" s="1"/>
  <c r="AF617" i="7"/>
  <c r="AE617" i="7"/>
  <c r="AD617" i="7"/>
  <c r="AC617" i="7"/>
  <c r="J617" i="7" s="1"/>
  <c r="AF616" i="7"/>
  <c r="AE616" i="7"/>
  <c r="AD616" i="7"/>
  <c r="AC616" i="7"/>
  <c r="J616" i="7" s="1"/>
  <c r="AF615" i="7"/>
  <c r="AE615" i="7"/>
  <c r="AD615" i="7"/>
  <c r="AC615" i="7"/>
  <c r="J615" i="7" s="1"/>
  <c r="AF614" i="7"/>
  <c r="AE614" i="7"/>
  <c r="AD614" i="7"/>
  <c r="AC614" i="7"/>
  <c r="J614" i="7" s="1"/>
  <c r="AF613" i="7"/>
  <c r="AE613" i="7"/>
  <c r="AD613" i="7"/>
  <c r="AC613" i="7"/>
  <c r="AF612" i="7"/>
  <c r="AE612" i="7"/>
  <c r="AD612" i="7"/>
  <c r="AC612" i="7"/>
  <c r="J612" i="7" s="1"/>
  <c r="AF611" i="7"/>
  <c r="AE611" i="7"/>
  <c r="AD611" i="7"/>
  <c r="AC611" i="7"/>
  <c r="J611" i="7" s="1"/>
  <c r="AF610" i="7"/>
  <c r="AE610" i="7"/>
  <c r="AD610" i="7"/>
  <c r="AC610" i="7"/>
  <c r="J610" i="7" s="1"/>
  <c r="AF609" i="7"/>
  <c r="AE609" i="7"/>
  <c r="AD609" i="7"/>
  <c r="AC609" i="7"/>
  <c r="J609" i="7" s="1"/>
  <c r="AF608" i="7"/>
  <c r="AE608" i="7"/>
  <c r="AD608" i="7"/>
  <c r="AC608" i="7"/>
  <c r="J608" i="7" s="1"/>
  <c r="AF607" i="7"/>
  <c r="AE607" i="7"/>
  <c r="AD607" i="7"/>
  <c r="AC607" i="7"/>
  <c r="J607" i="7" s="1"/>
  <c r="AF606" i="7"/>
  <c r="AE606" i="7"/>
  <c r="AD606" i="7"/>
  <c r="AC606" i="7"/>
  <c r="J606" i="7" s="1"/>
  <c r="AF605" i="7"/>
  <c r="AE605" i="7"/>
  <c r="AD605" i="7"/>
  <c r="AC605" i="7"/>
  <c r="J605" i="7" s="1"/>
  <c r="AF604" i="7"/>
  <c r="AE604" i="7"/>
  <c r="AD604" i="7"/>
  <c r="AC604" i="7"/>
  <c r="J604" i="7" s="1"/>
  <c r="AF603" i="7"/>
  <c r="AE603" i="7"/>
  <c r="AD603" i="7"/>
  <c r="AC603" i="7"/>
  <c r="J603" i="7" s="1"/>
  <c r="AF602" i="7"/>
  <c r="AE602" i="7"/>
  <c r="AD602" i="7"/>
  <c r="AC602" i="7"/>
  <c r="J602" i="7" s="1"/>
  <c r="AF601" i="7"/>
  <c r="AE601" i="7"/>
  <c r="AD601" i="7"/>
  <c r="AC601" i="7"/>
  <c r="J601" i="7" s="1"/>
  <c r="AF600" i="7"/>
  <c r="AE600" i="7"/>
  <c r="AD600" i="7"/>
  <c r="AC600" i="7"/>
  <c r="J600" i="7" s="1"/>
  <c r="AF599" i="7"/>
  <c r="AE599" i="7"/>
  <c r="AD599" i="7"/>
  <c r="AC599" i="7"/>
  <c r="J599" i="7" s="1"/>
  <c r="AF598" i="7"/>
  <c r="AE598" i="7"/>
  <c r="AD598" i="7"/>
  <c r="AC598" i="7"/>
  <c r="J598" i="7" s="1"/>
  <c r="AF597" i="7"/>
  <c r="AE597" i="7"/>
  <c r="AD597" i="7"/>
  <c r="AC597" i="7"/>
  <c r="J597" i="7" s="1"/>
  <c r="AF596" i="7"/>
  <c r="AE596" i="7"/>
  <c r="AD596" i="7"/>
  <c r="AC596" i="7"/>
  <c r="J596" i="7" s="1"/>
  <c r="AF595" i="7"/>
  <c r="AE595" i="7"/>
  <c r="AD595" i="7"/>
  <c r="AC595" i="7"/>
  <c r="J595" i="7" s="1"/>
  <c r="AF594" i="7"/>
  <c r="AE594" i="7"/>
  <c r="AD594" i="7"/>
  <c r="AC594" i="7"/>
  <c r="J594" i="7" s="1"/>
  <c r="AF593" i="7"/>
  <c r="AE593" i="7"/>
  <c r="AD593" i="7"/>
  <c r="AC593" i="7"/>
  <c r="J593" i="7" s="1"/>
  <c r="AF592" i="7"/>
  <c r="AE592" i="7"/>
  <c r="AD592" i="7"/>
  <c r="AC592" i="7"/>
  <c r="J592" i="7" s="1"/>
  <c r="AF591" i="7"/>
  <c r="AE591" i="7"/>
  <c r="AD591" i="7"/>
  <c r="AC591" i="7"/>
  <c r="J591" i="7" s="1"/>
  <c r="AF590" i="7"/>
  <c r="AE590" i="7"/>
  <c r="AD590" i="7"/>
  <c r="AC590" i="7"/>
  <c r="J590" i="7" s="1"/>
  <c r="AF589" i="7"/>
  <c r="AE589" i="7"/>
  <c r="AD589" i="7"/>
  <c r="AC589" i="7"/>
  <c r="J589" i="7" s="1"/>
  <c r="AF588" i="7"/>
  <c r="AE588" i="7"/>
  <c r="AD588" i="7"/>
  <c r="AC588" i="7"/>
  <c r="J588" i="7" s="1"/>
  <c r="AF587" i="7"/>
  <c r="AE587" i="7"/>
  <c r="AD587" i="7"/>
  <c r="AC587" i="7"/>
  <c r="J587" i="7" s="1"/>
  <c r="AF586" i="7"/>
  <c r="AE586" i="7"/>
  <c r="AD586" i="7"/>
  <c r="AC586" i="7"/>
  <c r="J586" i="7" s="1"/>
  <c r="AF585" i="7"/>
  <c r="AE585" i="7"/>
  <c r="AD585" i="7"/>
  <c r="AC585" i="7"/>
  <c r="J585" i="7" s="1"/>
  <c r="AF584" i="7"/>
  <c r="AE584" i="7"/>
  <c r="AD584" i="7"/>
  <c r="AC584" i="7"/>
  <c r="J584" i="7" s="1"/>
  <c r="AF583" i="7"/>
  <c r="AE583" i="7"/>
  <c r="AD583" i="7"/>
  <c r="AC583" i="7"/>
  <c r="J583" i="7" s="1"/>
  <c r="AF582" i="7"/>
  <c r="AE582" i="7"/>
  <c r="AD582" i="7"/>
  <c r="AC582" i="7"/>
  <c r="J582" i="7" s="1"/>
  <c r="AF581" i="7"/>
  <c r="AE581" i="7"/>
  <c r="AD581" i="7"/>
  <c r="AC581" i="7"/>
  <c r="AF580" i="7"/>
  <c r="AE580" i="7"/>
  <c r="AD580" i="7"/>
  <c r="AC580" i="7"/>
  <c r="J580" i="7" s="1"/>
  <c r="AF579" i="7"/>
  <c r="AE579" i="7"/>
  <c r="AD579" i="7"/>
  <c r="AC579" i="7"/>
  <c r="J579" i="7" s="1"/>
  <c r="AF578" i="7"/>
  <c r="AE578" i="7"/>
  <c r="AD578" i="7"/>
  <c r="AC578" i="7"/>
  <c r="J578" i="7" s="1"/>
  <c r="AF577" i="7"/>
  <c r="AE577" i="7"/>
  <c r="AD577" i="7"/>
  <c r="AC577" i="7"/>
  <c r="J577" i="7" s="1"/>
  <c r="AF576" i="7"/>
  <c r="AE576" i="7"/>
  <c r="AD576" i="7"/>
  <c r="AC576" i="7"/>
  <c r="J576" i="7" s="1"/>
  <c r="AF575" i="7"/>
  <c r="AE575" i="7"/>
  <c r="AD575" i="7"/>
  <c r="AC575" i="7"/>
  <c r="J575" i="7" s="1"/>
  <c r="AF574" i="7"/>
  <c r="AE574" i="7"/>
  <c r="AD574" i="7"/>
  <c r="AC574" i="7"/>
  <c r="J574" i="7" s="1"/>
  <c r="AF573" i="7"/>
  <c r="AE573" i="7"/>
  <c r="AD573" i="7"/>
  <c r="AC573" i="7"/>
  <c r="J573" i="7" s="1"/>
  <c r="AF572" i="7"/>
  <c r="AE572" i="7"/>
  <c r="AD572" i="7"/>
  <c r="AC572" i="7"/>
  <c r="J572" i="7" s="1"/>
  <c r="AF571" i="7"/>
  <c r="AE571" i="7"/>
  <c r="AD571" i="7"/>
  <c r="AC571" i="7"/>
  <c r="J571" i="7" s="1"/>
  <c r="AF570" i="7"/>
  <c r="AE570" i="7"/>
  <c r="AD570" i="7"/>
  <c r="AC570" i="7"/>
  <c r="J570" i="7" s="1"/>
  <c r="AF569" i="7"/>
  <c r="AE569" i="7"/>
  <c r="AD569" i="7"/>
  <c r="AC569" i="7"/>
  <c r="J569" i="7" s="1"/>
  <c r="AF568" i="7"/>
  <c r="AE568" i="7"/>
  <c r="AD568" i="7"/>
  <c r="AC568" i="7"/>
  <c r="J568" i="7" s="1"/>
  <c r="AF567" i="7"/>
  <c r="AE567" i="7"/>
  <c r="AD567" i="7"/>
  <c r="AC567" i="7"/>
  <c r="J567" i="7" s="1"/>
  <c r="AF566" i="7"/>
  <c r="AE566" i="7"/>
  <c r="AD566" i="7"/>
  <c r="AC566" i="7"/>
  <c r="J566" i="7" s="1"/>
  <c r="AF565" i="7"/>
  <c r="AE565" i="7"/>
  <c r="AD565" i="7"/>
  <c r="AC565" i="7"/>
  <c r="J565" i="7" s="1"/>
  <c r="AF564" i="7"/>
  <c r="AE564" i="7"/>
  <c r="AD564" i="7"/>
  <c r="AC564" i="7"/>
  <c r="J564" i="7" s="1"/>
  <c r="AF563" i="7"/>
  <c r="AE563" i="7"/>
  <c r="AD563" i="7"/>
  <c r="AC563" i="7"/>
  <c r="J563" i="7" s="1"/>
  <c r="AF562" i="7"/>
  <c r="AE562" i="7"/>
  <c r="AD562" i="7"/>
  <c r="AC562" i="7"/>
  <c r="J562" i="7" s="1"/>
  <c r="AF561" i="7"/>
  <c r="AE561" i="7"/>
  <c r="AD561" i="7"/>
  <c r="AC561" i="7"/>
  <c r="J561" i="7" s="1"/>
  <c r="AF560" i="7"/>
  <c r="AE560" i="7"/>
  <c r="AD560" i="7"/>
  <c r="AC560" i="7"/>
  <c r="J560" i="7" s="1"/>
  <c r="AF559" i="7"/>
  <c r="AE559" i="7"/>
  <c r="AD559" i="7"/>
  <c r="AC559" i="7"/>
  <c r="J559" i="7" s="1"/>
  <c r="AF558" i="7"/>
  <c r="AE558" i="7"/>
  <c r="AD558" i="7"/>
  <c r="AC558" i="7"/>
  <c r="J558" i="7" s="1"/>
  <c r="AF557" i="7"/>
  <c r="AE557" i="7"/>
  <c r="AD557" i="7"/>
  <c r="AC557" i="7"/>
  <c r="J557" i="7" s="1"/>
  <c r="AF556" i="7"/>
  <c r="AE556" i="7"/>
  <c r="AD556" i="7"/>
  <c r="AC556" i="7"/>
  <c r="J556" i="7" s="1"/>
  <c r="AF555" i="7"/>
  <c r="AE555" i="7"/>
  <c r="AD555" i="7"/>
  <c r="AC555" i="7"/>
  <c r="J555" i="7" s="1"/>
  <c r="AF554" i="7"/>
  <c r="AE554" i="7"/>
  <c r="AD554" i="7"/>
  <c r="AC554" i="7"/>
  <c r="J554" i="7" s="1"/>
  <c r="AF553" i="7"/>
  <c r="AE553" i="7"/>
  <c r="AD553" i="7"/>
  <c r="AC553" i="7"/>
  <c r="J553" i="7" s="1"/>
  <c r="AF552" i="7"/>
  <c r="AE552" i="7"/>
  <c r="AD552" i="7"/>
  <c r="AC552" i="7"/>
  <c r="J552" i="7" s="1"/>
  <c r="AF551" i="7"/>
  <c r="AE551" i="7"/>
  <c r="AD551" i="7"/>
  <c r="AC551" i="7"/>
  <c r="J551" i="7" s="1"/>
  <c r="AF550" i="7"/>
  <c r="AE550" i="7"/>
  <c r="AD550" i="7"/>
  <c r="AC550" i="7"/>
  <c r="J550" i="7" s="1"/>
  <c r="AF549" i="7"/>
  <c r="AE549" i="7"/>
  <c r="AD549" i="7"/>
  <c r="AC549" i="7"/>
  <c r="AF548" i="7"/>
  <c r="AE548" i="7"/>
  <c r="AD548" i="7"/>
  <c r="AC548" i="7"/>
  <c r="J548" i="7" s="1"/>
  <c r="AF547" i="7"/>
  <c r="AE547" i="7"/>
  <c r="AD547" i="7"/>
  <c r="AC547" i="7"/>
  <c r="J547" i="7" s="1"/>
  <c r="AF546" i="7"/>
  <c r="AE546" i="7"/>
  <c r="AD546" i="7"/>
  <c r="AC546" i="7"/>
  <c r="J546" i="7" s="1"/>
  <c r="AF545" i="7"/>
  <c r="AE545" i="7"/>
  <c r="AD545" i="7"/>
  <c r="AC545" i="7"/>
  <c r="J545" i="7" s="1"/>
  <c r="AF544" i="7"/>
  <c r="AE544" i="7"/>
  <c r="AD544" i="7"/>
  <c r="AC544" i="7"/>
  <c r="J544" i="7" s="1"/>
  <c r="AF543" i="7"/>
  <c r="AE543" i="7"/>
  <c r="AD543" i="7"/>
  <c r="AC543" i="7"/>
  <c r="J543" i="7" s="1"/>
  <c r="AF542" i="7"/>
  <c r="AE542" i="7"/>
  <c r="AD542" i="7"/>
  <c r="AC542" i="7"/>
  <c r="J542" i="7" s="1"/>
  <c r="AF541" i="7"/>
  <c r="AE541" i="7"/>
  <c r="AD541" i="7"/>
  <c r="AC541" i="7"/>
  <c r="J541" i="7" s="1"/>
  <c r="AF540" i="7"/>
  <c r="AE540" i="7"/>
  <c r="AD540" i="7"/>
  <c r="AC540" i="7"/>
  <c r="J540" i="7" s="1"/>
  <c r="AF539" i="7"/>
  <c r="AE539" i="7"/>
  <c r="AD539" i="7"/>
  <c r="AC539" i="7"/>
  <c r="J539" i="7" s="1"/>
  <c r="AF538" i="7"/>
  <c r="AE538" i="7"/>
  <c r="AD538" i="7"/>
  <c r="AC538" i="7"/>
  <c r="J538" i="7" s="1"/>
  <c r="AF537" i="7"/>
  <c r="AE537" i="7"/>
  <c r="AD537" i="7"/>
  <c r="AC537" i="7"/>
  <c r="J537" i="7" s="1"/>
  <c r="AF536" i="7"/>
  <c r="AE536" i="7"/>
  <c r="AD536" i="7"/>
  <c r="AC536" i="7"/>
  <c r="J536" i="7" s="1"/>
  <c r="AF535" i="7"/>
  <c r="AE535" i="7"/>
  <c r="AD535" i="7"/>
  <c r="AC535" i="7"/>
  <c r="J535" i="7" s="1"/>
  <c r="AF534" i="7"/>
  <c r="AE534" i="7"/>
  <c r="AD534" i="7"/>
  <c r="AC534" i="7"/>
  <c r="J534" i="7" s="1"/>
  <c r="AF533" i="7"/>
  <c r="AE533" i="7"/>
  <c r="AD533" i="7"/>
  <c r="AC533" i="7"/>
  <c r="J533" i="7" s="1"/>
  <c r="AF532" i="7"/>
  <c r="AE532" i="7"/>
  <c r="AD532" i="7"/>
  <c r="AC532" i="7"/>
  <c r="J532" i="7" s="1"/>
  <c r="AF531" i="7"/>
  <c r="AE531" i="7"/>
  <c r="AD531" i="7"/>
  <c r="AC531" i="7"/>
  <c r="J531" i="7" s="1"/>
  <c r="AF530" i="7"/>
  <c r="AE530" i="7"/>
  <c r="AD530" i="7"/>
  <c r="AC530" i="7"/>
  <c r="J530" i="7" s="1"/>
  <c r="AF529" i="7"/>
  <c r="AE529" i="7"/>
  <c r="AD529" i="7"/>
  <c r="AC529" i="7"/>
  <c r="J529" i="7" s="1"/>
  <c r="AF528" i="7"/>
  <c r="AE528" i="7"/>
  <c r="AD528" i="7"/>
  <c r="AC528" i="7"/>
  <c r="J528" i="7" s="1"/>
  <c r="AF527" i="7"/>
  <c r="AE527" i="7"/>
  <c r="AD527" i="7"/>
  <c r="AC527" i="7"/>
  <c r="J527" i="7" s="1"/>
  <c r="AF526" i="7"/>
  <c r="AE526" i="7"/>
  <c r="AD526" i="7"/>
  <c r="AC526" i="7"/>
  <c r="J526" i="7" s="1"/>
  <c r="AF525" i="7"/>
  <c r="AE525" i="7"/>
  <c r="AD525" i="7"/>
  <c r="AC525" i="7"/>
  <c r="J525" i="7" s="1"/>
  <c r="AF524" i="7"/>
  <c r="AE524" i="7"/>
  <c r="AD524" i="7"/>
  <c r="AC524" i="7"/>
  <c r="J524" i="7" s="1"/>
  <c r="AF523" i="7"/>
  <c r="AE523" i="7"/>
  <c r="AD523" i="7"/>
  <c r="AC523" i="7"/>
  <c r="J523" i="7" s="1"/>
  <c r="AF522" i="7"/>
  <c r="AE522" i="7"/>
  <c r="AD522" i="7"/>
  <c r="AC522" i="7"/>
  <c r="J522" i="7" s="1"/>
  <c r="AF521" i="7"/>
  <c r="AE521" i="7"/>
  <c r="AD521" i="7"/>
  <c r="AC521" i="7"/>
  <c r="J521" i="7" s="1"/>
  <c r="AF520" i="7"/>
  <c r="AE520" i="7"/>
  <c r="AD520" i="7"/>
  <c r="AC520" i="7"/>
  <c r="J520" i="7" s="1"/>
  <c r="AF519" i="7"/>
  <c r="AE519" i="7"/>
  <c r="AD519" i="7"/>
  <c r="AC519" i="7"/>
  <c r="J519" i="7" s="1"/>
  <c r="AF518" i="7"/>
  <c r="AE518" i="7"/>
  <c r="AD518" i="7"/>
  <c r="AC518" i="7"/>
  <c r="J518" i="7" s="1"/>
  <c r="AF517" i="7"/>
  <c r="AE517" i="7"/>
  <c r="AD517" i="7"/>
  <c r="AC517" i="7"/>
  <c r="AF516" i="7"/>
  <c r="AE516" i="7"/>
  <c r="AD516" i="7"/>
  <c r="AC516" i="7"/>
  <c r="J516" i="7" s="1"/>
  <c r="AF515" i="7"/>
  <c r="AE515" i="7"/>
  <c r="AD515" i="7"/>
  <c r="AC515" i="7"/>
  <c r="J515" i="7" s="1"/>
  <c r="AF514" i="7"/>
  <c r="AE514" i="7"/>
  <c r="AD514" i="7"/>
  <c r="AC514" i="7"/>
  <c r="J514" i="7" s="1"/>
  <c r="AF513" i="7"/>
  <c r="AE513" i="7"/>
  <c r="AD513" i="7"/>
  <c r="AC513" i="7"/>
  <c r="J513" i="7" s="1"/>
  <c r="AF512" i="7"/>
  <c r="AE512" i="7"/>
  <c r="AD512" i="7"/>
  <c r="AC512" i="7"/>
  <c r="J512" i="7" s="1"/>
  <c r="AF511" i="7"/>
  <c r="AE511" i="7"/>
  <c r="AD511" i="7"/>
  <c r="AC511" i="7"/>
  <c r="J511" i="7" s="1"/>
  <c r="AF510" i="7"/>
  <c r="AE510" i="7"/>
  <c r="AD510" i="7"/>
  <c r="AC510" i="7"/>
  <c r="J510" i="7" s="1"/>
  <c r="AF509" i="7"/>
  <c r="AE509" i="7"/>
  <c r="AD509" i="7"/>
  <c r="AC509" i="7"/>
  <c r="J509" i="7" s="1"/>
  <c r="AF508" i="7"/>
  <c r="AE508" i="7"/>
  <c r="AD508" i="7"/>
  <c r="AC508" i="7"/>
  <c r="J508" i="7" s="1"/>
  <c r="AF507" i="7"/>
  <c r="AE507" i="7"/>
  <c r="AD507" i="7"/>
  <c r="AC507" i="7"/>
  <c r="J507" i="7" s="1"/>
  <c r="AF506" i="7"/>
  <c r="AE506" i="7"/>
  <c r="AD506" i="7"/>
  <c r="AC506" i="7"/>
  <c r="J506" i="7" s="1"/>
  <c r="AF505" i="7"/>
  <c r="AE505" i="7"/>
  <c r="AD505" i="7"/>
  <c r="AC505" i="7"/>
  <c r="J505" i="7" s="1"/>
  <c r="AF504" i="7"/>
  <c r="AE504" i="7"/>
  <c r="AD504" i="7"/>
  <c r="AC504" i="7"/>
  <c r="J504" i="7" s="1"/>
  <c r="AF503" i="7"/>
  <c r="AE503" i="7"/>
  <c r="AD503" i="7"/>
  <c r="AC503" i="7"/>
  <c r="J503" i="7" s="1"/>
  <c r="AF502" i="7"/>
  <c r="AE502" i="7"/>
  <c r="AD502" i="7"/>
  <c r="AC502" i="7"/>
  <c r="J502" i="7" s="1"/>
  <c r="AF501" i="7"/>
  <c r="AE501" i="7"/>
  <c r="AD501" i="7"/>
  <c r="AC501" i="7"/>
  <c r="J501" i="7" s="1"/>
  <c r="AF500" i="7"/>
  <c r="AE500" i="7"/>
  <c r="AD500" i="7"/>
  <c r="AC500" i="7"/>
  <c r="J500" i="7" s="1"/>
  <c r="AF499" i="7"/>
  <c r="AE499" i="7"/>
  <c r="AD499" i="7"/>
  <c r="AC499" i="7"/>
  <c r="J499" i="7" s="1"/>
  <c r="AF498" i="7"/>
  <c r="AE498" i="7"/>
  <c r="AD498" i="7"/>
  <c r="AC498" i="7"/>
  <c r="J498" i="7" s="1"/>
  <c r="AF497" i="7"/>
  <c r="AE497" i="7"/>
  <c r="AD497" i="7"/>
  <c r="AC497" i="7"/>
  <c r="J497" i="7" s="1"/>
  <c r="AF496" i="7"/>
  <c r="AE496" i="7"/>
  <c r="AD496" i="7"/>
  <c r="AC496" i="7"/>
  <c r="J496" i="7" s="1"/>
  <c r="AF495" i="7"/>
  <c r="AE495" i="7"/>
  <c r="AD495" i="7"/>
  <c r="AC495" i="7"/>
  <c r="J495" i="7" s="1"/>
  <c r="AF494" i="7"/>
  <c r="AE494" i="7"/>
  <c r="AD494" i="7"/>
  <c r="AC494" i="7"/>
  <c r="J494" i="7" s="1"/>
  <c r="AF493" i="7"/>
  <c r="AE493" i="7"/>
  <c r="AD493" i="7"/>
  <c r="AC493" i="7"/>
  <c r="J493" i="7" s="1"/>
  <c r="AF492" i="7"/>
  <c r="AE492" i="7"/>
  <c r="AD492" i="7"/>
  <c r="AC492" i="7"/>
  <c r="J492" i="7" s="1"/>
  <c r="AF491" i="7"/>
  <c r="AE491" i="7"/>
  <c r="AD491" i="7"/>
  <c r="AC491" i="7"/>
  <c r="J491" i="7" s="1"/>
  <c r="AF490" i="7"/>
  <c r="AE490" i="7"/>
  <c r="AD490" i="7"/>
  <c r="AC490" i="7"/>
  <c r="J490" i="7" s="1"/>
  <c r="AF489" i="7"/>
  <c r="AE489" i="7"/>
  <c r="AD489" i="7"/>
  <c r="AC489" i="7"/>
  <c r="J489" i="7" s="1"/>
  <c r="AF488" i="7"/>
  <c r="AE488" i="7"/>
  <c r="AD488" i="7"/>
  <c r="AC488" i="7"/>
  <c r="J488" i="7" s="1"/>
  <c r="AF487" i="7"/>
  <c r="AE487" i="7"/>
  <c r="AD487" i="7"/>
  <c r="AC487" i="7"/>
  <c r="J487" i="7" s="1"/>
  <c r="AF486" i="7"/>
  <c r="AE486" i="7"/>
  <c r="AD486" i="7"/>
  <c r="AC486" i="7"/>
  <c r="J486" i="7" s="1"/>
  <c r="AF485" i="7"/>
  <c r="AE485" i="7"/>
  <c r="AD485" i="7"/>
  <c r="AC485" i="7"/>
  <c r="AF484" i="7"/>
  <c r="AE484" i="7"/>
  <c r="AD484" i="7"/>
  <c r="AC484" i="7"/>
  <c r="J484" i="7" s="1"/>
  <c r="AF483" i="7"/>
  <c r="AE483" i="7"/>
  <c r="AD483" i="7"/>
  <c r="AC483" i="7"/>
  <c r="J483" i="7" s="1"/>
  <c r="AF482" i="7"/>
  <c r="AE482" i="7"/>
  <c r="AD482" i="7"/>
  <c r="AC482" i="7"/>
  <c r="J482" i="7" s="1"/>
  <c r="AF481" i="7"/>
  <c r="AE481" i="7"/>
  <c r="AD481" i="7"/>
  <c r="AC481" i="7"/>
  <c r="J481" i="7" s="1"/>
  <c r="AF480" i="7"/>
  <c r="AE480" i="7"/>
  <c r="AD480" i="7"/>
  <c r="AC480" i="7"/>
  <c r="J480" i="7" s="1"/>
  <c r="AF479" i="7"/>
  <c r="AE479" i="7"/>
  <c r="AD479" i="7"/>
  <c r="AC479" i="7"/>
  <c r="J479" i="7" s="1"/>
  <c r="AF478" i="7"/>
  <c r="AE478" i="7"/>
  <c r="AD478" i="7"/>
  <c r="AC478" i="7"/>
  <c r="J478" i="7" s="1"/>
  <c r="AF477" i="7"/>
  <c r="AE477" i="7"/>
  <c r="AD477" i="7"/>
  <c r="AC477" i="7"/>
  <c r="J477" i="7" s="1"/>
  <c r="AF476" i="7"/>
  <c r="AE476" i="7"/>
  <c r="AD476" i="7"/>
  <c r="AC476" i="7"/>
  <c r="J476" i="7" s="1"/>
  <c r="AF475" i="7"/>
  <c r="AE475" i="7"/>
  <c r="AD475" i="7"/>
  <c r="AC475" i="7"/>
  <c r="J475" i="7" s="1"/>
  <c r="AF474" i="7"/>
  <c r="AE474" i="7"/>
  <c r="AD474" i="7"/>
  <c r="AC474" i="7"/>
  <c r="J474" i="7" s="1"/>
  <c r="AF473" i="7"/>
  <c r="AE473" i="7"/>
  <c r="AD473" i="7"/>
  <c r="AC473" i="7"/>
  <c r="J473" i="7" s="1"/>
  <c r="AF472" i="7"/>
  <c r="AE472" i="7"/>
  <c r="AD472" i="7"/>
  <c r="AC472" i="7"/>
  <c r="J472" i="7" s="1"/>
  <c r="AF471" i="7"/>
  <c r="AE471" i="7"/>
  <c r="AD471" i="7"/>
  <c r="AC471" i="7"/>
  <c r="J471" i="7" s="1"/>
  <c r="AF470" i="7"/>
  <c r="AE470" i="7"/>
  <c r="AD470" i="7"/>
  <c r="AC470" i="7"/>
  <c r="J470" i="7" s="1"/>
  <c r="AF469" i="7"/>
  <c r="AE469" i="7"/>
  <c r="AD469" i="7"/>
  <c r="AC469" i="7"/>
  <c r="J469" i="7" s="1"/>
  <c r="AF468" i="7"/>
  <c r="AE468" i="7"/>
  <c r="AD468" i="7"/>
  <c r="AC468" i="7"/>
  <c r="J468" i="7" s="1"/>
  <c r="AF467" i="7"/>
  <c r="AE467" i="7"/>
  <c r="AD467" i="7"/>
  <c r="AC467" i="7"/>
  <c r="J467" i="7" s="1"/>
  <c r="AF466" i="7"/>
  <c r="AE466" i="7"/>
  <c r="AD466" i="7"/>
  <c r="AC466" i="7"/>
  <c r="J466" i="7" s="1"/>
  <c r="AF465" i="7"/>
  <c r="AE465" i="7"/>
  <c r="AD465" i="7"/>
  <c r="AC465" i="7"/>
  <c r="J465" i="7" s="1"/>
  <c r="AF464" i="7"/>
  <c r="AE464" i="7"/>
  <c r="AD464" i="7"/>
  <c r="AC464" i="7"/>
  <c r="J464" i="7" s="1"/>
  <c r="AF463" i="7"/>
  <c r="AE463" i="7"/>
  <c r="AD463" i="7"/>
  <c r="AC463" i="7"/>
  <c r="J463" i="7" s="1"/>
  <c r="AF462" i="7"/>
  <c r="AE462" i="7"/>
  <c r="AD462" i="7"/>
  <c r="AC462" i="7"/>
  <c r="J462" i="7" s="1"/>
  <c r="AF461" i="7"/>
  <c r="AE461" i="7"/>
  <c r="AD461" i="7"/>
  <c r="AC461" i="7"/>
  <c r="J461" i="7" s="1"/>
  <c r="AF460" i="7"/>
  <c r="AE460" i="7"/>
  <c r="AD460" i="7"/>
  <c r="AC460" i="7"/>
  <c r="J460" i="7" s="1"/>
  <c r="AF459" i="7"/>
  <c r="AE459" i="7"/>
  <c r="AD459" i="7"/>
  <c r="AC459" i="7"/>
  <c r="J459" i="7" s="1"/>
  <c r="AF458" i="7"/>
  <c r="AE458" i="7"/>
  <c r="AD458" i="7"/>
  <c r="AC458" i="7"/>
  <c r="J458" i="7" s="1"/>
  <c r="AF457" i="7"/>
  <c r="AE457" i="7"/>
  <c r="AD457" i="7"/>
  <c r="AC457" i="7"/>
  <c r="J457" i="7" s="1"/>
  <c r="AF456" i="7"/>
  <c r="AE456" i="7"/>
  <c r="AD456" i="7"/>
  <c r="AC456" i="7"/>
  <c r="J456" i="7" s="1"/>
  <c r="AF455" i="7"/>
  <c r="AE455" i="7"/>
  <c r="AD455" i="7"/>
  <c r="AC455" i="7"/>
  <c r="J455" i="7" s="1"/>
  <c r="AF454" i="7"/>
  <c r="AE454" i="7"/>
  <c r="AD454" i="7"/>
  <c r="AC454" i="7"/>
  <c r="J454" i="7" s="1"/>
  <c r="AF453" i="7"/>
  <c r="AE453" i="7"/>
  <c r="AD453" i="7"/>
  <c r="AC453" i="7"/>
  <c r="AF452" i="7"/>
  <c r="AE452" i="7"/>
  <c r="AD452" i="7"/>
  <c r="AC452" i="7"/>
  <c r="J452" i="7" s="1"/>
  <c r="AF451" i="7"/>
  <c r="AE451" i="7"/>
  <c r="AD451" i="7"/>
  <c r="AC451" i="7"/>
  <c r="J451" i="7" s="1"/>
  <c r="AF450" i="7"/>
  <c r="AE450" i="7"/>
  <c r="AD450" i="7"/>
  <c r="AC450" i="7"/>
  <c r="J450" i="7" s="1"/>
  <c r="AF449" i="7"/>
  <c r="AE449" i="7"/>
  <c r="AD449" i="7"/>
  <c r="AC449" i="7"/>
  <c r="J449" i="7" s="1"/>
  <c r="AF448" i="7"/>
  <c r="AE448" i="7"/>
  <c r="AD448" i="7"/>
  <c r="AC448" i="7"/>
  <c r="J448" i="7" s="1"/>
  <c r="AF447" i="7"/>
  <c r="AE447" i="7"/>
  <c r="AD447" i="7"/>
  <c r="AC447" i="7"/>
  <c r="J447" i="7" s="1"/>
  <c r="AF446" i="7"/>
  <c r="AE446" i="7"/>
  <c r="AD446" i="7"/>
  <c r="AC446" i="7"/>
  <c r="J446" i="7" s="1"/>
  <c r="AF445" i="7"/>
  <c r="AE445" i="7"/>
  <c r="AD445" i="7"/>
  <c r="AC445" i="7"/>
  <c r="J445" i="7" s="1"/>
  <c r="AF444" i="7"/>
  <c r="AE444" i="7"/>
  <c r="AD444" i="7"/>
  <c r="AC444" i="7"/>
  <c r="J444" i="7" s="1"/>
  <c r="AF443" i="7"/>
  <c r="AE443" i="7"/>
  <c r="AD443" i="7"/>
  <c r="AC443" i="7"/>
  <c r="J443" i="7" s="1"/>
  <c r="AF442" i="7"/>
  <c r="AE442" i="7"/>
  <c r="AD442" i="7"/>
  <c r="AC442" i="7"/>
  <c r="J442" i="7" s="1"/>
  <c r="AF441" i="7"/>
  <c r="AE441" i="7"/>
  <c r="AD441" i="7"/>
  <c r="AC441" i="7"/>
  <c r="J441" i="7" s="1"/>
  <c r="AF440" i="7"/>
  <c r="AE440" i="7"/>
  <c r="AD440" i="7"/>
  <c r="AC440" i="7"/>
  <c r="J440" i="7" s="1"/>
  <c r="AF439" i="7"/>
  <c r="AE439" i="7"/>
  <c r="AD439" i="7"/>
  <c r="AC439" i="7"/>
  <c r="J439" i="7" s="1"/>
  <c r="AF438" i="7"/>
  <c r="AE438" i="7"/>
  <c r="AD438" i="7"/>
  <c r="AC438" i="7"/>
  <c r="J438" i="7" s="1"/>
  <c r="AF437" i="7"/>
  <c r="AE437" i="7"/>
  <c r="AD437" i="7"/>
  <c r="AC437" i="7"/>
  <c r="J437" i="7" s="1"/>
  <c r="AF436" i="7"/>
  <c r="AE436" i="7"/>
  <c r="AD436" i="7"/>
  <c r="AC436" i="7"/>
  <c r="J436" i="7" s="1"/>
  <c r="AF435" i="7"/>
  <c r="AE435" i="7"/>
  <c r="AD435" i="7"/>
  <c r="AC435" i="7"/>
  <c r="J435" i="7" s="1"/>
  <c r="AF434" i="7"/>
  <c r="AE434" i="7"/>
  <c r="AD434" i="7"/>
  <c r="AC434" i="7"/>
  <c r="J434" i="7" s="1"/>
  <c r="AF433" i="7"/>
  <c r="AE433" i="7"/>
  <c r="AD433" i="7"/>
  <c r="AC433" i="7"/>
  <c r="J433" i="7" s="1"/>
  <c r="AF432" i="7"/>
  <c r="AE432" i="7"/>
  <c r="AD432" i="7"/>
  <c r="AC432" i="7"/>
  <c r="J432" i="7" s="1"/>
  <c r="AF431" i="7"/>
  <c r="AE431" i="7"/>
  <c r="AD431" i="7"/>
  <c r="AC431" i="7"/>
  <c r="J431" i="7" s="1"/>
  <c r="AF430" i="7"/>
  <c r="AE430" i="7"/>
  <c r="AD430" i="7"/>
  <c r="AC430" i="7"/>
  <c r="J430" i="7" s="1"/>
  <c r="AF429" i="7"/>
  <c r="AE429" i="7"/>
  <c r="AD429" i="7"/>
  <c r="AC429" i="7"/>
  <c r="J429" i="7" s="1"/>
  <c r="AF428" i="7"/>
  <c r="AE428" i="7"/>
  <c r="AD428" i="7"/>
  <c r="AC428" i="7"/>
  <c r="J428" i="7" s="1"/>
  <c r="AF427" i="7"/>
  <c r="AE427" i="7"/>
  <c r="AD427" i="7"/>
  <c r="AC427" i="7"/>
  <c r="J427" i="7" s="1"/>
  <c r="AF426" i="7"/>
  <c r="AE426" i="7"/>
  <c r="AD426" i="7"/>
  <c r="AC426" i="7"/>
  <c r="J426" i="7" s="1"/>
  <c r="AF425" i="7"/>
  <c r="AE425" i="7"/>
  <c r="AD425" i="7"/>
  <c r="AC425" i="7"/>
  <c r="J425" i="7" s="1"/>
  <c r="AF424" i="7"/>
  <c r="AE424" i="7"/>
  <c r="AD424" i="7"/>
  <c r="AC424" i="7"/>
  <c r="J424" i="7" s="1"/>
  <c r="AF423" i="7"/>
  <c r="AE423" i="7"/>
  <c r="AD423" i="7"/>
  <c r="AC423" i="7"/>
  <c r="J423" i="7" s="1"/>
  <c r="AF422" i="7"/>
  <c r="AE422" i="7"/>
  <c r="AD422" i="7"/>
  <c r="AC422" i="7"/>
  <c r="J422" i="7" s="1"/>
  <c r="AF421" i="7"/>
  <c r="AE421" i="7"/>
  <c r="AD421" i="7"/>
  <c r="AC421" i="7"/>
  <c r="AF420" i="7"/>
  <c r="AE420" i="7"/>
  <c r="AD420" i="7"/>
  <c r="AC420" i="7"/>
  <c r="J420" i="7" s="1"/>
  <c r="AF419" i="7"/>
  <c r="AE419" i="7"/>
  <c r="AD419" i="7"/>
  <c r="AC419" i="7"/>
  <c r="J419" i="7" s="1"/>
  <c r="AF418" i="7"/>
  <c r="AE418" i="7"/>
  <c r="AD418" i="7"/>
  <c r="AC418" i="7"/>
  <c r="J418" i="7" s="1"/>
  <c r="AF417" i="7"/>
  <c r="AE417" i="7"/>
  <c r="AD417" i="7"/>
  <c r="AC417" i="7"/>
  <c r="J417" i="7" s="1"/>
  <c r="AF416" i="7"/>
  <c r="AE416" i="7"/>
  <c r="AD416" i="7"/>
  <c r="AC416" i="7"/>
  <c r="J416" i="7" s="1"/>
  <c r="AF415" i="7"/>
  <c r="AE415" i="7"/>
  <c r="AD415" i="7"/>
  <c r="AC415" i="7"/>
  <c r="J415" i="7" s="1"/>
  <c r="AF414" i="7"/>
  <c r="AE414" i="7"/>
  <c r="AD414" i="7"/>
  <c r="AC414" i="7"/>
  <c r="J414" i="7" s="1"/>
  <c r="AF413" i="7"/>
  <c r="AE413" i="7"/>
  <c r="AD413" i="7"/>
  <c r="AC413" i="7"/>
  <c r="J413" i="7" s="1"/>
  <c r="AF412" i="7"/>
  <c r="AE412" i="7"/>
  <c r="AD412" i="7"/>
  <c r="AC412" i="7"/>
  <c r="J412" i="7" s="1"/>
  <c r="AF411" i="7"/>
  <c r="AE411" i="7"/>
  <c r="AD411" i="7"/>
  <c r="AC411" i="7"/>
  <c r="J411" i="7" s="1"/>
  <c r="AF410" i="7"/>
  <c r="AE410" i="7"/>
  <c r="AD410" i="7"/>
  <c r="AC410" i="7"/>
  <c r="J410" i="7" s="1"/>
  <c r="AF409" i="7"/>
  <c r="AE409" i="7"/>
  <c r="AD409" i="7"/>
  <c r="AC409" i="7"/>
  <c r="J409" i="7" s="1"/>
  <c r="AF408" i="7"/>
  <c r="AE408" i="7"/>
  <c r="AD408" i="7"/>
  <c r="AC408" i="7"/>
  <c r="J408" i="7" s="1"/>
  <c r="AF407" i="7"/>
  <c r="AE407" i="7"/>
  <c r="AD407" i="7"/>
  <c r="AC407" i="7"/>
  <c r="J407" i="7" s="1"/>
  <c r="AF406" i="7"/>
  <c r="AE406" i="7"/>
  <c r="AD406" i="7"/>
  <c r="AC406" i="7"/>
  <c r="J406" i="7" s="1"/>
  <c r="AF405" i="7"/>
  <c r="AE405" i="7"/>
  <c r="AD405" i="7"/>
  <c r="AC405" i="7"/>
  <c r="J405" i="7" s="1"/>
  <c r="AF404" i="7"/>
  <c r="AE404" i="7"/>
  <c r="AD404" i="7"/>
  <c r="AC404" i="7"/>
  <c r="J404" i="7" s="1"/>
  <c r="AF403" i="7"/>
  <c r="AE403" i="7"/>
  <c r="AD403" i="7"/>
  <c r="AC403" i="7"/>
  <c r="J403" i="7" s="1"/>
  <c r="AF402" i="7"/>
  <c r="AE402" i="7"/>
  <c r="AD402" i="7"/>
  <c r="AC402" i="7"/>
  <c r="J402" i="7" s="1"/>
  <c r="AF401" i="7"/>
  <c r="AE401" i="7"/>
  <c r="AD401" i="7"/>
  <c r="AC401" i="7"/>
  <c r="J401" i="7" s="1"/>
  <c r="AF400" i="7"/>
  <c r="AE400" i="7"/>
  <c r="AD400" i="7"/>
  <c r="AC400" i="7"/>
  <c r="J400" i="7" s="1"/>
  <c r="AF399" i="7"/>
  <c r="AE399" i="7"/>
  <c r="AD399" i="7"/>
  <c r="AC399" i="7"/>
  <c r="J399" i="7" s="1"/>
  <c r="AF398" i="7"/>
  <c r="AE398" i="7"/>
  <c r="AD398" i="7"/>
  <c r="AC398" i="7"/>
  <c r="J398" i="7" s="1"/>
  <c r="AF397" i="7"/>
  <c r="AE397" i="7"/>
  <c r="AD397" i="7"/>
  <c r="AC397" i="7"/>
  <c r="J397" i="7" s="1"/>
  <c r="AF396" i="7"/>
  <c r="AE396" i="7"/>
  <c r="AD396" i="7"/>
  <c r="AC396" i="7"/>
  <c r="J396" i="7" s="1"/>
  <c r="AF395" i="7"/>
  <c r="AE395" i="7"/>
  <c r="AD395" i="7"/>
  <c r="AC395" i="7"/>
  <c r="J395" i="7" s="1"/>
  <c r="AF394" i="7"/>
  <c r="AE394" i="7"/>
  <c r="AD394" i="7"/>
  <c r="AC394" i="7"/>
  <c r="J394" i="7" s="1"/>
  <c r="AF393" i="7"/>
  <c r="AE393" i="7"/>
  <c r="AD393" i="7"/>
  <c r="AC393" i="7"/>
  <c r="J393" i="7" s="1"/>
  <c r="AF392" i="7"/>
  <c r="AE392" i="7"/>
  <c r="AD392" i="7"/>
  <c r="AC392" i="7"/>
  <c r="J392" i="7" s="1"/>
  <c r="AF391" i="7"/>
  <c r="AE391" i="7"/>
  <c r="AD391" i="7"/>
  <c r="AC391" i="7"/>
  <c r="J391" i="7" s="1"/>
  <c r="AF390" i="7"/>
  <c r="AE390" i="7"/>
  <c r="AD390" i="7"/>
  <c r="AC390" i="7"/>
  <c r="J390" i="7" s="1"/>
  <c r="AF389" i="7"/>
  <c r="AE389" i="7"/>
  <c r="AD389" i="7"/>
  <c r="AC389" i="7"/>
  <c r="AF388" i="7"/>
  <c r="AE388" i="7"/>
  <c r="AD388" i="7"/>
  <c r="AC388" i="7"/>
  <c r="J388" i="7" s="1"/>
  <c r="AF387" i="7"/>
  <c r="AE387" i="7"/>
  <c r="AD387" i="7"/>
  <c r="AC387" i="7"/>
  <c r="J387" i="7" s="1"/>
  <c r="AF386" i="7"/>
  <c r="AE386" i="7"/>
  <c r="AD386" i="7"/>
  <c r="AC386" i="7"/>
  <c r="J386" i="7" s="1"/>
  <c r="AF385" i="7"/>
  <c r="AE385" i="7"/>
  <c r="AD385" i="7"/>
  <c r="AC385" i="7"/>
  <c r="J385" i="7" s="1"/>
  <c r="AF384" i="7"/>
  <c r="AE384" i="7"/>
  <c r="AD384" i="7"/>
  <c r="AC384" i="7"/>
  <c r="J384" i="7" s="1"/>
  <c r="AF383" i="7"/>
  <c r="AE383" i="7"/>
  <c r="AD383" i="7"/>
  <c r="AC383" i="7"/>
  <c r="J383" i="7" s="1"/>
  <c r="AF382" i="7"/>
  <c r="AE382" i="7"/>
  <c r="AD382" i="7"/>
  <c r="AC382" i="7"/>
  <c r="J382" i="7" s="1"/>
  <c r="AF381" i="7"/>
  <c r="AE381" i="7"/>
  <c r="AD381" i="7"/>
  <c r="AC381" i="7"/>
  <c r="J381" i="7" s="1"/>
  <c r="AF380" i="7"/>
  <c r="AE380" i="7"/>
  <c r="AD380" i="7"/>
  <c r="AC380" i="7"/>
  <c r="J380" i="7" s="1"/>
  <c r="AF379" i="7"/>
  <c r="AE379" i="7"/>
  <c r="AD379" i="7"/>
  <c r="AC379" i="7"/>
  <c r="J379" i="7" s="1"/>
  <c r="AF378" i="7"/>
  <c r="AE378" i="7"/>
  <c r="AD378" i="7"/>
  <c r="AC378" i="7"/>
  <c r="J378" i="7" s="1"/>
  <c r="AF377" i="7"/>
  <c r="AE377" i="7"/>
  <c r="AD377" i="7"/>
  <c r="AC377" i="7"/>
  <c r="J377" i="7" s="1"/>
  <c r="AF376" i="7"/>
  <c r="AE376" i="7"/>
  <c r="AD376" i="7"/>
  <c r="AC376" i="7"/>
  <c r="J376" i="7" s="1"/>
  <c r="AF375" i="7"/>
  <c r="AE375" i="7"/>
  <c r="AD375" i="7"/>
  <c r="AC375" i="7"/>
  <c r="J375" i="7" s="1"/>
  <c r="AF374" i="7"/>
  <c r="AE374" i="7"/>
  <c r="AD374" i="7"/>
  <c r="AC374" i="7"/>
  <c r="J374" i="7" s="1"/>
  <c r="AF373" i="7"/>
  <c r="AE373" i="7"/>
  <c r="AD373" i="7"/>
  <c r="AC373" i="7"/>
  <c r="J373" i="7" s="1"/>
  <c r="AF372" i="7"/>
  <c r="AE372" i="7"/>
  <c r="AD372" i="7"/>
  <c r="AC372" i="7"/>
  <c r="J372" i="7" s="1"/>
  <c r="AF371" i="7"/>
  <c r="AE371" i="7"/>
  <c r="AD371" i="7"/>
  <c r="AC371" i="7"/>
  <c r="J371" i="7" s="1"/>
  <c r="AF370" i="7"/>
  <c r="AE370" i="7"/>
  <c r="AD370" i="7"/>
  <c r="AC370" i="7"/>
  <c r="J370" i="7" s="1"/>
  <c r="AF369" i="7"/>
  <c r="AE369" i="7"/>
  <c r="AD369" i="7"/>
  <c r="AC369" i="7"/>
  <c r="J369" i="7" s="1"/>
  <c r="AF368" i="7"/>
  <c r="AE368" i="7"/>
  <c r="AD368" i="7"/>
  <c r="AC368" i="7"/>
  <c r="J368" i="7" s="1"/>
  <c r="AF367" i="7"/>
  <c r="AE367" i="7"/>
  <c r="AD367" i="7"/>
  <c r="AC367" i="7"/>
  <c r="J367" i="7" s="1"/>
  <c r="AF366" i="7"/>
  <c r="AE366" i="7"/>
  <c r="AD366" i="7"/>
  <c r="AC366" i="7"/>
  <c r="J366" i="7" s="1"/>
  <c r="AF365" i="7"/>
  <c r="AE365" i="7"/>
  <c r="AD365" i="7"/>
  <c r="AC365" i="7"/>
  <c r="J365" i="7" s="1"/>
  <c r="AF364" i="7"/>
  <c r="AE364" i="7"/>
  <c r="AD364" i="7"/>
  <c r="AC364" i="7"/>
  <c r="J364" i="7" s="1"/>
  <c r="AF363" i="7"/>
  <c r="AE363" i="7"/>
  <c r="AD363" i="7"/>
  <c r="AC363" i="7"/>
  <c r="J363" i="7" s="1"/>
  <c r="AF362" i="7"/>
  <c r="AE362" i="7"/>
  <c r="AD362" i="7"/>
  <c r="AC362" i="7"/>
  <c r="J362" i="7" s="1"/>
  <c r="AF361" i="7"/>
  <c r="AE361" i="7"/>
  <c r="AD361" i="7"/>
  <c r="AC361" i="7"/>
  <c r="J361" i="7" s="1"/>
  <c r="AF360" i="7"/>
  <c r="AE360" i="7"/>
  <c r="AD360" i="7"/>
  <c r="AC360" i="7"/>
  <c r="J360" i="7" s="1"/>
  <c r="AF359" i="7"/>
  <c r="AE359" i="7"/>
  <c r="AD359" i="7"/>
  <c r="AC359" i="7"/>
  <c r="J359" i="7" s="1"/>
  <c r="AF358" i="7"/>
  <c r="AE358" i="7"/>
  <c r="AD358" i="7"/>
  <c r="AC358" i="7"/>
  <c r="J358" i="7" s="1"/>
  <c r="AF357" i="7"/>
  <c r="AE357" i="7"/>
  <c r="AD357" i="7"/>
  <c r="AC357" i="7"/>
  <c r="J357" i="7" s="1"/>
  <c r="AF356" i="7"/>
  <c r="AE356" i="7"/>
  <c r="AD356" i="7"/>
  <c r="AC356" i="7"/>
  <c r="J356" i="7" s="1"/>
  <c r="AF355" i="7"/>
  <c r="AE355" i="7"/>
  <c r="AD355" i="7"/>
  <c r="AC355" i="7"/>
  <c r="J355" i="7" s="1"/>
  <c r="AF354" i="7"/>
  <c r="AE354" i="7"/>
  <c r="AD354" i="7"/>
  <c r="AC354" i="7"/>
  <c r="J354" i="7" s="1"/>
  <c r="AF353" i="7"/>
  <c r="AE353" i="7"/>
  <c r="AD353" i="7"/>
  <c r="AC353" i="7"/>
  <c r="J353" i="7" s="1"/>
  <c r="AF352" i="7"/>
  <c r="AE352" i="7"/>
  <c r="AD352" i="7"/>
  <c r="AC352" i="7"/>
  <c r="J352" i="7" s="1"/>
  <c r="AF351" i="7"/>
  <c r="AE351" i="7"/>
  <c r="AD351" i="7"/>
  <c r="AC351" i="7"/>
  <c r="J351" i="7" s="1"/>
  <c r="AF350" i="7"/>
  <c r="AE350" i="7"/>
  <c r="AD350" i="7"/>
  <c r="AC350" i="7"/>
  <c r="J350" i="7" s="1"/>
  <c r="AF349" i="7"/>
  <c r="AE349" i="7"/>
  <c r="AD349" i="7"/>
  <c r="AC349" i="7"/>
  <c r="J349" i="7" s="1"/>
  <c r="AF348" i="7"/>
  <c r="AE348" i="7"/>
  <c r="AD348" i="7"/>
  <c r="AC348" i="7"/>
  <c r="J348" i="7" s="1"/>
  <c r="AF347" i="7"/>
  <c r="AE347" i="7"/>
  <c r="AD347" i="7"/>
  <c r="AC347" i="7"/>
  <c r="J347" i="7" s="1"/>
  <c r="AF346" i="7"/>
  <c r="AE346" i="7"/>
  <c r="AD346" i="7"/>
  <c r="AC346" i="7"/>
  <c r="J346" i="7" s="1"/>
  <c r="AF345" i="7"/>
  <c r="AE345" i="7"/>
  <c r="AD345" i="7"/>
  <c r="AC345" i="7"/>
  <c r="J345" i="7" s="1"/>
  <c r="AF344" i="7"/>
  <c r="AE344" i="7"/>
  <c r="AD344" i="7"/>
  <c r="AC344" i="7"/>
  <c r="J344" i="7" s="1"/>
  <c r="AF343" i="7"/>
  <c r="AE343" i="7"/>
  <c r="AD343" i="7"/>
  <c r="AC343" i="7"/>
  <c r="J343" i="7" s="1"/>
  <c r="AF342" i="7"/>
  <c r="AE342" i="7"/>
  <c r="AD342" i="7"/>
  <c r="AC342" i="7"/>
  <c r="J342" i="7" s="1"/>
  <c r="AF341" i="7"/>
  <c r="AE341" i="7"/>
  <c r="AD341" i="7"/>
  <c r="AC341" i="7"/>
  <c r="J341" i="7" s="1"/>
  <c r="AF340" i="7"/>
  <c r="AE340" i="7"/>
  <c r="AD340" i="7"/>
  <c r="AC340" i="7"/>
  <c r="J340" i="7" s="1"/>
  <c r="AF339" i="7"/>
  <c r="AE339" i="7"/>
  <c r="AD339" i="7"/>
  <c r="AC339" i="7"/>
  <c r="J339" i="7" s="1"/>
  <c r="AF338" i="7"/>
  <c r="AE338" i="7"/>
  <c r="AD338" i="7"/>
  <c r="AC338" i="7"/>
  <c r="J338" i="7" s="1"/>
  <c r="AF337" i="7"/>
  <c r="AE337" i="7"/>
  <c r="AD337" i="7"/>
  <c r="AC337" i="7"/>
  <c r="J337" i="7" s="1"/>
  <c r="AF336" i="7"/>
  <c r="AE336" i="7"/>
  <c r="AD336" i="7"/>
  <c r="AC336" i="7"/>
  <c r="J336" i="7" s="1"/>
  <c r="AF335" i="7"/>
  <c r="AE335" i="7"/>
  <c r="AD335" i="7"/>
  <c r="AC335" i="7"/>
  <c r="J335" i="7" s="1"/>
  <c r="AF334" i="7"/>
  <c r="AE334" i="7"/>
  <c r="AD334" i="7"/>
  <c r="AC334" i="7"/>
  <c r="J334" i="7" s="1"/>
  <c r="AF333" i="7"/>
  <c r="AE333" i="7"/>
  <c r="AD333" i="7"/>
  <c r="AC333" i="7"/>
  <c r="J333" i="7" s="1"/>
  <c r="AF332" i="7"/>
  <c r="AE332" i="7"/>
  <c r="AD332" i="7"/>
  <c r="AC332" i="7"/>
  <c r="J332" i="7" s="1"/>
  <c r="AF331" i="7"/>
  <c r="AE331" i="7"/>
  <c r="AD331" i="7"/>
  <c r="AC331" i="7"/>
  <c r="J331" i="7" s="1"/>
  <c r="AF330" i="7"/>
  <c r="AE330" i="7"/>
  <c r="AD330" i="7"/>
  <c r="AC330" i="7"/>
  <c r="J330" i="7" s="1"/>
  <c r="AF329" i="7"/>
  <c r="AE329" i="7"/>
  <c r="AD329" i="7"/>
  <c r="AC329" i="7"/>
  <c r="J329" i="7" s="1"/>
  <c r="AF328" i="7"/>
  <c r="AE328" i="7"/>
  <c r="AD328" i="7"/>
  <c r="AC328" i="7"/>
  <c r="J328" i="7" s="1"/>
  <c r="AF327" i="7"/>
  <c r="AE327" i="7"/>
  <c r="AD327" i="7"/>
  <c r="AC327" i="7"/>
  <c r="J327" i="7" s="1"/>
  <c r="AF326" i="7"/>
  <c r="AE326" i="7"/>
  <c r="AD326" i="7"/>
  <c r="AC326" i="7"/>
  <c r="J326" i="7" s="1"/>
  <c r="AF325" i="7"/>
  <c r="AE325" i="7"/>
  <c r="AD325" i="7"/>
  <c r="AC325" i="7"/>
  <c r="J325" i="7" s="1"/>
  <c r="AF324" i="7"/>
  <c r="AE324" i="7"/>
  <c r="AD324" i="7"/>
  <c r="AC324" i="7"/>
  <c r="J324" i="7" s="1"/>
  <c r="AF323" i="7"/>
  <c r="AE323" i="7"/>
  <c r="AD323" i="7"/>
  <c r="AC323" i="7"/>
  <c r="J323" i="7" s="1"/>
  <c r="AF322" i="7"/>
  <c r="AE322" i="7"/>
  <c r="AD322" i="7"/>
  <c r="AC322" i="7"/>
  <c r="J322" i="7" s="1"/>
  <c r="AF321" i="7"/>
  <c r="AE321" i="7"/>
  <c r="AD321" i="7"/>
  <c r="AC321" i="7"/>
  <c r="J321" i="7" s="1"/>
  <c r="AF320" i="7"/>
  <c r="AE320" i="7"/>
  <c r="AD320" i="7"/>
  <c r="AC320" i="7"/>
  <c r="J320" i="7" s="1"/>
  <c r="AF319" i="7"/>
  <c r="AE319" i="7"/>
  <c r="AD319" i="7"/>
  <c r="AC319" i="7"/>
  <c r="J319" i="7" s="1"/>
  <c r="AF318" i="7"/>
  <c r="AE318" i="7"/>
  <c r="AD318" i="7"/>
  <c r="AC318" i="7"/>
  <c r="J318" i="7" s="1"/>
  <c r="AF317" i="7"/>
  <c r="AE317" i="7"/>
  <c r="AD317" i="7"/>
  <c r="AC317" i="7"/>
  <c r="J317" i="7" s="1"/>
  <c r="AF316" i="7"/>
  <c r="AE316" i="7"/>
  <c r="AD316" i="7"/>
  <c r="AC316" i="7"/>
  <c r="J316" i="7" s="1"/>
  <c r="AF315" i="7"/>
  <c r="AE315" i="7"/>
  <c r="AD315" i="7"/>
  <c r="AC315" i="7"/>
  <c r="J315" i="7" s="1"/>
  <c r="AF314" i="7"/>
  <c r="AE314" i="7"/>
  <c r="AD314" i="7"/>
  <c r="AC314" i="7"/>
  <c r="J314" i="7" s="1"/>
  <c r="AF313" i="7"/>
  <c r="AE313" i="7"/>
  <c r="AD313" i="7"/>
  <c r="AC313" i="7"/>
  <c r="J313" i="7" s="1"/>
  <c r="AF312" i="7"/>
  <c r="AE312" i="7"/>
  <c r="AD312" i="7"/>
  <c r="AC312" i="7"/>
  <c r="J312" i="7" s="1"/>
  <c r="AF311" i="7"/>
  <c r="AE311" i="7"/>
  <c r="AD311" i="7"/>
  <c r="AC311" i="7"/>
  <c r="J311" i="7" s="1"/>
  <c r="AF310" i="7"/>
  <c r="AE310" i="7"/>
  <c r="AD310" i="7"/>
  <c r="AC310" i="7"/>
  <c r="J310" i="7" s="1"/>
  <c r="AF309" i="7"/>
  <c r="AE309" i="7"/>
  <c r="AD309" i="7"/>
  <c r="AC309" i="7"/>
  <c r="J309" i="7" s="1"/>
  <c r="AF308" i="7"/>
  <c r="AE308" i="7"/>
  <c r="AD308" i="7"/>
  <c r="AC308" i="7"/>
  <c r="J308" i="7" s="1"/>
  <c r="AF307" i="7"/>
  <c r="AE307" i="7"/>
  <c r="AD307" i="7"/>
  <c r="AC307" i="7"/>
  <c r="J307" i="7" s="1"/>
  <c r="AF306" i="7"/>
  <c r="AE306" i="7"/>
  <c r="AD306" i="7"/>
  <c r="AC306" i="7"/>
  <c r="J306" i="7" s="1"/>
  <c r="AF305" i="7"/>
  <c r="AE305" i="7"/>
  <c r="AD305" i="7"/>
  <c r="AC305" i="7"/>
  <c r="J305" i="7" s="1"/>
  <c r="AF304" i="7"/>
  <c r="AE304" i="7"/>
  <c r="AD304" i="7"/>
  <c r="AC304" i="7"/>
  <c r="J304" i="7" s="1"/>
  <c r="AF303" i="7"/>
  <c r="AE303" i="7"/>
  <c r="AD303" i="7"/>
  <c r="AC303" i="7"/>
  <c r="J303" i="7" s="1"/>
  <c r="AF302" i="7"/>
  <c r="AE302" i="7"/>
  <c r="AD302" i="7"/>
  <c r="AC302" i="7"/>
  <c r="J302" i="7" s="1"/>
  <c r="AF301" i="7"/>
  <c r="AE301" i="7"/>
  <c r="AD301" i="7"/>
  <c r="AC301" i="7"/>
  <c r="J301" i="7" s="1"/>
  <c r="AF300" i="7"/>
  <c r="AE300" i="7"/>
  <c r="AD300" i="7"/>
  <c r="AC300" i="7"/>
  <c r="J300" i="7" s="1"/>
  <c r="AF299" i="7"/>
  <c r="AE299" i="7"/>
  <c r="AD299" i="7"/>
  <c r="AC299" i="7"/>
  <c r="J299" i="7" s="1"/>
  <c r="AF298" i="7"/>
  <c r="AE298" i="7"/>
  <c r="AD298" i="7"/>
  <c r="AC298" i="7"/>
  <c r="J298" i="7" s="1"/>
  <c r="AF297" i="7"/>
  <c r="AE297" i="7"/>
  <c r="AD297" i="7"/>
  <c r="AC297" i="7"/>
  <c r="J297" i="7" s="1"/>
  <c r="AF296" i="7"/>
  <c r="AE296" i="7"/>
  <c r="AD296" i="7"/>
  <c r="AC296" i="7"/>
  <c r="J296" i="7" s="1"/>
  <c r="AF295" i="7"/>
  <c r="AE295" i="7"/>
  <c r="AD295" i="7"/>
  <c r="AC295" i="7"/>
  <c r="J295" i="7" s="1"/>
  <c r="AF294" i="7"/>
  <c r="AE294" i="7"/>
  <c r="AD294" i="7"/>
  <c r="AC294" i="7"/>
  <c r="J294" i="7" s="1"/>
  <c r="AF293" i="7"/>
  <c r="AE293" i="7"/>
  <c r="AD293" i="7"/>
  <c r="AC293" i="7"/>
  <c r="J293" i="7" s="1"/>
  <c r="AF292" i="7"/>
  <c r="AE292" i="7"/>
  <c r="AD292" i="7"/>
  <c r="AC292" i="7"/>
  <c r="J292" i="7" s="1"/>
  <c r="AF291" i="7"/>
  <c r="AE291" i="7"/>
  <c r="AD291" i="7"/>
  <c r="AC291" i="7"/>
  <c r="J291" i="7" s="1"/>
  <c r="AF290" i="7"/>
  <c r="AE290" i="7"/>
  <c r="AD290" i="7"/>
  <c r="AC290" i="7"/>
  <c r="J290" i="7" s="1"/>
  <c r="AF289" i="7"/>
  <c r="AE289" i="7"/>
  <c r="AD289" i="7"/>
  <c r="AC289" i="7"/>
  <c r="J289" i="7" s="1"/>
  <c r="AF288" i="7"/>
  <c r="AE288" i="7"/>
  <c r="AD288" i="7"/>
  <c r="AC288" i="7"/>
  <c r="J288" i="7" s="1"/>
  <c r="AF287" i="7"/>
  <c r="AE287" i="7"/>
  <c r="AD287" i="7"/>
  <c r="AC287" i="7"/>
  <c r="J287" i="7" s="1"/>
  <c r="AF286" i="7"/>
  <c r="AE286" i="7"/>
  <c r="AD286" i="7"/>
  <c r="AC286" i="7"/>
  <c r="J286" i="7" s="1"/>
  <c r="AF285" i="7"/>
  <c r="AE285" i="7"/>
  <c r="AD285" i="7"/>
  <c r="AC285" i="7"/>
  <c r="J285" i="7" s="1"/>
  <c r="AF284" i="7"/>
  <c r="AE284" i="7"/>
  <c r="AD284" i="7"/>
  <c r="AC284" i="7"/>
  <c r="J284" i="7" s="1"/>
  <c r="AF283" i="7"/>
  <c r="AE283" i="7"/>
  <c r="AD283" i="7"/>
  <c r="AC283" i="7"/>
  <c r="J283" i="7" s="1"/>
  <c r="AF282" i="7"/>
  <c r="AE282" i="7"/>
  <c r="AD282" i="7"/>
  <c r="AC282" i="7"/>
  <c r="J282" i="7" s="1"/>
  <c r="AF281" i="7"/>
  <c r="AE281" i="7"/>
  <c r="AD281" i="7"/>
  <c r="AC281" i="7"/>
  <c r="J281" i="7" s="1"/>
  <c r="AF280" i="7"/>
  <c r="AE280" i="7"/>
  <c r="AD280" i="7"/>
  <c r="AC280" i="7"/>
  <c r="J280" i="7" s="1"/>
  <c r="AF279" i="7"/>
  <c r="AE279" i="7"/>
  <c r="AD279" i="7"/>
  <c r="AC279" i="7"/>
  <c r="J279" i="7" s="1"/>
  <c r="AF278" i="7"/>
  <c r="AE278" i="7"/>
  <c r="AD278" i="7"/>
  <c r="AC278" i="7"/>
  <c r="J278" i="7" s="1"/>
  <c r="AF277" i="7"/>
  <c r="AE277" i="7"/>
  <c r="AD277" i="7"/>
  <c r="AC277" i="7"/>
  <c r="J277" i="7" s="1"/>
  <c r="AF276" i="7"/>
  <c r="AE276" i="7"/>
  <c r="AD276" i="7"/>
  <c r="AC276" i="7"/>
  <c r="J276" i="7" s="1"/>
  <c r="AF275" i="7"/>
  <c r="AE275" i="7"/>
  <c r="AD275" i="7"/>
  <c r="AC275" i="7"/>
  <c r="J275" i="7" s="1"/>
  <c r="AF274" i="7"/>
  <c r="AE274" i="7"/>
  <c r="AD274" i="7"/>
  <c r="AC274" i="7"/>
  <c r="J274" i="7" s="1"/>
  <c r="AF273" i="7"/>
  <c r="AE273" i="7"/>
  <c r="AD273" i="7"/>
  <c r="AC273" i="7"/>
  <c r="J273" i="7" s="1"/>
  <c r="AF272" i="7"/>
  <c r="AE272" i="7"/>
  <c r="AD272" i="7"/>
  <c r="AC272" i="7"/>
  <c r="J272" i="7" s="1"/>
  <c r="AF271" i="7"/>
  <c r="AE271" i="7"/>
  <c r="AD271" i="7"/>
  <c r="AC271" i="7"/>
  <c r="J271" i="7" s="1"/>
  <c r="AF270" i="7"/>
  <c r="AE270" i="7"/>
  <c r="AD270" i="7"/>
  <c r="AC270" i="7"/>
  <c r="J270" i="7" s="1"/>
  <c r="AF269" i="7"/>
  <c r="AE269" i="7"/>
  <c r="AD269" i="7"/>
  <c r="AC269" i="7"/>
  <c r="J269" i="7" s="1"/>
  <c r="AF268" i="7"/>
  <c r="AE268" i="7"/>
  <c r="AD268" i="7"/>
  <c r="AC268" i="7"/>
  <c r="J268" i="7" s="1"/>
  <c r="AF267" i="7"/>
  <c r="AE267" i="7"/>
  <c r="AD267" i="7"/>
  <c r="AC267" i="7"/>
  <c r="J267" i="7" s="1"/>
  <c r="AF266" i="7"/>
  <c r="AE266" i="7"/>
  <c r="AD266" i="7"/>
  <c r="AC266" i="7"/>
  <c r="J266" i="7" s="1"/>
  <c r="AF265" i="7"/>
  <c r="AE265" i="7"/>
  <c r="AD265" i="7"/>
  <c r="AC265" i="7"/>
  <c r="J265" i="7" s="1"/>
  <c r="AF264" i="7"/>
  <c r="AE264" i="7"/>
  <c r="AD264" i="7"/>
  <c r="AC264" i="7"/>
  <c r="J264" i="7" s="1"/>
  <c r="AF263" i="7"/>
  <c r="AE263" i="7"/>
  <c r="AD263" i="7"/>
  <c r="AC263" i="7"/>
  <c r="J263" i="7" s="1"/>
  <c r="AF262" i="7"/>
  <c r="AE262" i="7"/>
  <c r="AD262" i="7"/>
  <c r="AC262" i="7"/>
  <c r="J262" i="7" s="1"/>
  <c r="AF261" i="7"/>
  <c r="AE261" i="7"/>
  <c r="AD261" i="7"/>
  <c r="AC261" i="7"/>
  <c r="J261" i="7" s="1"/>
  <c r="AF260" i="7"/>
  <c r="AE260" i="7"/>
  <c r="AD260" i="7"/>
  <c r="AC260" i="7"/>
  <c r="J260" i="7" s="1"/>
  <c r="AF259" i="7"/>
  <c r="AE259" i="7"/>
  <c r="AD259" i="7"/>
  <c r="AC259" i="7"/>
  <c r="J259" i="7" s="1"/>
  <c r="AF258" i="7"/>
  <c r="AE258" i="7"/>
  <c r="AD258" i="7"/>
  <c r="AC258" i="7"/>
  <c r="J258" i="7" s="1"/>
  <c r="AF257" i="7"/>
  <c r="AE257" i="7"/>
  <c r="AD257" i="7"/>
  <c r="AC257" i="7"/>
  <c r="J257" i="7" s="1"/>
  <c r="AF256" i="7"/>
  <c r="AE256" i="7"/>
  <c r="AD256" i="7"/>
  <c r="AC256" i="7"/>
  <c r="J256" i="7" s="1"/>
  <c r="AF255" i="7"/>
  <c r="AE255" i="7"/>
  <c r="AD255" i="7"/>
  <c r="AC255" i="7"/>
  <c r="J255" i="7" s="1"/>
  <c r="AF254" i="7"/>
  <c r="AE254" i="7"/>
  <c r="AD254" i="7"/>
  <c r="AC254" i="7"/>
  <c r="J254" i="7" s="1"/>
  <c r="AF253" i="7"/>
  <c r="AE253" i="7"/>
  <c r="AD253" i="7"/>
  <c r="AC253" i="7"/>
  <c r="J253" i="7" s="1"/>
  <c r="AF252" i="7"/>
  <c r="AE252" i="7"/>
  <c r="AD252" i="7"/>
  <c r="AC252" i="7"/>
  <c r="J252" i="7" s="1"/>
  <c r="AF251" i="7"/>
  <c r="AE251" i="7"/>
  <c r="AD251" i="7"/>
  <c r="AC251" i="7"/>
  <c r="J251" i="7" s="1"/>
  <c r="AF250" i="7"/>
  <c r="AE250" i="7"/>
  <c r="AD250" i="7"/>
  <c r="AC250" i="7"/>
  <c r="J250" i="7" s="1"/>
  <c r="AF249" i="7"/>
  <c r="AE249" i="7"/>
  <c r="AD249" i="7"/>
  <c r="AC249" i="7"/>
  <c r="J249" i="7" s="1"/>
  <c r="AF248" i="7"/>
  <c r="AE248" i="7"/>
  <c r="AD248" i="7"/>
  <c r="AC248" i="7"/>
  <c r="J248" i="7" s="1"/>
  <c r="AF247" i="7"/>
  <c r="AE247" i="7"/>
  <c r="AD247" i="7"/>
  <c r="AC247" i="7"/>
  <c r="J247" i="7" s="1"/>
  <c r="AF246" i="7"/>
  <c r="AE246" i="7"/>
  <c r="AD246" i="7"/>
  <c r="AC246" i="7"/>
  <c r="J246" i="7" s="1"/>
  <c r="AF245" i="7"/>
  <c r="AE245" i="7"/>
  <c r="AD245" i="7"/>
  <c r="AC245" i="7"/>
  <c r="J245" i="7" s="1"/>
  <c r="AF244" i="7"/>
  <c r="AE244" i="7"/>
  <c r="AD244" i="7"/>
  <c r="AC244" i="7"/>
  <c r="J244" i="7" s="1"/>
  <c r="AF243" i="7"/>
  <c r="AE243" i="7"/>
  <c r="AD243" i="7"/>
  <c r="AC243" i="7"/>
  <c r="J243" i="7" s="1"/>
  <c r="AF242" i="7"/>
  <c r="AE242" i="7"/>
  <c r="AD242" i="7"/>
  <c r="AC242" i="7"/>
  <c r="J242" i="7" s="1"/>
  <c r="AF241" i="7"/>
  <c r="AE241" i="7"/>
  <c r="AD241" i="7"/>
  <c r="AC241" i="7"/>
  <c r="J241" i="7" s="1"/>
  <c r="AF240" i="7"/>
  <c r="AE240" i="7"/>
  <c r="AD240" i="7"/>
  <c r="AC240" i="7"/>
  <c r="J240" i="7" s="1"/>
  <c r="AF239" i="7"/>
  <c r="AE239" i="7"/>
  <c r="AD239" i="7"/>
  <c r="AC239" i="7"/>
  <c r="J239" i="7" s="1"/>
  <c r="AF238" i="7"/>
  <c r="AE238" i="7"/>
  <c r="AD238" i="7"/>
  <c r="AC238" i="7"/>
  <c r="J238" i="7" s="1"/>
  <c r="AF237" i="7"/>
  <c r="AE237" i="7"/>
  <c r="AD237" i="7"/>
  <c r="AC237" i="7"/>
  <c r="J237" i="7" s="1"/>
  <c r="AF236" i="7"/>
  <c r="AE236" i="7"/>
  <c r="AD236" i="7"/>
  <c r="AC236" i="7"/>
  <c r="J236" i="7" s="1"/>
  <c r="AF235" i="7"/>
  <c r="AE235" i="7"/>
  <c r="AD235" i="7"/>
  <c r="AC235" i="7"/>
  <c r="J235" i="7" s="1"/>
  <c r="AF234" i="7"/>
  <c r="AE234" i="7"/>
  <c r="AD234" i="7"/>
  <c r="AC234" i="7"/>
  <c r="J234" i="7" s="1"/>
  <c r="AF233" i="7"/>
  <c r="AE233" i="7"/>
  <c r="AD233" i="7"/>
  <c r="AC233" i="7"/>
  <c r="J233" i="7" s="1"/>
  <c r="AF232" i="7"/>
  <c r="AE232" i="7"/>
  <c r="AD232" i="7"/>
  <c r="AC232" i="7"/>
  <c r="J232" i="7" s="1"/>
  <c r="AF231" i="7"/>
  <c r="AE231" i="7"/>
  <c r="AD231" i="7"/>
  <c r="AC231" i="7"/>
  <c r="J231" i="7" s="1"/>
  <c r="AF230" i="7"/>
  <c r="AE230" i="7"/>
  <c r="AD230" i="7"/>
  <c r="AC230" i="7"/>
  <c r="J230" i="7" s="1"/>
  <c r="AF229" i="7"/>
  <c r="AE229" i="7"/>
  <c r="AD229" i="7"/>
  <c r="AC229" i="7"/>
  <c r="J229" i="7" s="1"/>
  <c r="AF228" i="7"/>
  <c r="AE228" i="7"/>
  <c r="AD228" i="7"/>
  <c r="AC228" i="7"/>
  <c r="J228" i="7" s="1"/>
  <c r="AF227" i="7"/>
  <c r="AE227" i="7"/>
  <c r="AD227" i="7"/>
  <c r="AC227" i="7"/>
  <c r="J227" i="7" s="1"/>
  <c r="AF226" i="7"/>
  <c r="AE226" i="7"/>
  <c r="AD226" i="7"/>
  <c r="AC226" i="7"/>
  <c r="J226" i="7" s="1"/>
  <c r="AF225" i="7"/>
  <c r="AE225" i="7"/>
  <c r="AD225" i="7"/>
  <c r="AC225" i="7"/>
  <c r="J225" i="7" s="1"/>
  <c r="AF224" i="7"/>
  <c r="AE224" i="7"/>
  <c r="AD224" i="7"/>
  <c r="AC224" i="7"/>
  <c r="J224" i="7" s="1"/>
  <c r="AF223" i="7"/>
  <c r="AE223" i="7"/>
  <c r="AD223" i="7"/>
  <c r="AC223" i="7"/>
  <c r="J223" i="7" s="1"/>
  <c r="AF222" i="7"/>
  <c r="AE222" i="7"/>
  <c r="AD222" i="7"/>
  <c r="AC222" i="7"/>
  <c r="J222" i="7" s="1"/>
  <c r="AF221" i="7"/>
  <c r="AE221" i="7"/>
  <c r="AD221" i="7"/>
  <c r="AC221" i="7"/>
  <c r="J221" i="7" s="1"/>
  <c r="AF220" i="7"/>
  <c r="AE220" i="7"/>
  <c r="AD220" i="7"/>
  <c r="AC220" i="7"/>
  <c r="J220" i="7" s="1"/>
  <c r="AF219" i="7"/>
  <c r="AE219" i="7"/>
  <c r="AD219" i="7"/>
  <c r="AC219" i="7"/>
  <c r="J219" i="7" s="1"/>
  <c r="AF218" i="7"/>
  <c r="AE218" i="7"/>
  <c r="AD218" i="7"/>
  <c r="AC218" i="7"/>
  <c r="J218" i="7" s="1"/>
  <c r="AF217" i="7"/>
  <c r="AE217" i="7"/>
  <c r="AD217" i="7"/>
  <c r="AC217" i="7"/>
  <c r="J217" i="7" s="1"/>
  <c r="AF216" i="7"/>
  <c r="AE216" i="7"/>
  <c r="AD216" i="7"/>
  <c r="AC216" i="7"/>
  <c r="J216" i="7" s="1"/>
  <c r="AF215" i="7"/>
  <c r="AE215" i="7"/>
  <c r="AD215" i="7"/>
  <c r="AC215" i="7"/>
  <c r="J215" i="7" s="1"/>
  <c r="AF214" i="7"/>
  <c r="AE214" i="7"/>
  <c r="AD214" i="7"/>
  <c r="AC214" i="7"/>
  <c r="J214" i="7" s="1"/>
  <c r="AF213" i="7"/>
  <c r="AE213" i="7"/>
  <c r="AD213" i="7"/>
  <c r="AC213" i="7"/>
  <c r="J213" i="7" s="1"/>
  <c r="AF212" i="7"/>
  <c r="AE212" i="7"/>
  <c r="AD212" i="7"/>
  <c r="AC212" i="7"/>
  <c r="J212" i="7" s="1"/>
  <c r="AF211" i="7"/>
  <c r="AE211" i="7"/>
  <c r="AD211" i="7"/>
  <c r="AC211" i="7"/>
  <c r="J211" i="7" s="1"/>
  <c r="AF210" i="7"/>
  <c r="AE210" i="7"/>
  <c r="AD210" i="7"/>
  <c r="AC210" i="7"/>
  <c r="J210" i="7" s="1"/>
  <c r="AF209" i="7"/>
  <c r="AE209" i="7"/>
  <c r="AD209" i="7"/>
  <c r="AC209" i="7"/>
  <c r="J209" i="7" s="1"/>
  <c r="AF208" i="7"/>
  <c r="AE208" i="7"/>
  <c r="AD208" i="7"/>
  <c r="AC208" i="7"/>
  <c r="J208" i="7" s="1"/>
  <c r="AF207" i="7"/>
  <c r="AE207" i="7"/>
  <c r="AD207" i="7"/>
  <c r="AC207" i="7"/>
  <c r="J207" i="7" s="1"/>
  <c r="AF206" i="7"/>
  <c r="AE206" i="7"/>
  <c r="AD206" i="7"/>
  <c r="AC206" i="7"/>
  <c r="J206" i="7" s="1"/>
  <c r="AF205" i="7"/>
  <c r="AE205" i="7"/>
  <c r="AD205" i="7"/>
  <c r="AC205" i="7"/>
  <c r="J205" i="7" s="1"/>
  <c r="AF204" i="7"/>
  <c r="AE204" i="7"/>
  <c r="AD204" i="7"/>
  <c r="AC204" i="7"/>
  <c r="J204" i="7" s="1"/>
  <c r="AF203" i="7"/>
  <c r="AE203" i="7"/>
  <c r="AD203" i="7"/>
  <c r="AC203" i="7"/>
  <c r="J203" i="7" s="1"/>
  <c r="AF202" i="7"/>
  <c r="AE202" i="7"/>
  <c r="AD202" i="7"/>
  <c r="AC202" i="7"/>
  <c r="J202" i="7" s="1"/>
  <c r="AF201" i="7"/>
  <c r="AE201" i="7"/>
  <c r="AD201" i="7"/>
  <c r="AC201" i="7"/>
  <c r="J201" i="7" s="1"/>
  <c r="AF200" i="7"/>
  <c r="AE200" i="7"/>
  <c r="AD200" i="7"/>
  <c r="AC200" i="7"/>
  <c r="J200" i="7" s="1"/>
  <c r="AF199" i="7"/>
  <c r="AE199" i="7"/>
  <c r="AD199" i="7"/>
  <c r="AC199" i="7"/>
  <c r="J199" i="7" s="1"/>
  <c r="AF198" i="7"/>
  <c r="AE198" i="7"/>
  <c r="AD198" i="7"/>
  <c r="AC198" i="7"/>
  <c r="J198" i="7" s="1"/>
  <c r="AF197" i="7"/>
  <c r="AE197" i="7"/>
  <c r="AD197" i="7"/>
  <c r="AC197" i="7"/>
  <c r="J197" i="7" s="1"/>
  <c r="AF196" i="7"/>
  <c r="AE196" i="7"/>
  <c r="AD196" i="7"/>
  <c r="AC196" i="7"/>
  <c r="J196" i="7" s="1"/>
  <c r="AF195" i="7"/>
  <c r="AE195" i="7"/>
  <c r="AD195" i="7"/>
  <c r="AC195" i="7"/>
  <c r="J195" i="7" s="1"/>
  <c r="AF194" i="7"/>
  <c r="AE194" i="7"/>
  <c r="AD194" i="7"/>
  <c r="AC194" i="7"/>
  <c r="J194" i="7" s="1"/>
  <c r="AF193" i="7"/>
  <c r="AE193" i="7"/>
  <c r="AD193" i="7"/>
  <c r="AC193" i="7"/>
  <c r="J193" i="7" s="1"/>
  <c r="AF192" i="7"/>
  <c r="AE192" i="7"/>
  <c r="AD192" i="7"/>
  <c r="AC192" i="7"/>
  <c r="J192" i="7" s="1"/>
  <c r="AF191" i="7"/>
  <c r="AE191" i="7"/>
  <c r="AD191" i="7"/>
  <c r="AC191" i="7"/>
  <c r="J191" i="7" s="1"/>
  <c r="AF190" i="7"/>
  <c r="AE190" i="7"/>
  <c r="AD190" i="7"/>
  <c r="AC190" i="7"/>
  <c r="J190" i="7" s="1"/>
  <c r="AF189" i="7"/>
  <c r="AE189" i="7"/>
  <c r="AD189" i="7"/>
  <c r="AC189" i="7"/>
  <c r="J189" i="7" s="1"/>
  <c r="AF188" i="7"/>
  <c r="AE188" i="7"/>
  <c r="AD188" i="7"/>
  <c r="AC188" i="7"/>
  <c r="J188" i="7" s="1"/>
  <c r="AF187" i="7"/>
  <c r="AE187" i="7"/>
  <c r="AD187" i="7"/>
  <c r="AC187" i="7"/>
  <c r="J187" i="7" s="1"/>
  <c r="AF186" i="7"/>
  <c r="AE186" i="7"/>
  <c r="AD186" i="7"/>
  <c r="AC186" i="7"/>
  <c r="J186" i="7" s="1"/>
  <c r="AF185" i="7"/>
  <c r="AE185" i="7"/>
  <c r="AD185" i="7"/>
  <c r="AC185" i="7"/>
  <c r="J185" i="7" s="1"/>
  <c r="AF184" i="7"/>
  <c r="AE184" i="7"/>
  <c r="AD184" i="7"/>
  <c r="AC184" i="7"/>
  <c r="J184" i="7" s="1"/>
  <c r="AF183" i="7"/>
  <c r="AE183" i="7"/>
  <c r="AD183" i="7"/>
  <c r="AC183" i="7"/>
  <c r="J183" i="7" s="1"/>
  <c r="AF182" i="7"/>
  <c r="AE182" i="7"/>
  <c r="AD182" i="7"/>
  <c r="AC182" i="7"/>
  <c r="J182" i="7" s="1"/>
  <c r="AF181" i="7"/>
  <c r="AE181" i="7"/>
  <c r="AD181" i="7"/>
  <c r="AC181" i="7"/>
  <c r="J181" i="7" s="1"/>
  <c r="AF180" i="7"/>
  <c r="AE180" i="7"/>
  <c r="AD180" i="7"/>
  <c r="AC180" i="7"/>
  <c r="J180" i="7" s="1"/>
  <c r="AF179" i="7"/>
  <c r="AE179" i="7"/>
  <c r="AD179" i="7"/>
  <c r="AC179" i="7"/>
  <c r="J179" i="7" s="1"/>
  <c r="AF178" i="7"/>
  <c r="AE178" i="7"/>
  <c r="AD178" i="7"/>
  <c r="AC178" i="7"/>
  <c r="J178" i="7" s="1"/>
  <c r="AF177" i="7"/>
  <c r="AE177" i="7"/>
  <c r="AD177" i="7"/>
  <c r="AC177" i="7"/>
  <c r="J177" i="7" s="1"/>
  <c r="AF176" i="7"/>
  <c r="AE176" i="7"/>
  <c r="AD176" i="7"/>
  <c r="AC176" i="7"/>
  <c r="J176" i="7" s="1"/>
  <c r="AF175" i="7"/>
  <c r="AE175" i="7"/>
  <c r="AD175" i="7"/>
  <c r="AC175" i="7"/>
  <c r="J175" i="7" s="1"/>
  <c r="AF174" i="7"/>
  <c r="AE174" i="7"/>
  <c r="AD174" i="7"/>
  <c r="AC174" i="7"/>
  <c r="J174" i="7" s="1"/>
  <c r="AF173" i="7"/>
  <c r="AE173" i="7"/>
  <c r="AD173" i="7"/>
  <c r="AC173" i="7"/>
  <c r="J173" i="7" s="1"/>
  <c r="AF172" i="7"/>
  <c r="AE172" i="7"/>
  <c r="AD172" i="7"/>
  <c r="AC172" i="7"/>
  <c r="J172" i="7" s="1"/>
  <c r="AF171" i="7"/>
  <c r="AE171" i="7"/>
  <c r="AD171" i="7"/>
  <c r="AC171" i="7"/>
  <c r="J171" i="7" s="1"/>
  <c r="AF170" i="7"/>
  <c r="AE170" i="7"/>
  <c r="AD170" i="7"/>
  <c r="AC170" i="7"/>
  <c r="J170" i="7" s="1"/>
  <c r="AF169" i="7"/>
  <c r="AE169" i="7"/>
  <c r="AD169" i="7"/>
  <c r="AC169" i="7"/>
  <c r="J169" i="7" s="1"/>
  <c r="AF168" i="7"/>
  <c r="AE168" i="7"/>
  <c r="AD168" i="7"/>
  <c r="AC168" i="7"/>
  <c r="J168" i="7" s="1"/>
  <c r="AF167" i="7"/>
  <c r="AE167" i="7"/>
  <c r="AD167" i="7"/>
  <c r="AC167" i="7"/>
  <c r="J167" i="7" s="1"/>
  <c r="AF166" i="7"/>
  <c r="AE166" i="7"/>
  <c r="AD166" i="7"/>
  <c r="AC166" i="7"/>
  <c r="J166" i="7" s="1"/>
  <c r="AF165" i="7"/>
  <c r="AE165" i="7"/>
  <c r="AD165" i="7"/>
  <c r="AC165" i="7"/>
  <c r="J165" i="7" s="1"/>
  <c r="AF164" i="7"/>
  <c r="AE164" i="7"/>
  <c r="AD164" i="7"/>
  <c r="AC164" i="7"/>
  <c r="J164" i="7" s="1"/>
  <c r="AF163" i="7"/>
  <c r="AE163" i="7"/>
  <c r="AD163" i="7"/>
  <c r="AC163" i="7"/>
  <c r="J163" i="7" s="1"/>
  <c r="AF162" i="7"/>
  <c r="AE162" i="7"/>
  <c r="AD162" i="7"/>
  <c r="AC162" i="7"/>
  <c r="J162" i="7" s="1"/>
  <c r="AF161" i="7"/>
  <c r="AE161" i="7"/>
  <c r="AD161" i="7"/>
  <c r="AC161" i="7"/>
  <c r="J161" i="7" s="1"/>
  <c r="AF160" i="7"/>
  <c r="AE160" i="7"/>
  <c r="AD160" i="7"/>
  <c r="AC160" i="7"/>
  <c r="J160" i="7" s="1"/>
  <c r="AF159" i="7"/>
  <c r="AE159" i="7"/>
  <c r="AD159" i="7"/>
  <c r="AC159" i="7"/>
  <c r="J159" i="7" s="1"/>
  <c r="AF158" i="7"/>
  <c r="AE158" i="7"/>
  <c r="AD158" i="7"/>
  <c r="AC158" i="7"/>
  <c r="J158" i="7" s="1"/>
  <c r="AF157" i="7"/>
  <c r="AE157" i="7"/>
  <c r="AD157" i="7"/>
  <c r="AC157" i="7"/>
  <c r="J157" i="7" s="1"/>
  <c r="AF156" i="7"/>
  <c r="AE156" i="7"/>
  <c r="AD156" i="7"/>
  <c r="AC156" i="7"/>
  <c r="J156" i="7" s="1"/>
  <c r="AF155" i="7"/>
  <c r="AE155" i="7"/>
  <c r="AD155" i="7"/>
  <c r="AC155" i="7"/>
  <c r="J155" i="7" s="1"/>
  <c r="AF154" i="7"/>
  <c r="AE154" i="7"/>
  <c r="AD154" i="7"/>
  <c r="AC154" i="7"/>
  <c r="J154" i="7" s="1"/>
  <c r="AF153" i="7"/>
  <c r="AE153" i="7"/>
  <c r="AD153" i="7"/>
  <c r="AC153" i="7"/>
  <c r="J153" i="7" s="1"/>
  <c r="AF152" i="7"/>
  <c r="AE152" i="7"/>
  <c r="AD152" i="7"/>
  <c r="AC152" i="7"/>
  <c r="J152" i="7" s="1"/>
  <c r="AF151" i="7"/>
  <c r="AE151" i="7"/>
  <c r="AD151" i="7"/>
  <c r="AC151" i="7"/>
  <c r="J151" i="7" s="1"/>
  <c r="AF150" i="7"/>
  <c r="AE150" i="7"/>
  <c r="AD150" i="7"/>
  <c r="AC150" i="7"/>
  <c r="J150" i="7" s="1"/>
  <c r="AF149" i="7"/>
  <c r="AE149" i="7"/>
  <c r="AD149" i="7"/>
  <c r="AC149" i="7"/>
  <c r="J149" i="7" s="1"/>
  <c r="AF148" i="7"/>
  <c r="AE148" i="7"/>
  <c r="AD148" i="7"/>
  <c r="AC148" i="7"/>
  <c r="J148" i="7" s="1"/>
  <c r="AF147" i="7"/>
  <c r="AE147" i="7"/>
  <c r="AD147" i="7"/>
  <c r="AC147" i="7"/>
  <c r="J147" i="7" s="1"/>
  <c r="AF146" i="7"/>
  <c r="AE146" i="7"/>
  <c r="AD146" i="7"/>
  <c r="AC146" i="7"/>
  <c r="J146" i="7" s="1"/>
  <c r="AF145" i="7"/>
  <c r="AE145" i="7"/>
  <c r="AD145" i="7"/>
  <c r="AC145" i="7"/>
  <c r="J145" i="7" s="1"/>
  <c r="AF144" i="7"/>
  <c r="AE144" i="7"/>
  <c r="AD144" i="7"/>
  <c r="AC144" i="7"/>
  <c r="J144" i="7" s="1"/>
  <c r="AF143" i="7"/>
  <c r="AE143" i="7"/>
  <c r="AD143" i="7"/>
  <c r="AC143" i="7"/>
  <c r="J143" i="7" s="1"/>
  <c r="AF142" i="7"/>
  <c r="AE142" i="7"/>
  <c r="AD142" i="7"/>
  <c r="AC142" i="7"/>
  <c r="J142" i="7" s="1"/>
  <c r="AF141" i="7"/>
  <c r="AE141" i="7"/>
  <c r="AD141" i="7"/>
  <c r="AC141" i="7"/>
  <c r="J141" i="7" s="1"/>
  <c r="AF140" i="7"/>
  <c r="AE140" i="7"/>
  <c r="AD140" i="7"/>
  <c r="AC140" i="7"/>
  <c r="J140" i="7" s="1"/>
  <c r="AF139" i="7"/>
  <c r="AE139" i="7"/>
  <c r="AD139" i="7"/>
  <c r="AC139" i="7"/>
  <c r="J139" i="7" s="1"/>
  <c r="AF138" i="7"/>
  <c r="AE138" i="7"/>
  <c r="AD138" i="7"/>
  <c r="AC138" i="7"/>
  <c r="J138" i="7" s="1"/>
  <c r="AF137" i="7"/>
  <c r="AE137" i="7"/>
  <c r="AD137" i="7"/>
  <c r="AC137" i="7"/>
  <c r="J137" i="7" s="1"/>
  <c r="AF136" i="7"/>
  <c r="AE136" i="7"/>
  <c r="AD136" i="7"/>
  <c r="AC136" i="7"/>
  <c r="J136" i="7" s="1"/>
  <c r="AF135" i="7"/>
  <c r="AE135" i="7"/>
  <c r="AD135" i="7"/>
  <c r="AC135" i="7"/>
  <c r="J135" i="7" s="1"/>
  <c r="AF134" i="7"/>
  <c r="AE134" i="7"/>
  <c r="AD134" i="7"/>
  <c r="AC134" i="7"/>
  <c r="J134" i="7" s="1"/>
  <c r="AF133" i="7"/>
  <c r="AE133" i="7"/>
  <c r="AD133" i="7"/>
  <c r="AC133" i="7"/>
  <c r="J133" i="7" s="1"/>
  <c r="AF132" i="7"/>
  <c r="AE132" i="7"/>
  <c r="AD132" i="7"/>
  <c r="AC132" i="7"/>
  <c r="J132" i="7" s="1"/>
  <c r="AF131" i="7"/>
  <c r="AE131" i="7"/>
  <c r="AD131" i="7"/>
  <c r="AC131" i="7"/>
  <c r="J131" i="7" s="1"/>
  <c r="AF130" i="7"/>
  <c r="AE130" i="7"/>
  <c r="AD130" i="7"/>
  <c r="AC130" i="7"/>
  <c r="J130" i="7" s="1"/>
  <c r="AF129" i="7"/>
  <c r="AE129" i="7"/>
  <c r="AD129" i="7"/>
  <c r="AC129" i="7"/>
  <c r="J129" i="7" s="1"/>
  <c r="AF128" i="7"/>
  <c r="AE128" i="7"/>
  <c r="AD128" i="7"/>
  <c r="AC128" i="7"/>
  <c r="J128" i="7" s="1"/>
  <c r="AF127" i="7"/>
  <c r="AE127" i="7"/>
  <c r="AD127" i="7"/>
  <c r="AC127" i="7"/>
  <c r="J127" i="7" s="1"/>
  <c r="AF126" i="7"/>
  <c r="AE126" i="7"/>
  <c r="AD126" i="7"/>
  <c r="AC126" i="7"/>
  <c r="J126" i="7" s="1"/>
  <c r="AF125" i="7"/>
  <c r="AE125" i="7"/>
  <c r="AD125" i="7"/>
  <c r="AC125" i="7"/>
  <c r="J125" i="7" s="1"/>
  <c r="AF124" i="7"/>
  <c r="AE124" i="7"/>
  <c r="AD124" i="7"/>
  <c r="AC124" i="7"/>
  <c r="J124" i="7" s="1"/>
  <c r="AF123" i="7"/>
  <c r="AE123" i="7"/>
  <c r="AD123" i="7"/>
  <c r="AC123" i="7"/>
  <c r="J123" i="7" s="1"/>
  <c r="AF122" i="7"/>
  <c r="AE122" i="7"/>
  <c r="AD122" i="7"/>
  <c r="AC122" i="7"/>
  <c r="J122" i="7" s="1"/>
  <c r="AF121" i="7"/>
  <c r="AE121" i="7"/>
  <c r="AD121" i="7"/>
  <c r="AC121" i="7"/>
  <c r="J121" i="7" s="1"/>
  <c r="AF120" i="7"/>
  <c r="AE120" i="7"/>
  <c r="AD120" i="7"/>
  <c r="AC120" i="7"/>
  <c r="J120" i="7" s="1"/>
  <c r="AF119" i="7"/>
  <c r="AE119" i="7"/>
  <c r="AD119" i="7"/>
  <c r="AC119" i="7"/>
  <c r="J119" i="7" s="1"/>
  <c r="AF118" i="7"/>
  <c r="AE118" i="7"/>
  <c r="AD118" i="7"/>
  <c r="AC118" i="7"/>
  <c r="J118" i="7" s="1"/>
  <c r="AF117" i="7"/>
  <c r="AE117" i="7"/>
  <c r="AD117" i="7"/>
  <c r="AC117" i="7"/>
  <c r="J117" i="7" s="1"/>
  <c r="AF116" i="7"/>
  <c r="AE116" i="7"/>
  <c r="AD116" i="7"/>
  <c r="AC116" i="7"/>
  <c r="J116" i="7" s="1"/>
  <c r="AF115" i="7"/>
  <c r="AE115" i="7"/>
  <c r="AD115" i="7"/>
  <c r="AC115" i="7"/>
  <c r="J115" i="7" s="1"/>
  <c r="AF114" i="7"/>
  <c r="AE114" i="7"/>
  <c r="AD114" i="7"/>
  <c r="AC114" i="7"/>
  <c r="J114" i="7" s="1"/>
  <c r="AF113" i="7"/>
  <c r="AE113" i="7"/>
  <c r="AD113" i="7"/>
  <c r="AC113" i="7"/>
  <c r="J113" i="7" s="1"/>
  <c r="AF112" i="7"/>
  <c r="AE112" i="7"/>
  <c r="AD112" i="7"/>
  <c r="AC112" i="7"/>
  <c r="J112" i="7" s="1"/>
  <c r="AF111" i="7"/>
  <c r="AE111" i="7"/>
  <c r="AD111" i="7"/>
  <c r="AC111" i="7"/>
  <c r="J111" i="7" s="1"/>
  <c r="AF110" i="7"/>
  <c r="AE110" i="7"/>
  <c r="AD110" i="7"/>
  <c r="AC110" i="7"/>
  <c r="J110" i="7" s="1"/>
  <c r="AF109" i="7"/>
  <c r="AE109" i="7"/>
  <c r="AD109" i="7"/>
  <c r="AC109" i="7"/>
  <c r="J109" i="7" s="1"/>
  <c r="AF108" i="7"/>
  <c r="AE108" i="7"/>
  <c r="AD108" i="7"/>
  <c r="AC108" i="7"/>
  <c r="J108" i="7" s="1"/>
  <c r="AF107" i="7"/>
  <c r="AE107" i="7"/>
  <c r="AD107" i="7"/>
  <c r="AC107" i="7"/>
  <c r="J107" i="7" s="1"/>
  <c r="AF106" i="7"/>
  <c r="AE106" i="7"/>
  <c r="AD106" i="7"/>
  <c r="AC106" i="7"/>
  <c r="J106" i="7" s="1"/>
  <c r="AF105" i="7"/>
  <c r="AE105" i="7"/>
  <c r="AD105" i="7"/>
  <c r="AC105" i="7"/>
  <c r="J105" i="7" s="1"/>
  <c r="AF104" i="7"/>
  <c r="AE104" i="7"/>
  <c r="AD104" i="7"/>
  <c r="AC104" i="7"/>
  <c r="J104" i="7" s="1"/>
  <c r="AF103" i="7"/>
  <c r="AE103" i="7"/>
  <c r="AD103" i="7"/>
  <c r="AC103" i="7"/>
  <c r="J103" i="7" s="1"/>
  <c r="AF102" i="7"/>
  <c r="AE102" i="7"/>
  <c r="AD102" i="7"/>
  <c r="AC102" i="7"/>
  <c r="J102" i="7" s="1"/>
  <c r="AF101" i="7"/>
  <c r="AE101" i="7"/>
  <c r="AD101" i="7"/>
  <c r="AC101" i="7"/>
  <c r="J101" i="7" s="1"/>
  <c r="AF100" i="7"/>
  <c r="AE100" i="7"/>
  <c r="AD100" i="7"/>
  <c r="AC100" i="7"/>
  <c r="J100" i="7" s="1"/>
  <c r="AF99" i="7"/>
  <c r="AE99" i="7"/>
  <c r="AD99" i="7"/>
  <c r="AC99" i="7"/>
  <c r="J99" i="7" s="1"/>
  <c r="AF98" i="7"/>
  <c r="AE98" i="7"/>
  <c r="AD98" i="7"/>
  <c r="AC98" i="7"/>
  <c r="J98" i="7" s="1"/>
  <c r="AF97" i="7"/>
  <c r="AE97" i="7"/>
  <c r="AD97" i="7"/>
  <c r="AC97" i="7"/>
  <c r="J97" i="7" s="1"/>
  <c r="AF96" i="7"/>
  <c r="AE96" i="7"/>
  <c r="AD96" i="7"/>
  <c r="AC96" i="7"/>
  <c r="J96" i="7" s="1"/>
  <c r="AF95" i="7"/>
  <c r="AE95" i="7"/>
  <c r="AD95" i="7"/>
  <c r="AC95" i="7"/>
  <c r="J95" i="7" s="1"/>
  <c r="AF94" i="7"/>
  <c r="AE94" i="7"/>
  <c r="AD94" i="7"/>
  <c r="AC94" i="7"/>
  <c r="J94" i="7" s="1"/>
  <c r="AF93" i="7"/>
  <c r="AE93" i="7"/>
  <c r="AD93" i="7"/>
  <c r="AC93" i="7"/>
  <c r="J93" i="7" s="1"/>
  <c r="AF92" i="7"/>
  <c r="AE92" i="7"/>
  <c r="AD92" i="7"/>
  <c r="AC92" i="7"/>
  <c r="J92" i="7" s="1"/>
  <c r="AF91" i="7"/>
  <c r="AE91" i="7"/>
  <c r="AD91" i="7"/>
  <c r="AC91" i="7"/>
  <c r="J91" i="7" s="1"/>
  <c r="AF90" i="7"/>
  <c r="AE90" i="7"/>
  <c r="AD90" i="7"/>
  <c r="AC90" i="7"/>
  <c r="J90" i="7" s="1"/>
  <c r="AF89" i="7"/>
  <c r="AE89" i="7"/>
  <c r="AD89" i="7"/>
  <c r="AC89" i="7"/>
  <c r="J89" i="7" s="1"/>
  <c r="AF88" i="7"/>
  <c r="AE88" i="7"/>
  <c r="AD88" i="7"/>
  <c r="AC88" i="7"/>
  <c r="J88" i="7" s="1"/>
  <c r="AF87" i="7"/>
  <c r="AE87" i="7"/>
  <c r="AD87" i="7"/>
  <c r="AC87" i="7"/>
  <c r="J87" i="7" s="1"/>
  <c r="AF86" i="7"/>
  <c r="AE86" i="7"/>
  <c r="AD86" i="7"/>
  <c r="AC86" i="7"/>
  <c r="J86" i="7" s="1"/>
  <c r="AF85" i="7"/>
  <c r="AE85" i="7"/>
  <c r="AD85" i="7"/>
  <c r="AC85" i="7"/>
  <c r="J85" i="7" s="1"/>
  <c r="AF84" i="7"/>
  <c r="AE84" i="7"/>
  <c r="AD84" i="7"/>
  <c r="AC84" i="7"/>
  <c r="J84" i="7" s="1"/>
  <c r="AF83" i="7"/>
  <c r="AE83" i="7"/>
  <c r="AD83" i="7"/>
  <c r="AC83" i="7"/>
  <c r="J83" i="7" s="1"/>
  <c r="AF82" i="7"/>
  <c r="AE82" i="7"/>
  <c r="AD82" i="7"/>
  <c r="AC82" i="7"/>
  <c r="J82" i="7" s="1"/>
  <c r="AF81" i="7"/>
  <c r="AE81" i="7"/>
  <c r="AD81" i="7"/>
  <c r="AC81" i="7"/>
  <c r="J81" i="7" s="1"/>
  <c r="AF80" i="7"/>
  <c r="AE80" i="7"/>
  <c r="AD80" i="7"/>
  <c r="AC80" i="7"/>
  <c r="J80" i="7" s="1"/>
  <c r="AF79" i="7"/>
  <c r="AE79" i="7"/>
  <c r="AD79" i="7"/>
  <c r="AC79" i="7"/>
  <c r="J79" i="7" s="1"/>
  <c r="AF78" i="7"/>
  <c r="AE78" i="7"/>
  <c r="AD78" i="7"/>
  <c r="AC78" i="7"/>
  <c r="J78" i="7" s="1"/>
  <c r="AF77" i="7"/>
  <c r="AE77" i="7"/>
  <c r="AD77" i="7"/>
  <c r="AC77" i="7"/>
  <c r="J77" i="7" s="1"/>
  <c r="AF76" i="7"/>
  <c r="AE76" i="7"/>
  <c r="AD76" i="7"/>
  <c r="AC76" i="7"/>
  <c r="J76" i="7" s="1"/>
  <c r="AF75" i="7"/>
  <c r="AE75" i="7"/>
  <c r="AD75" i="7"/>
  <c r="AC75" i="7"/>
  <c r="J75" i="7" s="1"/>
  <c r="AF74" i="7"/>
  <c r="AE74" i="7"/>
  <c r="AD74" i="7"/>
  <c r="AC74" i="7"/>
  <c r="J74" i="7" s="1"/>
  <c r="AF73" i="7"/>
  <c r="AE73" i="7"/>
  <c r="AD73" i="7"/>
  <c r="AC73" i="7"/>
  <c r="J73" i="7" s="1"/>
  <c r="AF72" i="7"/>
  <c r="AE72" i="7"/>
  <c r="AD72" i="7"/>
  <c r="AC72" i="7"/>
  <c r="J72" i="7" s="1"/>
  <c r="AF71" i="7"/>
  <c r="AE71" i="7"/>
  <c r="AD71" i="7"/>
  <c r="AC71" i="7"/>
  <c r="J71" i="7" s="1"/>
  <c r="AF70" i="7"/>
  <c r="AE70" i="7"/>
  <c r="AD70" i="7"/>
  <c r="AC70" i="7"/>
  <c r="J70" i="7" s="1"/>
  <c r="AF69" i="7"/>
  <c r="AE69" i="7"/>
  <c r="AD69" i="7"/>
  <c r="AC69" i="7"/>
  <c r="J69" i="7" s="1"/>
  <c r="AF68" i="7"/>
  <c r="AE68" i="7"/>
  <c r="AD68" i="7"/>
  <c r="AC68" i="7"/>
  <c r="J68" i="7" s="1"/>
  <c r="AF67" i="7"/>
  <c r="AE67" i="7"/>
  <c r="AD67" i="7"/>
  <c r="AC67" i="7"/>
  <c r="J67" i="7" s="1"/>
  <c r="AF66" i="7"/>
  <c r="AE66" i="7"/>
  <c r="AD66" i="7"/>
  <c r="AC66" i="7"/>
  <c r="J66" i="7" s="1"/>
  <c r="AF65" i="7"/>
  <c r="AE65" i="7"/>
  <c r="AD65" i="7"/>
  <c r="AC65" i="7"/>
  <c r="J65" i="7" s="1"/>
  <c r="AF64" i="7"/>
  <c r="AE64" i="7"/>
  <c r="AD64" i="7"/>
  <c r="AC64" i="7"/>
  <c r="J64" i="7" s="1"/>
  <c r="AF63" i="7"/>
  <c r="AE63" i="7"/>
  <c r="AD63" i="7"/>
  <c r="AC63" i="7"/>
  <c r="J63" i="7" s="1"/>
  <c r="AF62" i="7"/>
  <c r="AE62" i="7"/>
  <c r="AD62" i="7"/>
  <c r="AC62" i="7"/>
  <c r="J62" i="7" s="1"/>
  <c r="AF61" i="7"/>
  <c r="AE61" i="7"/>
  <c r="AD61" i="7"/>
  <c r="AC61" i="7"/>
  <c r="J61" i="7" s="1"/>
  <c r="AF60" i="7"/>
  <c r="AE60" i="7"/>
  <c r="AD60" i="7"/>
  <c r="AC60" i="7"/>
  <c r="J60" i="7" s="1"/>
  <c r="AF59" i="7"/>
  <c r="AE59" i="7"/>
  <c r="AD59" i="7"/>
  <c r="AC59" i="7"/>
  <c r="J59" i="7" s="1"/>
  <c r="AF58" i="7"/>
  <c r="AE58" i="7"/>
  <c r="AD58" i="7"/>
  <c r="AC58" i="7"/>
  <c r="J58" i="7" s="1"/>
  <c r="AF57" i="7"/>
  <c r="AE57" i="7"/>
  <c r="AD57" i="7"/>
  <c r="AC57" i="7"/>
  <c r="J57" i="7" s="1"/>
  <c r="AF56" i="7"/>
  <c r="AE56" i="7"/>
  <c r="AD56" i="7"/>
  <c r="AC56" i="7"/>
  <c r="J56" i="7" s="1"/>
  <c r="AF55" i="7"/>
  <c r="AE55" i="7"/>
  <c r="AD55" i="7"/>
  <c r="AC55" i="7"/>
  <c r="J55" i="7" s="1"/>
  <c r="AF54" i="7"/>
  <c r="AE54" i="7"/>
  <c r="AD54" i="7"/>
  <c r="AC54" i="7"/>
  <c r="J54" i="7" s="1"/>
  <c r="AF53" i="7"/>
  <c r="AE53" i="7"/>
  <c r="AD53" i="7"/>
  <c r="AC53" i="7"/>
  <c r="J53" i="7" s="1"/>
  <c r="AF52" i="7"/>
  <c r="AE52" i="7"/>
  <c r="AD52" i="7"/>
  <c r="AC52" i="7"/>
  <c r="J52" i="7" s="1"/>
  <c r="AF51" i="7"/>
  <c r="AE51" i="7"/>
  <c r="AD51" i="7"/>
  <c r="AC51" i="7"/>
  <c r="J51" i="7" s="1"/>
  <c r="AF50" i="7"/>
  <c r="AE50" i="7"/>
  <c r="AD50" i="7"/>
  <c r="AC50" i="7"/>
  <c r="J50" i="7" s="1"/>
  <c r="AF49" i="7"/>
  <c r="AE49" i="7"/>
  <c r="AD49" i="7"/>
  <c r="AC49" i="7"/>
  <c r="J49" i="7" s="1"/>
  <c r="AF48" i="7"/>
  <c r="AE48" i="7"/>
  <c r="AD48" i="7"/>
  <c r="AC48" i="7"/>
  <c r="J48" i="7" s="1"/>
  <c r="AF47" i="7"/>
  <c r="AE47" i="7"/>
  <c r="AD47" i="7"/>
  <c r="AC47" i="7"/>
  <c r="J47" i="7" s="1"/>
  <c r="AF46" i="7"/>
  <c r="AE46" i="7"/>
  <c r="AD46" i="7"/>
  <c r="AC46" i="7"/>
  <c r="J46" i="7" s="1"/>
  <c r="AF45" i="7"/>
  <c r="AE45" i="7"/>
  <c r="AD45" i="7"/>
  <c r="AC45" i="7"/>
  <c r="J45" i="7" s="1"/>
  <c r="AF44" i="7"/>
  <c r="AE44" i="7"/>
  <c r="AD44" i="7"/>
  <c r="AC44" i="7"/>
  <c r="J44" i="7" s="1"/>
  <c r="AF43" i="7"/>
  <c r="AE43" i="7"/>
  <c r="AD43" i="7"/>
  <c r="AC43" i="7"/>
  <c r="J43" i="7" s="1"/>
  <c r="AF42" i="7"/>
  <c r="AE42" i="7"/>
  <c r="AD42" i="7"/>
  <c r="AC42" i="7"/>
  <c r="J42" i="7" s="1"/>
  <c r="AF41" i="7"/>
  <c r="AE41" i="7"/>
  <c r="AD41" i="7"/>
  <c r="AC41" i="7"/>
  <c r="J41" i="7" s="1"/>
  <c r="AF40" i="7"/>
  <c r="AE40" i="7"/>
  <c r="AD40" i="7"/>
  <c r="AC40" i="7"/>
  <c r="J40" i="7" s="1"/>
  <c r="AF39" i="7"/>
  <c r="AE39" i="7"/>
  <c r="AD39" i="7"/>
  <c r="AC39" i="7"/>
  <c r="J39" i="7" s="1"/>
  <c r="AF38" i="7"/>
  <c r="AE38" i="7"/>
  <c r="AD38" i="7"/>
  <c r="AC38" i="7"/>
  <c r="J38" i="7" s="1"/>
  <c r="AF37" i="7"/>
  <c r="AE37" i="7"/>
  <c r="AD37" i="7"/>
  <c r="AC37" i="7"/>
  <c r="J37" i="7" s="1"/>
  <c r="AF36" i="7"/>
  <c r="AE36" i="7"/>
  <c r="AD36" i="7"/>
  <c r="AC36" i="7"/>
  <c r="J36" i="7" s="1"/>
  <c r="AF35" i="7"/>
  <c r="AE35" i="7"/>
  <c r="AD35" i="7"/>
  <c r="AC35" i="7"/>
  <c r="J35" i="7" s="1"/>
  <c r="AF34" i="7"/>
  <c r="AE34" i="7"/>
  <c r="AD34" i="7"/>
  <c r="AC34" i="7"/>
  <c r="J34" i="7" s="1"/>
  <c r="AF33" i="7"/>
  <c r="AE33" i="7"/>
  <c r="AD33" i="7"/>
  <c r="AC33" i="7"/>
  <c r="J33" i="7" s="1"/>
  <c r="AF32" i="7"/>
  <c r="AE32" i="7"/>
  <c r="AD32" i="7"/>
  <c r="AC32" i="7"/>
  <c r="J32" i="7" s="1"/>
  <c r="AF31" i="7"/>
  <c r="AE31" i="7"/>
  <c r="AD31" i="7"/>
  <c r="AC31" i="7"/>
  <c r="J31" i="7" s="1"/>
  <c r="AF30" i="7"/>
  <c r="AE30" i="7"/>
  <c r="AD30" i="7"/>
  <c r="AC30" i="7"/>
  <c r="J30" i="7" s="1"/>
  <c r="AF29" i="7"/>
  <c r="AE29" i="7"/>
  <c r="AD29" i="7"/>
  <c r="AC29" i="7"/>
  <c r="J29" i="7" s="1"/>
  <c r="AF28" i="7"/>
  <c r="AE28" i="7"/>
  <c r="AD28" i="7"/>
  <c r="AC28" i="7"/>
  <c r="J28" i="7" s="1"/>
  <c r="AF27" i="7"/>
  <c r="AE27" i="7"/>
  <c r="AD27" i="7"/>
  <c r="AC27" i="7"/>
  <c r="J27" i="7" s="1"/>
  <c r="AF26" i="7"/>
  <c r="AE26" i="7"/>
  <c r="AD26" i="7"/>
  <c r="AC26" i="7"/>
  <c r="J26" i="7" s="1"/>
  <c r="AF25" i="7"/>
  <c r="AE25" i="7"/>
  <c r="AD25" i="7"/>
  <c r="AC25" i="7"/>
  <c r="J25" i="7" s="1"/>
  <c r="AF24" i="7"/>
  <c r="AE24" i="7"/>
  <c r="AD24" i="7"/>
  <c r="AC24" i="7"/>
  <c r="J24" i="7" s="1"/>
  <c r="AF23" i="7"/>
  <c r="AE23" i="7"/>
  <c r="AD23" i="7"/>
  <c r="AC23" i="7"/>
  <c r="J23" i="7" s="1"/>
  <c r="AF22" i="7"/>
  <c r="AE22" i="7"/>
  <c r="AD22" i="7"/>
  <c r="AC22" i="7"/>
  <c r="J22" i="7" s="1"/>
  <c r="AF21" i="7"/>
  <c r="AE21" i="7"/>
  <c r="AD21" i="7"/>
  <c r="AC21" i="7"/>
  <c r="J21" i="7" s="1"/>
  <c r="AF20" i="7"/>
  <c r="AE20" i="7"/>
  <c r="AD20" i="7"/>
  <c r="AC20" i="7"/>
  <c r="J20" i="7" s="1"/>
  <c r="AF19" i="7"/>
  <c r="AE19" i="7"/>
  <c r="AD19" i="7"/>
  <c r="AC19" i="7"/>
  <c r="J19" i="7" s="1"/>
  <c r="AF18" i="7"/>
  <c r="AE18" i="7"/>
  <c r="AD18" i="7"/>
  <c r="AC18" i="7"/>
  <c r="J18" i="7" s="1"/>
  <c r="AF17" i="7"/>
  <c r="AE17" i="7"/>
  <c r="AD17" i="7"/>
  <c r="AC17" i="7"/>
  <c r="J17" i="7" s="1"/>
  <c r="AF16" i="7"/>
  <c r="AE16" i="7"/>
  <c r="AD16" i="7"/>
  <c r="AC16" i="7"/>
  <c r="J16" i="7" s="1"/>
  <c r="AF15" i="7"/>
  <c r="AE15" i="7"/>
  <c r="AD15" i="7"/>
  <c r="AC15" i="7"/>
  <c r="J15" i="7" s="1"/>
  <c r="AF14" i="7"/>
  <c r="AE14" i="7"/>
  <c r="AD14" i="7"/>
  <c r="AC14" i="7"/>
  <c r="J14" i="7" s="1"/>
  <c r="AF13" i="7"/>
  <c r="AE13" i="7"/>
  <c r="AD13" i="7"/>
  <c r="AC13" i="7"/>
  <c r="J13" i="7" s="1"/>
  <c r="AF12" i="7"/>
  <c r="AE12" i="7"/>
  <c r="AD12" i="7"/>
  <c r="AC12" i="7"/>
  <c r="J12" i="7" s="1"/>
  <c r="AF11" i="7"/>
  <c r="AE11" i="7"/>
  <c r="AD11" i="7"/>
  <c r="AC11" i="7"/>
  <c r="J11" i="7" s="1"/>
  <c r="AF10" i="7"/>
  <c r="AE10" i="7"/>
  <c r="AD10" i="7"/>
  <c r="AC10" i="7"/>
  <c r="AF9" i="7"/>
  <c r="AE9" i="7"/>
  <c r="AD9" i="7"/>
  <c r="AC9" i="7"/>
  <c r="AF8" i="7"/>
  <c r="AE8" i="7"/>
  <c r="AD8" i="7"/>
  <c r="AC8" i="7"/>
  <c r="AF7" i="7"/>
  <c r="AE7" i="7"/>
  <c r="AD7" i="7"/>
  <c r="AC7" i="7"/>
  <c r="AF6" i="7"/>
  <c r="AE6" i="7"/>
  <c r="AD6" i="7"/>
  <c r="AC6" i="7"/>
  <c r="AF5" i="7"/>
  <c r="AE5" i="7"/>
  <c r="AD5" i="7"/>
  <c r="AC5" i="7"/>
  <c r="AF11" i="2"/>
  <c r="AG11" i="2"/>
  <c r="AH11" i="2"/>
  <c r="AI11" i="2"/>
  <c r="AF12" i="2"/>
  <c r="AG12" i="2"/>
  <c r="AH12" i="2"/>
  <c r="AI12" i="2"/>
  <c r="AF13" i="2"/>
  <c r="AG13" i="2"/>
  <c r="AH13" i="2"/>
  <c r="AI13" i="2"/>
  <c r="AF14" i="2"/>
  <c r="AG14" i="2"/>
  <c r="AH14" i="2"/>
  <c r="AI14" i="2"/>
  <c r="AF15" i="2"/>
  <c r="AG15" i="2"/>
  <c r="AH15" i="2"/>
  <c r="AI15" i="2"/>
  <c r="AF16" i="2"/>
  <c r="AG16" i="2"/>
  <c r="AH16" i="2"/>
  <c r="AI16" i="2"/>
  <c r="AF17" i="2"/>
  <c r="AG17" i="2"/>
  <c r="AH17" i="2"/>
  <c r="AI17" i="2"/>
  <c r="AF18" i="2"/>
  <c r="AG18" i="2"/>
  <c r="AH18" i="2"/>
  <c r="AI18" i="2"/>
  <c r="AF19" i="2"/>
  <c r="AG19" i="2"/>
  <c r="AH19" i="2"/>
  <c r="AI19" i="2"/>
  <c r="AF20" i="2"/>
  <c r="AG20" i="2"/>
  <c r="AH20" i="2"/>
  <c r="AI20" i="2"/>
  <c r="AF21" i="2"/>
  <c r="AG21" i="2"/>
  <c r="AH21" i="2"/>
  <c r="AI21" i="2"/>
  <c r="AF22" i="2"/>
  <c r="AG22" i="2"/>
  <c r="AH22" i="2"/>
  <c r="AI22" i="2"/>
  <c r="AF23" i="2"/>
  <c r="AG23" i="2"/>
  <c r="AH23" i="2"/>
  <c r="AI23" i="2"/>
  <c r="AF24" i="2"/>
  <c r="AG24" i="2"/>
  <c r="AH24" i="2"/>
  <c r="AI24" i="2"/>
  <c r="AF25" i="2"/>
  <c r="AG25" i="2"/>
  <c r="AH25" i="2"/>
  <c r="AI25" i="2"/>
  <c r="AF26" i="2"/>
  <c r="AG26" i="2"/>
  <c r="AH26" i="2"/>
  <c r="AI26" i="2"/>
  <c r="AF27" i="2"/>
  <c r="AG27" i="2"/>
  <c r="AH27" i="2"/>
  <c r="AI27" i="2"/>
  <c r="AF28" i="2"/>
  <c r="AG28" i="2"/>
  <c r="AH28" i="2"/>
  <c r="AI28" i="2"/>
  <c r="AF29" i="2"/>
  <c r="AG29" i="2"/>
  <c r="AH29" i="2"/>
  <c r="AI29" i="2"/>
  <c r="AF30" i="2"/>
  <c r="AG30" i="2"/>
  <c r="AH30" i="2"/>
  <c r="AI30" i="2"/>
  <c r="AF31" i="2"/>
  <c r="AG31" i="2"/>
  <c r="AH31" i="2"/>
  <c r="AI31" i="2"/>
  <c r="AF32" i="2"/>
  <c r="AG32" i="2"/>
  <c r="AH32" i="2"/>
  <c r="AI32" i="2"/>
  <c r="AF33" i="2"/>
  <c r="AG33" i="2"/>
  <c r="AH33" i="2"/>
  <c r="AI33" i="2"/>
  <c r="AF34" i="2"/>
  <c r="AG34" i="2"/>
  <c r="AH34" i="2"/>
  <c r="AI34" i="2"/>
  <c r="AF35" i="2"/>
  <c r="AG35" i="2"/>
  <c r="AH35" i="2"/>
  <c r="AI35" i="2"/>
  <c r="AF36" i="2"/>
  <c r="AG36" i="2"/>
  <c r="AH36" i="2"/>
  <c r="AI36" i="2"/>
  <c r="AF37" i="2"/>
  <c r="AG37" i="2"/>
  <c r="AH37" i="2"/>
  <c r="AI37" i="2"/>
  <c r="AF38" i="2"/>
  <c r="AG38" i="2"/>
  <c r="AH38" i="2"/>
  <c r="AI38" i="2"/>
  <c r="AF39" i="2"/>
  <c r="AG39" i="2"/>
  <c r="AH39" i="2"/>
  <c r="AI39" i="2"/>
  <c r="AF40" i="2"/>
  <c r="AG40" i="2"/>
  <c r="AH40" i="2"/>
  <c r="AI40" i="2"/>
  <c r="AF41" i="2"/>
  <c r="AG41" i="2"/>
  <c r="AH41" i="2"/>
  <c r="AI41" i="2"/>
  <c r="AF42" i="2"/>
  <c r="AG42" i="2"/>
  <c r="AH42" i="2"/>
  <c r="AI42" i="2"/>
  <c r="AF43" i="2"/>
  <c r="AG43" i="2"/>
  <c r="AH43" i="2"/>
  <c r="AI43" i="2"/>
  <c r="AF44" i="2"/>
  <c r="AG44" i="2"/>
  <c r="AH44" i="2"/>
  <c r="AI44" i="2"/>
  <c r="AF45" i="2"/>
  <c r="AG45" i="2"/>
  <c r="AH45" i="2"/>
  <c r="AI45" i="2"/>
  <c r="AF46" i="2"/>
  <c r="AG46" i="2"/>
  <c r="AH46" i="2"/>
  <c r="AI46" i="2"/>
  <c r="AF47" i="2"/>
  <c r="AG47" i="2"/>
  <c r="AH47" i="2"/>
  <c r="AI47" i="2"/>
  <c r="AF48" i="2"/>
  <c r="AG48" i="2"/>
  <c r="AH48" i="2"/>
  <c r="AI48" i="2"/>
  <c r="AF49" i="2"/>
  <c r="AG49" i="2"/>
  <c r="AH49" i="2"/>
  <c r="AI49" i="2"/>
  <c r="AF50" i="2"/>
  <c r="AG50" i="2"/>
  <c r="AH50" i="2"/>
  <c r="AI50" i="2"/>
  <c r="AF51" i="2"/>
  <c r="AG51" i="2"/>
  <c r="AH51" i="2"/>
  <c r="AI51" i="2"/>
  <c r="AF52" i="2"/>
  <c r="AG52" i="2"/>
  <c r="AH52" i="2"/>
  <c r="AI52" i="2"/>
  <c r="AF53" i="2"/>
  <c r="AG53" i="2"/>
  <c r="AH53" i="2"/>
  <c r="AI53" i="2"/>
  <c r="AF54" i="2"/>
  <c r="AG54" i="2"/>
  <c r="AH54" i="2"/>
  <c r="AI54" i="2"/>
  <c r="AF55" i="2"/>
  <c r="AG55" i="2"/>
  <c r="AH55" i="2"/>
  <c r="AI55" i="2"/>
  <c r="AF56" i="2"/>
  <c r="AG56" i="2"/>
  <c r="AH56" i="2"/>
  <c r="AI56" i="2"/>
  <c r="AF57" i="2"/>
  <c r="AG57" i="2"/>
  <c r="AH57" i="2"/>
  <c r="AI57" i="2"/>
  <c r="AF58" i="2"/>
  <c r="AG58" i="2"/>
  <c r="AH58" i="2"/>
  <c r="AI58" i="2"/>
  <c r="AF59" i="2"/>
  <c r="AG59" i="2"/>
  <c r="AH59" i="2"/>
  <c r="AI59" i="2"/>
  <c r="AF60" i="2"/>
  <c r="AG60" i="2"/>
  <c r="AH60" i="2"/>
  <c r="AI60" i="2"/>
  <c r="AF61" i="2"/>
  <c r="AG61" i="2"/>
  <c r="AH61" i="2"/>
  <c r="AI61" i="2"/>
  <c r="AF62" i="2"/>
  <c r="AG62" i="2"/>
  <c r="AH62" i="2"/>
  <c r="AI62" i="2"/>
  <c r="AF63" i="2"/>
  <c r="AG63" i="2"/>
  <c r="AH63" i="2"/>
  <c r="AI63" i="2"/>
  <c r="AF64" i="2"/>
  <c r="AG64" i="2"/>
  <c r="AH64" i="2"/>
  <c r="AI64" i="2"/>
  <c r="AF65" i="2"/>
  <c r="AG65" i="2"/>
  <c r="AH65" i="2"/>
  <c r="AI65" i="2"/>
  <c r="AF66" i="2"/>
  <c r="AG66" i="2"/>
  <c r="AH66" i="2"/>
  <c r="AI66" i="2"/>
  <c r="AF67" i="2"/>
  <c r="AG67" i="2"/>
  <c r="AH67" i="2"/>
  <c r="AI67" i="2"/>
  <c r="AF68" i="2"/>
  <c r="AG68" i="2"/>
  <c r="AH68" i="2"/>
  <c r="AI68" i="2"/>
  <c r="AF69" i="2"/>
  <c r="AG69" i="2"/>
  <c r="AH69" i="2"/>
  <c r="AI69" i="2"/>
  <c r="AF70" i="2"/>
  <c r="AG70" i="2"/>
  <c r="AH70" i="2"/>
  <c r="AI70" i="2"/>
  <c r="AF71" i="2"/>
  <c r="AG71" i="2"/>
  <c r="AH71" i="2"/>
  <c r="AI71" i="2"/>
  <c r="AF72" i="2"/>
  <c r="AG72" i="2"/>
  <c r="AH72" i="2"/>
  <c r="AI72" i="2"/>
  <c r="AF73" i="2"/>
  <c r="AG73" i="2"/>
  <c r="AH73" i="2"/>
  <c r="AI73" i="2"/>
  <c r="AF74" i="2"/>
  <c r="AG74" i="2"/>
  <c r="AH74" i="2"/>
  <c r="AI74" i="2"/>
  <c r="AF75" i="2"/>
  <c r="AG75" i="2"/>
  <c r="AH75" i="2"/>
  <c r="AI75" i="2"/>
  <c r="AF76" i="2"/>
  <c r="AG76" i="2"/>
  <c r="AH76" i="2"/>
  <c r="AI76" i="2"/>
  <c r="AF77" i="2"/>
  <c r="AG77" i="2"/>
  <c r="AH77" i="2"/>
  <c r="AI77" i="2"/>
  <c r="AF78" i="2"/>
  <c r="AG78" i="2"/>
  <c r="AH78" i="2"/>
  <c r="AI78" i="2"/>
  <c r="AF79" i="2"/>
  <c r="AG79" i="2"/>
  <c r="AH79" i="2"/>
  <c r="AI79" i="2"/>
  <c r="AF80" i="2"/>
  <c r="AG80" i="2"/>
  <c r="AH80" i="2"/>
  <c r="AI80" i="2"/>
  <c r="AF81" i="2"/>
  <c r="AG81" i="2"/>
  <c r="AH81" i="2"/>
  <c r="AI81" i="2"/>
  <c r="AF82" i="2"/>
  <c r="AG82" i="2"/>
  <c r="AH82" i="2"/>
  <c r="AI82" i="2"/>
  <c r="AF83" i="2"/>
  <c r="AG83" i="2"/>
  <c r="AH83" i="2"/>
  <c r="AI83" i="2"/>
  <c r="AF84" i="2"/>
  <c r="AG84" i="2"/>
  <c r="AH84" i="2"/>
  <c r="AI84" i="2"/>
  <c r="AF85" i="2"/>
  <c r="AG85" i="2"/>
  <c r="AH85" i="2"/>
  <c r="AI85" i="2"/>
  <c r="AF86" i="2"/>
  <c r="AG86" i="2"/>
  <c r="AH86" i="2"/>
  <c r="AI86" i="2"/>
  <c r="AF87" i="2"/>
  <c r="AG87" i="2"/>
  <c r="AH87" i="2"/>
  <c r="AI87" i="2"/>
  <c r="AF88" i="2"/>
  <c r="AG88" i="2"/>
  <c r="AH88" i="2"/>
  <c r="AI88" i="2"/>
  <c r="AF89" i="2"/>
  <c r="AG89" i="2"/>
  <c r="AH89" i="2"/>
  <c r="AI89" i="2"/>
  <c r="AF90" i="2"/>
  <c r="AG90" i="2"/>
  <c r="AH90" i="2"/>
  <c r="AI90" i="2"/>
  <c r="AF91" i="2"/>
  <c r="AG91" i="2"/>
  <c r="AH91" i="2"/>
  <c r="AI91" i="2"/>
  <c r="AF92" i="2"/>
  <c r="AG92" i="2"/>
  <c r="AH92" i="2"/>
  <c r="AI92" i="2"/>
  <c r="AF93" i="2"/>
  <c r="AG93" i="2"/>
  <c r="AH93" i="2"/>
  <c r="AI93" i="2"/>
  <c r="AF94" i="2"/>
  <c r="AG94" i="2"/>
  <c r="AH94" i="2"/>
  <c r="AI94" i="2"/>
  <c r="AF95" i="2"/>
  <c r="AG95" i="2"/>
  <c r="AH95" i="2"/>
  <c r="AI95" i="2"/>
  <c r="AF96" i="2"/>
  <c r="AG96" i="2"/>
  <c r="AH96" i="2"/>
  <c r="AI96" i="2"/>
  <c r="AF97" i="2"/>
  <c r="AG97" i="2"/>
  <c r="AH97" i="2"/>
  <c r="AI97" i="2"/>
  <c r="AF98" i="2"/>
  <c r="AG98" i="2"/>
  <c r="AH98" i="2"/>
  <c r="AI98" i="2"/>
  <c r="AF99" i="2"/>
  <c r="AG99" i="2"/>
  <c r="AH99" i="2"/>
  <c r="AI99" i="2"/>
  <c r="AF100" i="2"/>
  <c r="AG100" i="2"/>
  <c r="AH100" i="2"/>
  <c r="AI100" i="2"/>
  <c r="AF101" i="2"/>
  <c r="AG101" i="2"/>
  <c r="AH101" i="2"/>
  <c r="AI101" i="2"/>
  <c r="AF102" i="2"/>
  <c r="AG102" i="2"/>
  <c r="AH102" i="2"/>
  <c r="AI102" i="2"/>
  <c r="K3" i="10" l="1"/>
  <c r="L3" i="10"/>
  <c r="J3" i="10"/>
  <c r="J5" i="7"/>
  <c r="J7" i="7"/>
  <c r="J9" i="7"/>
  <c r="J6" i="7"/>
  <c r="J8" i="7"/>
  <c r="J10" i="7"/>
  <c r="AD6" i="5"/>
  <c r="AF6" i="5" s="1"/>
  <c r="AD5" i="5"/>
  <c r="AF5" i="5" s="1"/>
  <c r="AD4" i="5"/>
  <c r="AH5" i="5" s="1"/>
  <c r="AD3" i="5"/>
  <c r="AB7" i="5" s="1"/>
  <c r="AD2" i="5"/>
  <c r="AH3" i="5" s="1"/>
  <c r="Q1" i="2"/>
  <c r="P1" i="2"/>
  <c r="O1" i="2"/>
  <c r="N1" i="2"/>
  <c r="M1" i="2"/>
  <c r="B1000" i="7"/>
  <c r="B999" i="7"/>
  <c r="B998" i="7"/>
  <c r="B997" i="7"/>
  <c r="B996" i="7"/>
  <c r="B995" i="7"/>
  <c r="B994" i="7"/>
  <c r="B993" i="7"/>
  <c r="B992" i="7"/>
  <c r="B991" i="7"/>
  <c r="B990" i="7"/>
  <c r="B989" i="7"/>
  <c r="B988" i="7"/>
  <c r="B987" i="7"/>
  <c r="B986" i="7"/>
  <c r="B985" i="7"/>
  <c r="B984" i="7"/>
  <c r="B983" i="7"/>
  <c r="B982" i="7"/>
  <c r="B981" i="7"/>
  <c r="B980" i="7"/>
  <c r="B979" i="7"/>
  <c r="B978" i="7"/>
  <c r="B977" i="7"/>
  <c r="B976" i="7"/>
  <c r="B975" i="7"/>
  <c r="B974" i="7"/>
  <c r="B973" i="7"/>
  <c r="B972" i="7"/>
  <c r="B971" i="7"/>
  <c r="B970" i="7"/>
  <c r="B969" i="7"/>
  <c r="B968" i="7"/>
  <c r="B967" i="7"/>
  <c r="B966" i="7"/>
  <c r="B965" i="7"/>
  <c r="B964" i="7"/>
  <c r="B963" i="7"/>
  <c r="B962" i="7"/>
  <c r="B961" i="7"/>
  <c r="B960" i="7"/>
  <c r="B959" i="7"/>
  <c r="B958" i="7"/>
  <c r="B957" i="7"/>
  <c r="B956" i="7"/>
  <c r="B955" i="7"/>
  <c r="B954" i="7"/>
  <c r="B953" i="7"/>
  <c r="B952" i="7"/>
  <c r="B951" i="7"/>
  <c r="B950" i="7"/>
  <c r="B949" i="7"/>
  <c r="B948" i="7"/>
  <c r="B947" i="7"/>
  <c r="B946" i="7"/>
  <c r="B945" i="7"/>
  <c r="B944" i="7"/>
  <c r="B943" i="7"/>
  <c r="B942" i="7"/>
  <c r="B941" i="7"/>
  <c r="B940" i="7"/>
  <c r="B939" i="7"/>
  <c r="B938" i="7"/>
  <c r="B937" i="7"/>
  <c r="B936" i="7"/>
  <c r="B935" i="7"/>
  <c r="B934" i="7"/>
  <c r="B933" i="7"/>
  <c r="B932" i="7"/>
  <c r="B931" i="7"/>
  <c r="B930" i="7"/>
  <c r="B929" i="7"/>
  <c r="B928" i="7"/>
  <c r="B927" i="7"/>
  <c r="B926" i="7"/>
  <c r="B925" i="7"/>
  <c r="B924" i="7"/>
  <c r="B923" i="7"/>
  <c r="B922" i="7"/>
  <c r="B921" i="7"/>
  <c r="B920" i="7"/>
  <c r="B919" i="7"/>
  <c r="B918" i="7"/>
  <c r="B917" i="7"/>
  <c r="B916" i="7"/>
  <c r="B915" i="7"/>
  <c r="B914" i="7"/>
  <c r="B913" i="7"/>
  <c r="B912" i="7"/>
  <c r="B911" i="7"/>
  <c r="B910" i="7"/>
  <c r="B909" i="7"/>
  <c r="B908" i="7"/>
  <c r="B907" i="7"/>
  <c r="B906" i="7"/>
  <c r="B905" i="7"/>
  <c r="B904" i="7"/>
  <c r="B903" i="7"/>
  <c r="B902" i="7"/>
  <c r="B901" i="7"/>
  <c r="B900" i="7"/>
  <c r="B899" i="7"/>
  <c r="B898" i="7"/>
  <c r="B897" i="7"/>
  <c r="B896" i="7"/>
  <c r="B895" i="7"/>
  <c r="B894" i="7"/>
  <c r="B893" i="7"/>
  <c r="B892" i="7"/>
  <c r="B891" i="7"/>
  <c r="B890" i="7"/>
  <c r="B889" i="7"/>
  <c r="B888" i="7"/>
  <c r="B887" i="7"/>
  <c r="B886" i="7"/>
  <c r="B885" i="7"/>
  <c r="B884" i="7"/>
  <c r="B883" i="7"/>
  <c r="B882" i="7"/>
  <c r="B881" i="7"/>
  <c r="B880" i="7"/>
  <c r="B879" i="7"/>
  <c r="B878" i="7"/>
  <c r="B877" i="7"/>
  <c r="B876" i="7"/>
  <c r="B875" i="7"/>
  <c r="B874" i="7"/>
  <c r="B873" i="7"/>
  <c r="B872" i="7"/>
  <c r="B871" i="7"/>
  <c r="B870" i="7"/>
  <c r="B869" i="7"/>
  <c r="B868" i="7"/>
  <c r="B867" i="7"/>
  <c r="B866" i="7"/>
  <c r="B865" i="7"/>
  <c r="B864" i="7"/>
  <c r="B863" i="7"/>
  <c r="B862" i="7"/>
  <c r="B861" i="7"/>
  <c r="B860" i="7"/>
  <c r="B859" i="7"/>
  <c r="B858" i="7"/>
  <c r="B857" i="7"/>
  <c r="B856" i="7"/>
  <c r="B855" i="7"/>
  <c r="B854" i="7"/>
  <c r="B853" i="7"/>
  <c r="B852" i="7"/>
  <c r="B851" i="7"/>
  <c r="B850" i="7"/>
  <c r="B849" i="7"/>
  <c r="B848" i="7"/>
  <c r="B847" i="7"/>
  <c r="B846" i="7"/>
  <c r="B845" i="7"/>
  <c r="B844" i="7"/>
  <c r="B843" i="7"/>
  <c r="B842" i="7"/>
  <c r="B841" i="7"/>
  <c r="B840" i="7"/>
  <c r="B839" i="7"/>
  <c r="B838" i="7"/>
  <c r="B837" i="7"/>
  <c r="B836" i="7"/>
  <c r="B835" i="7"/>
  <c r="B834" i="7"/>
  <c r="B833" i="7"/>
  <c r="B832" i="7"/>
  <c r="B831" i="7"/>
  <c r="B830" i="7"/>
  <c r="B829" i="7"/>
  <c r="B828" i="7"/>
  <c r="B827" i="7"/>
  <c r="B826" i="7"/>
  <c r="B825" i="7"/>
  <c r="B824" i="7"/>
  <c r="B823" i="7"/>
  <c r="B822" i="7"/>
  <c r="B821" i="7"/>
  <c r="B820" i="7"/>
  <c r="B819" i="7"/>
  <c r="B818" i="7"/>
  <c r="B817" i="7"/>
  <c r="B816" i="7"/>
  <c r="B815" i="7"/>
  <c r="B814" i="7"/>
  <c r="B813" i="7"/>
  <c r="B812" i="7"/>
  <c r="B811" i="7"/>
  <c r="B810" i="7"/>
  <c r="B809" i="7"/>
  <c r="B808" i="7"/>
  <c r="B807" i="7"/>
  <c r="B806" i="7"/>
  <c r="B805" i="7"/>
  <c r="B804" i="7"/>
  <c r="B803" i="7"/>
  <c r="B802" i="7"/>
  <c r="B801" i="7"/>
  <c r="B800" i="7"/>
  <c r="B799" i="7"/>
  <c r="B798" i="7"/>
  <c r="B797" i="7"/>
  <c r="B796" i="7"/>
  <c r="B795" i="7"/>
  <c r="B794" i="7"/>
  <c r="B793" i="7"/>
  <c r="B792" i="7"/>
  <c r="B791" i="7"/>
  <c r="B790" i="7"/>
  <c r="B789" i="7"/>
  <c r="B788" i="7"/>
  <c r="B787" i="7"/>
  <c r="B786" i="7"/>
  <c r="B785" i="7"/>
  <c r="B784" i="7"/>
  <c r="B783" i="7"/>
  <c r="B782" i="7"/>
  <c r="B781" i="7"/>
  <c r="B780" i="7"/>
  <c r="B779" i="7"/>
  <c r="B778" i="7"/>
  <c r="B777" i="7"/>
  <c r="B776" i="7"/>
  <c r="B775" i="7"/>
  <c r="B774" i="7"/>
  <c r="B773" i="7"/>
  <c r="B772" i="7"/>
  <c r="B771" i="7"/>
  <c r="B770" i="7"/>
  <c r="B769" i="7"/>
  <c r="B768" i="7"/>
  <c r="B767" i="7"/>
  <c r="B766" i="7"/>
  <c r="B765" i="7"/>
  <c r="B764" i="7"/>
  <c r="B763" i="7"/>
  <c r="B762" i="7"/>
  <c r="B761" i="7"/>
  <c r="B760" i="7"/>
  <c r="B759" i="7"/>
  <c r="B758" i="7"/>
  <c r="B757" i="7"/>
  <c r="B756" i="7"/>
  <c r="B755" i="7"/>
  <c r="B754" i="7"/>
  <c r="B753" i="7"/>
  <c r="B752" i="7"/>
  <c r="B751" i="7"/>
  <c r="B750" i="7"/>
  <c r="B749" i="7"/>
  <c r="B748" i="7"/>
  <c r="B747" i="7"/>
  <c r="B746" i="7"/>
  <c r="B745" i="7"/>
  <c r="B744" i="7"/>
  <c r="B743" i="7"/>
  <c r="B742" i="7"/>
  <c r="B741" i="7"/>
  <c r="B740" i="7"/>
  <c r="B739" i="7"/>
  <c r="B738" i="7"/>
  <c r="B737" i="7"/>
  <c r="B736" i="7"/>
  <c r="B735" i="7"/>
  <c r="B734" i="7"/>
  <c r="B733" i="7"/>
  <c r="B732" i="7"/>
  <c r="B731" i="7"/>
  <c r="B730" i="7"/>
  <c r="B729" i="7"/>
  <c r="B728" i="7"/>
  <c r="B727" i="7"/>
  <c r="B726" i="7"/>
  <c r="B725" i="7"/>
  <c r="B724" i="7"/>
  <c r="B723" i="7"/>
  <c r="B722" i="7"/>
  <c r="B721" i="7"/>
  <c r="B720" i="7"/>
  <c r="B719" i="7"/>
  <c r="B718" i="7"/>
  <c r="B717" i="7"/>
  <c r="B716" i="7"/>
  <c r="B715" i="7"/>
  <c r="B714" i="7"/>
  <c r="B713" i="7"/>
  <c r="B712" i="7"/>
  <c r="B711" i="7"/>
  <c r="B710" i="7"/>
  <c r="B709" i="7"/>
  <c r="B708" i="7"/>
  <c r="B707" i="7"/>
  <c r="B706" i="7"/>
  <c r="B705" i="7"/>
  <c r="B704" i="7"/>
  <c r="B703" i="7"/>
  <c r="B702" i="7"/>
  <c r="B701" i="7"/>
  <c r="B700" i="7"/>
  <c r="B699" i="7"/>
  <c r="B698" i="7"/>
  <c r="B697" i="7"/>
  <c r="B696" i="7"/>
  <c r="B695" i="7"/>
  <c r="B694" i="7"/>
  <c r="B693" i="7"/>
  <c r="B692" i="7"/>
  <c r="B691" i="7"/>
  <c r="B690" i="7"/>
  <c r="B689" i="7"/>
  <c r="B688" i="7"/>
  <c r="B687" i="7"/>
  <c r="B686" i="7"/>
  <c r="B685" i="7"/>
  <c r="B684" i="7"/>
  <c r="B683" i="7"/>
  <c r="B682" i="7"/>
  <c r="B681" i="7"/>
  <c r="B680" i="7"/>
  <c r="B679" i="7"/>
  <c r="B678" i="7"/>
  <c r="B677" i="7"/>
  <c r="B676" i="7"/>
  <c r="B675" i="7"/>
  <c r="B674" i="7"/>
  <c r="B673" i="7"/>
  <c r="B672" i="7"/>
  <c r="B671" i="7"/>
  <c r="B670" i="7"/>
  <c r="B669" i="7"/>
  <c r="B668" i="7"/>
  <c r="B667" i="7"/>
  <c r="B666" i="7"/>
  <c r="B665" i="7"/>
  <c r="B664" i="7"/>
  <c r="B663" i="7"/>
  <c r="B662" i="7"/>
  <c r="B661" i="7"/>
  <c r="B660" i="7"/>
  <c r="B659" i="7"/>
  <c r="B658" i="7"/>
  <c r="B657" i="7"/>
  <c r="B656" i="7"/>
  <c r="B655" i="7"/>
  <c r="B654" i="7"/>
  <c r="B653" i="7"/>
  <c r="B652" i="7"/>
  <c r="B651" i="7"/>
  <c r="B650" i="7"/>
  <c r="B649" i="7"/>
  <c r="B648" i="7"/>
  <c r="B647" i="7"/>
  <c r="B646" i="7"/>
  <c r="B645" i="7"/>
  <c r="B644" i="7"/>
  <c r="B643" i="7"/>
  <c r="B642" i="7"/>
  <c r="B641" i="7"/>
  <c r="B640" i="7"/>
  <c r="B639" i="7"/>
  <c r="B638" i="7"/>
  <c r="B637" i="7"/>
  <c r="B636" i="7"/>
  <c r="B635" i="7"/>
  <c r="B634" i="7"/>
  <c r="B633" i="7"/>
  <c r="B632" i="7"/>
  <c r="B631" i="7"/>
  <c r="B630" i="7"/>
  <c r="B629" i="7"/>
  <c r="B628" i="7"/>
  <c r="B627" i="7"/>
  <c r="B626" i="7"/>
  <c r="B625" i="7"/>
  <c r="B624" i="7"/>
  <c r="B623" i="7"/>
  <c r="B622" i="7"/>
  <c r="B621" i="7"/>
  <c r="B620" i="7"/>
  <c r="B619" i="7"/>
  <c r="B618" i="7"/>
  <c r="B617" i="7"/>
  <c r="B616" i="7"/>
  <c r="B615" i="7"/>
  <c r="B614" i="7"/>
  <c r="B613" i="7"/>
  <c r="B612" i="7"/>
  <c r="B611" i="7"/>
  <c r="B610" i="7"/>
  <c r="B609" i="7"/>
  <c r="B608" i="7"/>
  <c r="B607" i="7"/>
  <c r="B606" i="7"/>
  <c r="B605" i="7"/>
  <c r="B604" i="7"/>
  <c r="B603" i="7"/>
  <c r="B602" i="7"/>
  <c r="B601" i="7"/>
  <c r="B600" i="7"/>
  <c r="B599" i="7"/>
  <c r="B598" i="7"/>
  <c r="B597" i="7"/>
  <c r="B596" i="7"/>
  <c r="B595" i="7"/>
  <c r="B594" i="7"/>
  <c r="B593" i="7"/>
  <c r="B592" i="7"/>
  <c r="B591" i="7"/>
  <c r="B590" i="7"/>
  <c r="B589" i="7"/>
  <c r="B588" i="7"/>
  <c r="B587" i="7"/>
  <c r="B586" i="7"/>
  <c r="B585" i="7"/>
  <c r="B584" i="7"/>
  <c r="B583" i="7"/>
  <c r="B582" i="7"/>
  <c r="B581" i="7"/>
  <c r="B580" i="7"/>
  <c r="B579" i="7"/>
  <c r="B578" i="7"/>
  <c r="B577" i="7"/>
  <c r="B576" i="7"/>
  <c r="B575" i="7"/>
  <c r="B574" i="7"/>
  <c r="B573" i="7"/>
  <c r="B572" i="7"/>
  <c r="B571" i="7"/>
  <c r="B570" i="7"/>
  <c r="B569" i="7"/>
  <c r="B568" i="7"/>
  <c r="B567" i="7"/>
  <c r="B566" i="7"/>
  <c r="B565" i="7"/>
  <c r="B564" i="7"/>
  <c r="B563" i="7"/>
  <c r="B562" i="7"/>
  <c r="B561" i="7"/>
  <c r="B560" i="7"/>
  <c r="B559" i="7"/>
  <c r="B558" i="7"/>
  <c r="B557" i="7"/>
  <c r="B556" i="7"/>
  <c r="B555" i="7"/>
  <c r="B554" i="7"/>
  <c r="B553" i="7"/>
  <c r="B552" i="7"/>
  <c r="B551" i="7"/>
  <c r="B550" i="7"/>
  <c r="B549" i="7"/>
  <c r="B548" i="7"/>
  <c r="B547" i="7"/>
  <c r="B546" i="7"/>
  <c r="B545" i="7"/>
  <c r="B544" i="7"/>
  <c r="B543" i="7"/>
  <c r="B542" i="7"/>
  <c r="B541" i="7"/>
  <c r="B540" i="7"/>
  <c r="B539" i="7"/>
  <c r="B538" i="7"/>
  <c r="B537" i="7"/>
  <c r="B536" i="7"/>
  <c r="B535" i="7"/>
  <c r="B534" i="7"/>
  <c r="B533" i="7"/>
  <c r="B532" i="7"/>
  <c r="B531" i="7"/>
  <c r="B530" i="7"/>
  <c r="B529" i="7"/>
  <c r="B528" i="7"/>
  <c r="B527" i="7"/>
  <c r="B526" i="7"/>
  <c r="B525" i="7"/>
  <c r="B524" i="7"/>
  <c r="B523" i="7"/>
  <c r="B522" i="7"/>
  <c r="B521" i="7"/>
  <c r="B520" i="7"/>
  <c r="B519" i="7"/>
  <c r="B518" i="7"/>
  <c r="B517" i="7"/>
  <c r="B516" i="7"/>
  <c r="B515" i="7"/>
  <c r="B514" i="7"/>
  <c r="B513" i="7"/>
  <c r="B512" i="7"/>
  <c r="B511" i="7"/>
  <c r="B510" i="7"/>
  <c r="B509" i="7"/>
  <c r="B508" i="7"/>
  <c r="B507" i="7"/>
  <c r="B506" i="7"/>
  <c r="B505" i="7"/>
  <c r="B504" i="7"/>
  <c r="B503" i="7"/>
  <c r="B502" i="7"/>
  <c r="B501" i="7"/>
  <c r="B500" i="7"/>
  <c r="B499" i="7"/>
  <c r="B498" i="7"/>
  <c r="B497" i="7"/>
  <c r="B496" i="7"/>
  <c r="B495" i="7"/>
  <c r="B494" i="7"/>
  <c r="B493" i="7"/>
  <c r="B492" i="7"/>
  <c r="B491" i="7"/>
  <c r="B490" i="7"/>
  <c r="B489" i="7"/>
  <c r="B488" i="7"/>
  <c r="B487" i="7"/>
  <c r="B486" i="7"/>
  <c r="B485" i="7"/>
  <c r="B484" i="7"/>
  <c r="B483" i="7"/>
  <c r="B482" i="7"/>
  <c r="B481" i="7"/>
  <c r="B480" i="7"/>
  <c r="B479" i="7"/>
  <c r="B478" i="7"/>
  <c r="B477" i="7"/>
  <c r="B476" i="7"/>
  <c r="B475" i="7"/>
  <c r="B474" i="7"/>
  <c r="B473" i="7"/>
  <c r="B472" i="7"/>
  <c r="B471" i="7"/>
  <c r="B470" i="7"/>
  <c r="B469" i="7"/>
  <c r="B468" i="7"/>
  <c r="B467" i="7"/>
  <c r="B466" i="7"/>
  <c r="B465" i="7"/>
  <c r="B464" i="7"/>
  <c r="B463" i="7"/>
  <c r="B462" i="7"/>
  <c r="B461" i="7"/>
  <c r="B460" i="7"/>
  <c r="B459" i="7"/>
  <c r="B458" i="7"/>
  <c r="B457" i="7"/>
  <c r="B456" i="7"/>
  <c r="B455" i="7"/>
  <c r="B454" i="7"/>
  <c r="B453" i="7"/>
  <c r="B452" i="7"/>
  <c r="B451" i="7"/>
  <c r="B450" i="7"/>
  <c r="B449" i="7"/>
  <c r="B448" i="7"/>
  <c r="B447" i="7"/>
  <c r="B446" i="7"/>
  <c r="B445" i="7"/>
  <c r="B444" i="7"/>
  <c r="B443" i="7"/>
  <c r="B442" i="7"/>
  <c r="B441" i="7"/>
  <c r="B440" i="7"/>
  <c r="B439" i="7"/>
  <c r="B438" i="7"/>
  <c r="B437" i="7"/>
  <c r="B436" i="7"/>
  <c r="B435" i="7"/>
  <c r="B434" i="7"/>
  <c r="B433" i="7"/>
  <c r="B432" i="7"/>
  <c r="B431" i="7"/>
  <c r="B430" i="7"/>
  <c r="B429" i="7"/>
  <c r="B428" i="7"/>
  <c r="B427" i="7"/>
  <c r="B426" i="7"/>
  <c r="B425" i="7"/>
  <c r="B424" i="7"/>
  <c r="B423" i="7"/>
  <c r="B422" i="7"/>
  <c r="B421" i="7"/>
  <c r="B420" i="7"/>
  <c r="B419" i="7"/>
  <c r="B418" i="7"/>
  <c r="B417" i="7"/>
  <c r="B416" i="7"/>
  <c r="B415" i="7"/>
  <c r="B414" i="7"/>
  <c r="B413" i="7"/>
  <c r="B412" i="7"/>
  <c r="B411" i="7"/>
  <c r="B410" i="7"/>
  <c r="B409" i="7"/>
  <c r="B408" i="7"/>
  <c r="B407" i="7"/>
  <c r="B406" i="7"/>
  <c r="B405" i="7"/>
  <c r="B404" i="7"/>
  <c r="B403" i="7"/>
  <c r="B402" i="7"/>
  <c r="B401" i="7"/>
  <c r="B400" i="7"/>
  <c r="B399" i="7"/>
  <c r="B398" i="7"/>
  <c r="B397" i="7"/>
  <c r="B396" i="7"/>
  <c r="B395" i="7"/>
  <c r="B394" i="7"/>
  <c r="B393" i="7"/>
  <c r="B392" i="7"/>
  <c r="B391" i="7"/>
  <c r="B390" i="7"/>
  <c r="B389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6" i="7"/>
  <c r="B375" i="7"/>
  <c r="B374" i="7"/>
  <c r="B373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4" i="7"/>
  <c r="B353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40" i="7"/>
  <c r="B339" i="7"/>
  <c r="B338" i="7"/>
  <c r="B337" i="7"/>
  <c r="B336" i="7"/>
  <c r="B335" i="7"/>
  <c r="B334" i="7"/>
  <c r="B333" i="7"/>
  <c r="B332" i="7"/>
  <c r="B331" i="7"/>
  <c r="B330" i="7"/>
  <c r="B329" i="7"/>
  <c r="B328" i="7"/>
  <c r="B327" i="7"/>
  <c r="B326" i="7"/>
  <c r="B325" i="7"/>
  <c r="B324" i="7"/>
  <c r="B323" i="7"/>
  <c r="B322" i="7"/>
  <c r="B321" i="7"/>
  <c r="B320" i="7"/>
  <c r="B319" i="7"/>
  <c r="B318" i="7"/>
  <c r="B317" i="7"/>
  <c r="B316" i="7"/>
  <c r="B315" i="7"/>
  <c r="B314" i="7"/>
  <c r="B313" i="7"/>
  <c r="B312" i="7"/>
  <c r="B311" i="7"/>
  <c r="B310" i="7"/>
  <c r="B309" i="7"/>
  <c r="B308" i="7"/>
  <c r="B307" i="7"/>
  <c r="B306" i="7"/>
  <c r="B305" i="7"/>
  <c r="B304" i="7"/>
  <c r="B303" i="7"/>
  <c r="B302" i="7"/>
  <c r="B301" i="7"/>
  <c r="B300" i="7"/>
  <c r="B299" i="7"/>
  <c r="B298" i="7"/>
  <c r="B297" i="7"/>
  <c r="B296" i="7"/>
  <c r="B295" i="7"/>
  <c r="B294" i="7"/>
  <c r="B293" i="7"/>
  <c r="B292" i="7"/>
  <c r="B291" i="7"/>
  <c r="B290" i="7"/>
  <c r="B289" i="7"/>
  <c r="B288" i="7"/>
  <c r="B287" i="7"/>
  <c r="B286" i="7"/>
  <c r="B285" i="7"/>
  <c r="B284" i="7"/>
  <c r="B283" i="7"/>
  <c r="B282" i="7"/>
  <c r="B281" i="7"/>
  <c r="B280" i="7"/>
  <c r="B279" i="7"/>
  <c r="B278" i="7"/>
  <c r="B277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9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E102" i="2"/>
  <c r="AN102" i="2" s="1"/>
  <c r="D102" i="2"/>
  <c r="AM102" i="2" s="1"/>
  <c r="C102" i="2"/>
  <c r="AL102" i="2" s="1"/>
  <c r="B102" i="2"/>
  <c r="E101" i="2"/>
  <c r="AN101" i="2" s="1"/>
  <c r="D101" i="2"/>
  <c r="AM101" i="2" s="1"/>
  <c r="C101" i="2"/>
  <c r="AL101" i="2" s="1"/>
  <c r="B101" i="2"/>
  <c r="E100" i="2"/>
  <c r="AN100" i="2" s="1"/>
  <c r="D100" i="2"/>
  <c r="AM100" i="2" s="1"/>
  <c r="C100" i="2"/>
  <c r="AL100" i="2" s="1"/>
  <c r="B100" i="2"/>
  <c r="E99" i="2"/>
  <c r="AN99" i="2" s="1"/>
  <c r="D99" i="2"/>
  <c r="AM99" i="2" s="1"/>
  <c r="C99" i="2"/>
  <c r="AL99" i="2" s="1"/>
  <c r="B99" i="2"/>
  <c r="E98" i="2"/>
  <c r="AN98" i="2" s="1"/>
  <c r="D98" i="2"/>
  <c r="AM98" i="2" s="1"/>
  <c r="C98" i="2"/>
  <c r="AL98" i="2" s="1"/>
  <c r="B98" i="2"/>
  <c r="E97" i="2"/>
  <c r="AN97" i="2" s="1"/>
  <c r="D97" i="2"/>
  <c r="AM97" i="2" s="1"/>
  <c r="C97" i="2"/>
  <c r="AL97" i="2" s="1"/>
  <c r="B97" i="2"/>
  <c r="E96" i="2"/>
  <c r="AN96" i="2" s="1"/>
  <c r="D96" i="2"/>
  <c r="AM96" i="2" s="1"/>
  <c r="C96" i="2"/>
  <c r="AL96" i="2" s="1"/>
  <c r="B96" i="2"/>
  <c r="E95" i="2"/>
  <c r="AN95" i="2" s="1"/>
  <c r="D95" i="2"/>
  <c r="AM95" i="2" s="1"/>
  <c r="C95" i="2"/>
  <c r="AL95" i="2" s="1"/>
  <c r="B95" i="2"/>
  <c r="E94" i="2"/>
  <c r="AN94" i="2" s="1"/>
  <c r="D94" i="2"/>
  <c r="AM94" i="2" s="1"/>
  <c r="C94" i="2"/>
  <c r="AL94" i="2" s="1"/>
  <c r="B94" i="2"/>
  <c r="E93" i="2"/>
  <c r="AN93" i="2" s="1"/>
  <c r="D93" i="2"/>
  <c r="AM93" i="2" s="1"/>
  <c r="C93" i="2"/>
  <c r="AL93" i="2" s="1"/>
  <c r="B93" i="2"/>
  <c r="E92" i="2"/>
  <c r="AN92" i="2" s="1"/>
  <c r="D92" i="2"/>
  <c r="AM92" i="2" s="1"/>
  <c r="C92" i="2"/>
  <c r="AL92" i="2" s="1"/>
  <c r="B92" i="2"/>
  <c r="E91" i="2"/>
  <c r="AN91" i="2" s="1"/>
  <c r="D91" i="2"/>
  <c r="AM91" i="2" s="1"/>
  <c r="C91" i="2"/>
  <c r="AL91" i="2" s="1"/>
  <c r="B91" i="2"/>
  <c r="E90" i="2"/>
  <c r="AN90" i="2" s="1"/>
  <c r="D90" i="2"/>
  <c r="AM90" i="2" s="1"/>
  <c r="C90" i="2"/>
  <c r="AL90" i="2" s="1"/>
  <c r="B90" i="2"/>
  <c r="E89" i="2"/>
  <c r="AN89" i="2" s="1"/>
  <c r="D89" i="2"/>
  <c r="AM89" i="2" s="1"/>
  <c r="C89" i="2"/>
  <c r="AL89" i="2" s="1"/>
  <c r="B89" i="2"/>
  <c r="E88" i="2"/>
  <c r="AN88" i="2" s="1"/>
  <c r="D88" i="2"/>
  <c r="AM88" i="2" s="1"/>
  <c r="C88" i="2"/>
  <c r="AL88" i="2" s="1"/>
  <c r="B88" i="2"/>
  <c r="E87" i="2"/>
  <c r="AN87" i="2" s="1"/>
  <c r="D87" i="2"/>
  <c r="AM87" i="2" s="1"/>
  <c r="C87" i="2"/>
  <c r="AL87" i="2" s="1"/>
  <c r="B87" i="2"/>
  <c r="E86" i="2"/>
  <c r="AN86" i="2" s="1"/>
  <c r="D86" i="2"/>
  <c r="AM86" i="2" s="1"/>
  <c r="C86" i="2"/>
  <c r="AL86" i="2" s="1"/>
  <c r="B86" i="2"/>
  <c r="E85" i="2"/>
  <c r="AN85" i="2" s="1"/>
  <c r="D85" i="2"/>
  <c r="AM85" i="2" s="1"/>
  <c r="C85" i="2"/>
  <c r="AL85" i="2" s="1"/>
  <c r="B85" i="2"/>
  <c r="E84" i="2"/>
  <c r="AN84" i="2" s="1"/>
  <c r="D84" i="2"/>
  <c r="AM84" i="2" s="1"/>
  <c r="C84" i="2"/>
  <c r="AL84" i="2" s="1"/>
  <c r="B84" i="2"/>
  <c r="E83" i="2"/>
  <c r="AN83" i="2" s="1"/>
  <c r="D83" i="2"/>
  <c r="AM83" i="2" s="1"/>
  <c r="C83" i="2"/>
  <c r="AL83" i="2" s="1"/>
  <c r="B83" i="2"/>
  <c r="E82" i="2"/>
  <c r="AN82" i="2" s="1"/>
  <c r="D82" i="2"/>
  <c r="AM82" i="2" s="1"/>
  <c r="C82" i="2"/>
  <c r="AL82" i="2" s="1"/>
  <c r="B82" i="2"/>
  <c r="E81" i="2"/>
  <c r="AN81" i="2" s="1"/>
  <c r="D81" i="2"/>
  <c r="AM81" i="2" s="1"/>
  <c r="C81" i="2"/>
  <c r="AL81" i="2" s="1"/>
  <c r="B81" i="2"/>
  <c r="E80" i="2"/>
  <c r="AN80" i="2" s="1"/>
  <c r="D80" i="2"/>
  <c r="AM80" i="2" s="1"/>
  <c r="C80" i="2"/>
  <c r="AL80" i="2" s="1"/>
  <c r="B80" i="2"/>
  <c r="E79" i="2"/>
  <c r="AN79" i="2" s="1"/>
  <c r="D79" i="2"/>
  <c r="AM79" i="2" s="1"/>
  <c r="C79" i="2"/>
  <c r="AL79" i="2" s="1"/>
  <c r="B79" i="2"/>
  <c r="E78" i="2"/>
  <c r="AN78" i="2" s="1"/>
  <c r="D78" i="2"/>
  <c r="AM78" i="2" s="1"/>
  <c r="C78" i="2"/>
  <c r="AL78" i="2" s="1"/>
  <c r="B78" i="2"/>
  <c r="E77" i="2"/>
  <c r="AN77" i="2" s="1"/>
  <c r="D77" i="2"/>
  <c r="AM77" i="2" s="1"/>
  <c r="C77" i="2"/>
  <c r="AL77" i="2" s="1"/>
  <c r="B77" i="2"/>
  <c r="E76" i="2"/>
  <c r="AN76" i="2" s="1"/>
  <c r="D76" i="2"/>
  <c r="AM76" i="2" s="1"/>
  <c r="C76" i="2"/>
  <c r="AL76" i="2" s="1"/>
  <c r="B76" i="2"/>
  <c r="E75" i="2"/>
  <c r="AN75" i="2" s="1"/>
  <c r="D75" i="2"/>
  <c r="AM75" i="2" s="1"/>
  <c r="C75" i="2"/>
  <c r="AL75" i="2" s="1"/>
  <c r="B75" i="2"/>
  <c r="E74" i="2"/>
  <c r="AN74" i="2" s="1"/>
  <c r="D74" i="2"/>
  <c r="AM74" i="2" s="1"/>
  <c r="C74" i="2"/>
  <c r="AL74" i="2" s="1"/>
  <c r="B74" i="2"/>
  <c r="E73" i="2"/>
  <c r="AN73" i="2" s="1"/>
  <c r="D73" i="2"/>
  <c r="AM73" i="2" s="1"/>
  <c r="C73" i="2"/>
  <c r="AL73" i="2" s="1"/>
  <c r="B73" i="2"/>
  <c r="E72" i="2"/>
  <c r="AN72" i="2" s="1"/>
  <c r="D72" i="2"/>
  <c r="AM72" i="2" s="1"/>
  <c r="C72" i="2"/>
  <c r="AL72" i="2" s="1"/>
  <c r="B72" i="2"/>
  <c r="E71" i="2"/>
  <c r="AN71" i="2" s="1"/>
  <c r="D71" i="2"/>
  <c r="AM71" i="2" s="1"/>
  <c r="C71" i="2"/>
  <c r="AL71" i="2" s="1"/>
  <c r="B71" i="2"/>
  <c r="E70" i="2"/>
  <c r="AN70" i="2" s="1"/>
  <c r="D70" i="2"/>
  <c r="AM70" i="2" s="1"/>
  <c r="C70" i="2"/>
  <c r="AL70" i="2" s="1"/>
  <c r="B70" i="2"/>
  <c r="E69" i="2"/>
  <c r="AN69" i="2" s="1"/>
  <c r="D69" i="2"/>
  <c r="AM69" i="2" s="1"/>
  <c r="C69" i="2"/>
  <c r="AL69" i="2" s="1"/>
  <c r="B69" i="2"/>
  <c r="E68" i="2"/>
  <c r="AN68" i="2" s="1"/>
  <c r="D68" i="2"/>
  <c r="AM68" i="2" s="1"/>
  <c r="C68" i="2"/>
  <c r="AL68" i="2" s="1"/>
  <c r="B68" i="2"/>
  <c r="E67" i="2"/>
  <c r="AN67" i="2" s="1"/>
  <c r="D67" i="2"/>
  <c r="AM67" i="2" s="1"/>
  <c r="C67" i="2"/>
  <c r="AL67" i="2" s="1"/>
  <c r="B67" i="2"/>
  <c r="E66" i="2"/>
  <c r="AN66" i="2" s="1"/>
  <c r="D66" i="2"/>
  <c r="AM66" i="2" s="1"/>
  <c r="C66" i="2"/>
  <c r="AL66" i="2" s="1"/>
  <c r="B66" i="2"/>
  <c r="E65" i="2"/>
  <c r="AN65" i="2" s="1"/>
  <c r="D65" i="2"/>
  <c r="AM65" i="2" s="1"/>
  <c r="C65" i="2"/>
  <c r="AL65" i="2" s="1"/>
  <c r="B65" i="2"/>
  <c r="E64" i="2"/>
  <c r="AN64" i="2" s="1"/>
  <c r="D64" i="2"/>
  <c r="AM64" i="2" s="1"/>
  <c r="C64" i="2"/>
  <c r="AL64" i="2" s="1"/>
  <c r="B64" i="2"/>
  <c r="E63" i="2"/>
  <c r="AN63" i="2" s="1"/>
  <c r="D63" i="2"/>
  <c r="AM63" i="2" s="1"/>
  <c r="C63" i="2"/>
  <c r="AL63" i="2" s="1"/>
  <c r="B63" i="2"/>
  <c r="E62" i="2"/>
  <c r="AN62" i="2" s="1"/>
  <c r="D62" i="2"/>
  <c r="AM62" i="2" s="1"/>
  <c r="C62" i="2"/>
  <c r="AL62" i="2" s="1"/>
  <c r="B62" i="2"/>
  <c r="E61" i="2"/>
  <c r="AN61" i="2" s="1"/>
  <c r="D61" i="2"/>
  <c r="AM61" i="2" s="1"/>
  <c r="C61" i="2"/>
  <c r="AL61" i="2" s="1"/>
  <c r="B61" i="2"/>
  <c r="E60" i="2"/>
  <c r="AN60" i="2" s="1"/>
  <c r="D60" i="2"/>
  <c r="AM60" i="2" s="1"/>
  <c r="C60" i="2"/>
  <c r="AL60" i="2" s="1"/>
  <c r="B60" i="2"/>
  <c r="E59" i="2"/>
  <c r="AN59" i="2" s="1"/>
  <c r="D59" i="2"/>
  <c r="AM59" i="2" s="1"/>
  <c r="C59" i="2"/>
  <c r="AL59" i="2" s="1"/>
  <c r="B59" i="2"/>
  <c r="E58" i="2"/>
  <c r="AN58" i="2" s="1"/>
  <c r="D58" i="2"/>
  <c r="AM58" i="2" s="1"/>
  <c r="C58" i="2"/>
  <c r="AL58" i="2" s="1"/>
  <c r="B58" i="2"/>
  <c r="E57" i="2"/>
  <c r="AN57" i="2" s="1"/>
  <c r="D57" i="2"/>
  <c r="AM57" i="2" s="1"/>
  <c r="C57" i="2"/>
  <c r="AL57" i="2" s="1"/>
  <c r="B57" i="2"/>
  <c r="E56" i="2"/>
  <c r="AN56" i="2" s="1"/>
  <c r="D56" i="2"/>
  <c r="AM56" i="2" s="1"/>
  <c r="C56" i="2"/>
  <c r="AL56" i="2" s="1"/>
  <c r="B56" i="2"/>
  <c r="AK56" i="2" s="1"/>
  <c r="E55" i="2"/>
  <c r="AN55" i="2" s="1"/>
  <c r="D55" i="2"/>
  <c r="AM55" i="2" s="1"/>
  <c r="C55" i="2"/>
  <c r="AL55" i="2" s="1"/>
  <c r="B55" i="2"/>
  <c r="AK55" i="2" s="1"/>
  <c r="E54" i="2"/>
  <c r="AN54" i="2" s="1"/>
  <c r="D54" i="2"/>
  <c r="AM54" i="2" s="1"/>
  <c r="C54" i="2"/>
  <c r="AL54" i="2" s="1"/>
  <c r="B54" i="2"/>
  <c r="AK54" i="2" s="1"/>
  <c r="E53" i="2"/>
  <c r="AN53" i="2" s="1"/>
  <c r="D53" i="2"/>
  <c r="AM53" i="2" s="1"/>
  <c r="C53" i="2"/>
  <c r="AL53" i="2" s="1"/>
  <c r="B53" i="2"/>
  <c r="AK53" i="2" s="1"/>
  <c r="E52" i="2"/>
  <c r="AN52" i="2" s="1"/>
  <c r="D52" i="2"/>
  <c r="AM52" i="2" s="1"/>
  <c r="C52" i="2"/>
  <c r="AL52" i="2" s="1"/>
  <c r="B52" i="2"/>
  <c r="AK52" i="2" s="1"/>
  <c r="E51" i="2"/>
  <c r="AN51" i="2" s="1"/>
  <c r="D51" i="2"/>
  <c r="AM51" i="2" s="1"/>
  <c r="C51" i="2"/>
  <c r="AL51" i="2" s="1"/>
  <c r="B51" i="2"/>
  <c r="AK51" i="2" s="1"/>
  <c r="E50" i="2"/>
  <c r="AN50" i="2" s="1"/>
  <c r="D50" i="2"/>
  <c r="AM50" i="2" s="1"/>
  <c r="C50" i="2"/>
  <c r="AL50" i="2" s="1"/>
  <c r="B50" i="2"/>
  <c r="AK50" i="2" s="1"/>
  <c r="E49" i="2"/>
  <c r="AN49" i="2" s="1"/>
  <c r="D49" i="2"/>
  <c r="AM49" i="2" s="1"/>
  <c r="C49" i="2"/>
  <c r="AL49" i="2" s="1"/>
  <c r="B49" i="2"/>
  <c r="E48" i="2"/>
  <c r="AN48" i="2" s="1"/>
  <c r="D48" i="2"/>
  <c r="AM48" i="2" s="1"/>
  <c r="C48" i="2"/>
  <c r="AL48" i="2" s="1"/>
  <c r="B48" i="2"/>
  <c r="AK48" i="2" s="1"/>
  <c r="E47" i="2"/>
  <c r="AN47" i="2" s="1"/>
  <c r="D47" i="2"/>
  <c r="AM47" i="2" s="1"/>
  <c r="C47" i="2"/>
  <c r="AL47" i="2" s="1"/>
  <c r="B47" i="2"/>
  <c r="AK47" i="2" s="1"/>
  <c r="E46" i="2"/>
  <c r="AN46" i="2" s="1"/>
  <c r="D46" i="2"/>
  <c r="AM46" i="2" s="1"/>
  <c r="C46" i="2"/>
  <c r="AL46" i="2" s="1"/>
  <c r="B46" i="2"/>
  <c r="AK46" i="2" s="1"/>
  <c r="E45" i="2"/>
  <c r="AN45" i="2" s="1"/>
  <c r="D45" i="2"/>
  <c r="AM45" i="2" s="1"/>
  <c r="C45" i="2"/>
  <c r="AL45" i="2" s="1"/>
  <c r="B45" i="2"/>
  <c r="AK45" i="2" s="1"/>
  <c r="E44" i="2"/>
  <c r="AN44" i="2" s="1"/>
  <c r="D44" i="2"/>
  <c r="AM44" i="2" s="1"/>
  <c r="C44" i="2"/>
  <c r="AL44" i="2" s="1"/>
  <c r="B44" i="2"/>
  <c r="AK44" i="2" s="1"/>
  <c r="E43" i="2"/>
  <c r="AN43" i="2" s="1"/>
  <c r="D43" i="2"/>
  <c r="AM43" i="2" s="1"/>
  <c r="C43" i="2"/>
  <c r="AL43" i="2" s="1"/>
  <c r="B43" i="2"/>
  <c r="AK43" i="2" s="1"/>
  <c r="E42" i="2"/>
  <c r="AN42" i="2" s="1"/>
  <c r="D42" i="2"/>
  <c r="AM42" i="2" s="1"/>
  <c r="C42" i="2"/>
  <c r="AL42" i="2" s="1"/>
  <c r="B42" i="2"/>
  <c r="AK42" i="2" s="1"/>
  <c r="E41" i="2"/>
  <c r="AN41" i="2" s="1"/>
  <c r="D41" i="2"/>
  <c r="AM41" i="2" s="1"/>
  <c r="C41" i="2"/>
  <c r="AL41" i="2" s="1"/>
  <c r="B41" i="2"/>
  <c r="AK41" i="2" s="1"/>
  <c r="E40" i="2"/>
  <c r="AN40" i="2" s="1"/>
  <c r="D40" i="2"/>
  <c r="AM40" i="2" s="1"/>
  <c r="C40" i="2"/>
  <c r="AL40" i="2" s="1"/>
  <c r="B40" i="2"/>
  <c r="AK40" i="2" s="1"/>
  <c r="E39" i="2"/>
  <c r="AN39" i="2" s="1"/>
  <c r="D39" i="2"/>
  <c r="AM39" i="2" s="1"/>
  <c r="C39" i="2"/>
  <c r="AL39" i="2" s="1"/>
  <c r="B39" i="2"/>
  <c r="AK39" i="2" s="1"/>
  <c r="E38" i="2"/>
  <c r="AN38" i="2" s="1"/>
  <c r="D38" i="2"/>
  <c r="AM38" i="2" s="1"/>
  <c r="C38" i="2"/>
  <c r="AL38" i="2" s="1"/>
  <c r="B38" i="2"/>
  <c r="AK38" i="2" s="1"/>
  <c r="E37" i="2"/>
  <c r="AN37" i="2" s="1"/>
  <c r="D37" i="2"/>
  <c r="AM37" i="2" s="1"/>
  <c r="C37" i="2"/>
  <c r="AL37" i="2" s="1"/>
  <c r="B37" i="2"/>
  <c r="AK37" i="2" s="1"/>
  <c r="E36" i="2"/>
  <c r="AN36" i="2" s="1"/>
  <c r="D36" i="2"/>
  <c r="AM36" i="2" s="1"/>
  <c r="C36" i="2"/>
  <c r="AL36" i="2" s="1"/>
  <c r="B36" i="2"/>
  <c r="AK36" i="2" s="1"/>
  <c r="E35" i="2"/>
  <c r="AN35" i="2" s="1"/>
  <c r="D35" i="2"/>
  <c r="AM35" i="2" s="1"/>
  <c r="C35" i="2"/>
  <c r="AL35" i="2" s="1"/>
  <c r="B35" i="2"/>
  <c r="AK35" i="2" s="1"/>
  <c r="E34" i="2"/>
  <c r="AN34" i="2" s="1"/>
  <c r="D34" i="2"/>
  <c r="AM34" i="2" s="1"/>
  <c r="C34" i="2"/>
  <c r="AL34" i="2" s="1"/>
  <c r="B34" i="2"/>
  <c r="AK34" i="2" s="1"/>
  <c r="E33" i="2"/>
  <c r="AN33" i="2" s="1"/>
  <c r="D33" i="2"/>
  <c r="AM33" i="2" s="1"/>
  <c r="C33" i="2"/>
  <c r="AL33" i="2" s="1"/>
  <c r="B33" i="2"/>
  <c r="AK33" i="2" s="1"/>
  <c r="E32" i="2"/>
  <c r="AN32" i="2" s="1"/>
  <c r="D32" i="2"/>
  <c r="AM32" i="2" s="1"/>
  <c r="C32" i="2"/>
  <c r="AL32" i="2" s="1"/>
  <c r="B32" i="2"/>
  <c r="AK32" i="2" s="1"/>
  <c r="E31" i="2"/>
  <c r="AN31" i="2" s="1"/>
  <c r="D31" i="2"/>
  <c r="AM31" i="2" s="1"/>
  <c r="C31" i="2"/>
  <c r="AL31" i="2" s="1"/>
  <c r="B31" i="2"/>
  <c r="AK31" i="2" s="1"/>
  <c r="E30" i="2"/>
  <c r="AN30" i="2" s="1"/>
  <c r="D30" i="2"/>
  <c r="AM30" i="2" s="1"/>
  <c r="C30" i="2"/>
  <c r="AL30" i="2" s="1"/>
  <c r="B30" i="2"/>
  <c r="AK30" i="2" s="1"/>
  <c r="E29" i="2"/>
  <c r="AN29" i="2" s="1"/>
  <c r="D29" i="2"/>
  <c r="AM29" i="2" s="1"/>
  <c r="C29" i="2"/>
  <c r="AL29" i="2" s="1"/>
  <c r="B29" i="2"/>
  <c r="AK29" i="2" s="1"/>
  <c r="E28" i="2"/>
  <c r="AN28" i="2" s="1"/>
  <c r="D28" i="2"/>
  <c r="AM28" i="2" s="1"/>
  <c r="C28" i="2"/>
  <c r="AL28" i="2" s="1"/>
  <c r="B28" i="2"/>
  <c r="AK28" i="2" s="1"/>
  <c r="E27" i="2"/>
  <c r="AN27" i="2" s="1"/>
  <c r="D27" i="2"/>
  <c r="AM27" i="2" s="1"/>
  <c r="C27" i="2"/>
  <c r="AL27" i="2" s="1"/>
  <c r="B27" i="2"/>
  <c r="AK27" i="2" s="1"/>
  <c r="E26" i="2"/>
  <c r="AN26" i="2" s="1"/>
  <c r="D26" i="2"/>
  <c r="AM26" i="2" s="1"/>
  <c r="C26" i="2"/>
  <c r="AL26" i="2" s="1"/>
  <c r="B26" i="2"/>
  <c r="AK26" i="2" s="1"/>
  <c r="E25" i="2"/>
  <c r="AN25" i="2" s="1"/>
  <c r="D25" i="2"/>
  <c r="AM25" i="2" s="1"/>
  <c r="C25" i="2"/>
  <c r="AL25" i="2" s="1"/>
  <c r="B25" i="2"/>
  <c r="AK25" i="2" s="1"/>
  <c r="E24" i="2"/>
  <c r="AN24" i="2" s="1"/>
  <c r="D24" i="2"/>
  <c r="AM24" i="2" s="1"/>
  <c r="C24" i="2"/>
  <c r="AL24" i="2" s="1"/>
  <c r="B24" i="2"/>
  <c r="AK24" i="2" s="1"/>
  <c r="E23" i="2"/>
  <c r="AN23" i="2" s="1"/>
  <c r="D23" i="2"/>
  <c r="AM23" i="2" s="1"/>
  <c r="C23" i="2"/>
  <c r="AL23" i="2" s="1"/>
  <c r="B23" i="2"/>
  <c r="AK23" i="2" s="1"/>
  <c r="E22" i="2"/>
  <c r="AN22" i="2" s="1"/>
  <c r="D22" i="2"/>
  <c r="AM22" i="2" s="1"/>
  <c r="C22" i="2"/>
  <c r="AL22" i="2" s="1"/>
  <c r="B22" i="2"/>
  <c r="AK22" i="2" s="1"/>
  <c r="E21" i="2"/>
  <c r="AN21" i="2" s="1"/>
  <c r="D21" i="2"/>
  <c r="AM21" i="2" s="1"/>
  <c r="C21" i="2"/>
  <c r="AL21" i="2" s="1"/>
  <c r="B21" i="2"/>
  <c r="AK21" i="2" s="1"/>
  <c r="E20" i="2"/>
  <c r="AN20" i="2" s="1"/>
  <c r="D20" i="2"/>
  <c r="AM20" i="2" s="1"/>
  <c r="C20" i="2"/>
  <c r="AL20" i="2" s="1"/>
  <c r="B20" i="2"/>
  <c r="AK20" i="2" s="1"/>
  <c r="E19" i="2"/>
  <c r="AN19" i="2" s="1"/>
  <c r="D19" i="2"/>
  <c r="AM19" i="2" s="1"/>
  <c r="C19" i="2"/>
  <c r="AL19" i="2" s="1"/>
  <c r="B19" i="2"/>
  <c r="AK19" i="2" s="1"/>
  <c r="E18" i="2"/>
  <c r="AN18" i="2" s="1"/>
  <c r="D18" i="2"/>
  <c r="AM18" i="2" s="1"/>
  <c r="C18" i="2"/>
  <c r="AL18" i="2" s="1"/>
  <c r="B18" i="2"/>
  <c r="AK18" i="2" s="1"/>
  <c r="E17" i="2"/>
  <c r="AN17" i="2" s="1"/>
  <c r="D17" i="2"/>
  <c r="AM17" i="2" s="1"/>
  <c r="C17" i="2"/>
  <c r="AL17" i="2" s="1"/>
  <c r="B17" i="2"/>
  <c r="E16" i="2"/>
  <c r="AN16" i="2" s="1"/>
  <c r="D16" i="2"/>
  <c r="AM16" i="2" s="1"/>
  <c r="C16" i="2"/>
  <c r="AL16" i="2" s="1"/>
  <c r="B16" i="2"/>
  <c r="AK16" i="2" s="1"/>
  <c r="E15" i="2"/>
  <c r="AN15" i="2" s="1"/>
  <c r="D15" i="2"/>
  <c r="AM15" i="2" s="1"/>
  <c r="C15" i="2"/>
  <c r="AL15" i="2" s="1"/>
  <c r="B15" i="2"/>
  <c r="AK15" i="2" s="1"/>
  <c r="E14" i="2"/>
  <c r="AN14" i="2" s="1"/>
  <c r="D14" i="2"/>
  <c r="AM14" i="2" s="1"/>
  <c r="C14" i="2"/>
  <c r="AL14" i="2" s="1"/>
  <c r="B14" i="2"/>
  <c r="AK14" i="2" s="1"/>
  <c r="E13" i="2"/>
  <c r="AN13" i="2" s="1"/>
  <c r="D13" i="2"/>
  <c r="AM13" i="2" s="1"/>
  <c r="C13" i="2"/>
  <c r="AL13" i="2" s="1"/>
  <c r="B13" i="2"/>
  <c r="AK13" i="2" s="1"/>
  <c r="E12" i="2"/>
  <c r="AN12" i="2" s="1"/>
  <c r="D12" i="2"/>
  <c r="AM12" i="2" s="1"/>
  <c r="C12" i="2"/>
  <c r="AL12" i="2" s="1"/>
  <c r="B12" i="2"/>
  <c r="AK12" i="2" s="1"/>
  <c r="E11" i="2"/>
  <c r="AN11" i="2" s="1"/>
  <c r="D11" i="2"/>
  <c r="AM11" i="2" s="1"/>
  <c r="C11" i="2"/>
  <c r="AL11" i="2" s="1"/>
  <c r="B11" i="2"/>
  <c r="AK11" i="2" s="1"/>
  <c r="AE3" i="5" l="1"/>
  <c r="AF3" i="5"/>
  <c r="AF4" i="5"/>
  <c r="AG3" i="5"/>
  <c r="AH4" i="5"/>
  <c r="AB27" i="5"/>
  <c r="AB8" i="5"/>
  <c r="AC8" i="5" s="1"/>
  <c r="AG4" i="5"/>
  <c r="AE2" i="5"/>
  <c r="AG5" i="5"/>
  <c r="AF2" i="5"/>
  <c r="AE4" i="5"/>
  <c r="AE5" i="5"/>
  <c r="AH6" i="5"/>
  <c r="AG2" i="5"/>
  <c r="L11" i="4"/>
  <c r="AB11" i="4"/>
  <c r="L27" i="4"/>
  <c r="AB27" i="4"/>
  <c r="L35" i="4"/>
  <c r="AB35" i="4"/>
  <c r="L51" i="4"/>
  <c r="AB51" i="4"/>
  <c r="L67" i="4"/>
  <c r="AB67" i="4"/>
  <c r="L91" i="4"/>
  <c r="AB91" i="4"/>
  <c r="L20" i="4"/>
  <c r="AB20" i="4"/>
  <c r="AB36" i="4"/>
  <c r="L36" i="4"/>
  <c r="L60" i="4"/>
  <c r="AB60" i="4"/>
  <c r="AB76" i="4"/>
  <c r="L76" i="4"/>
  <c r="L92" i="4"/>
  <c r="AB92" i="4"/>
  <c r="AB13" i="4"/>
  <c r="L13" i="4"/>
  <c r="AB37" i="4"/>
  <c r="L37" i="4"/>
  <c r="AB61" i="4"/>
  <c r="L61" i="4"/>
  <c r="AB77" i="4"/>
  <c r="L77" i="4"/>
  <c r="AB14" i="4"/>
  <c r="L14" i="4"/>
  <c r="L22" i="4"/>
  <c r="AB22" i="4"/>
  <c r="AB30" i="4"/>
  <c r="L30" i="4"/>
  <c r="L38" i="4"/>
  <c r="AB38" i="4"/>
  <c r="AB46" i="4"/>
  <c r="L46" i="4"/>
  <c r="AB54" i="4"/>
  <c r="L54" i="4"/>
  <c r="L62" i="4"/>
  <c r="AB62" i="4"/>
  <c r="AB70" i="4"/>
  <c r="L70" i="4"/>
  <c r="AB78" i="4"/>
  <c r="L78" i="4"/>
  <c r="L86" i="4"/>
  <c r="AB86" i="4"/>
  <c r="L94" i="4"/>
  <c r="AB94" i="4"/>
  <c r="AB15" i="4"/>
  <c r="L15" i="4"/>
  <c r="L23" i="4"/>
  <c r="AB23" i="4"/>
  <c r="AB31" i="4"/>
  <c r="L31" i="4"/>
  <c r="L39" i="4"/>
  <c r="AB39" i="4"/>
  <c r="L47" i="4"/>
  <c r="AB47" i="4"/>
  <c r="AB55" i="4"/>
  <c r="L55" i="4"/>
  <c r="L63" i="4"/>
  <c r="AB63" i="4"/>
  <c r="AB71" i="4"/>
  <c r="L71" i="4"/>
  <c r="AB79" i="4"/>
  <c r="L79" i="4"/>
  <c r="L87" i="4"/>
  <c r="AB87" i="4"/>
  <c r="L95" i="4"/>
  <c r="AB95" i="4"/>
  <c r="L83" i="4"/>
  <c r="AB83" i="4"/>
  <c r="AB52" i="4"/>
  <c r="L52" i="4"/>
  <c r="AB21" i="4"/>
  <c r="L21" i="4"/>
  <c r="AB45" i="4"/>
  <c r="L45" i="4"/>
  <c r="AB93" i="4"/>
  <c r="L93" i="4"/>
  <c r="AB16" i="4"/>
  <c r="L16" i="4"/>
  <c r="L24" i="4"/>
  <c r="AB24" i="4"/>
  <c r="L32" i="4"/>
  <c r="AB32" i="4"/>
  <c r="AB40" i="4"/>
  <c r="L40" i="4"/>
  <c r="L48" i="4"/>
  <c r="AB48" i="4"/>
  <c r="AB56" i="4"/>
  <c r="L56" i="4"/>
  <c r="L64" i="4"/>
  <c r="AB64" i="4"/>
  <c r="L72" i="4"/>
  <c r="AB72" i="4"/>
  <c r="AB80" i="4"/>
  <c r="L80" i="4"/>
  <c r="AB88" i="4"/>
  <c r="L88" i="4"/>
  <c r="L96" i="4"/>
  <c r="AB96" i="4"/>
  <c r="L19" i="4"/>
  <c r="AB19" i="4"/>
  <c r="L43" i="4"/>
  <c r="AB43" i="4"/>
  <c r="L59" i="4"/>
  <c r="AB59" i="4"/>
  <c r="L75" i="4"/>
  <c r="AB75" i="4"/>
  <c r="L99" i="4"/>
  <c r="AB99" i="4"/>
  <c r="AB12" i="4"/>
  <c r="L12" i="4"/>
  <c r="AB28" i="4"/>
  <c r="L28" i="4"/>
  <c r="AB44" i="4"/>
  <c r="L44" i="4"/>
  <c r="AB68" i="4"/>
  <c r="L68" i="4"/>
  <c r="AB84" i="4"/>
  <c r="L84" i="4"/>
  <c r="AB100" i="4"/>
  <c r="L100" i="4"/>
  <c r="AB29" i="4"/>
  <c r="L29" i="4"/>
  <c r="AB53" i="4"/>
  <c r="L53" i="4"/>
  <c r="AB101" i="4"/>
  <c r="L101" i="4"/>
  <c r="L17" i="4"/>
  <c r="AB17" i="4"/>
  <c r="AB25" i="4"/>
  <c r="L25" i="4"/>
  <c r="L33" i="4"/>
  <c r="AB33" i="4"/>
  <c r="L41" i="4"/>
  <c r="AB41" i="4"/>
  <c r="AB49" i="4"/>
  <c r="L49" i="4"/>
  <c r="L57" i="4"/>
  <c r="AB57" i="4"/>
  <c r="AB65" i="4"/>
  <c r="L65" i="4"/>
  <c r="L73" i="4"/>
  <c r="AB73" i="4"/>
  <c r="L81" i="4"/>
  <c r="AB81" i="4"/>
  <c r="L89" i="4"/>
  <c r="AB89" i="4"/>
  <c r="AB97" i="4"/>
  <c r="L97" i="4"/>
  <c r="AB69" i="4"/>
  <c r="L69" i="4"/>
  <c r="AB85" i="4"/>
  <c r="L85" i="4"/>
  <c r="L10" i="4"/>
  <c r="AB10" i="4"/>
  <c r="AB18" i="4"/>
  <c r="L18" i="4"/>
  <c r="L26" i="4"/>
  <c r="AB26" i="4"/>
  <c r="L34" i="4"/>
  <c r="AB34" i="4"/>
  <c r="L42" i="4"/>
  <c r="AB42" i="4"/>
  <c r="L50" i="4"/>
  <c r="AB50" i="4"/>
  <c r="L58" i="4"/>
  <c r="AB58" i="4"/>
  <c r="L66" i="4"/>
  <c r="AB66" i="4"/>
  <c r="L74" i="4"/>
  <c r="AB74" i="4"/>
  <c r="AB82" i="4"/>
  <c r="L82" i="4"/>
  <c r="L90" i="4"/>
  <c r="AB90" i="4"/>
  <c r="L98" i="4"/>
  <c r="AB98" i="4"/>
  <c r="AO12" i="2"/>
  <c r="AV12" i="2"/>
  <c r="AT12" i="2"/>
  <c r="AU12" i="2"/>
  <c r="AO14" i="2"/>
  <c r="AV14" i="2"/>
  <c r="AU14" i="2"/>
  <c r="AT14" i="2"/>
  <c r="AO16" i="2"/>
  <c r="AV16" i="2"/>
  <c r="AU16" i="2"/>
  <c r="AT16" i="2"/>
  <c r="AO18" i="2"/>
  <c r="AT18" i="2"/>
  <c r="AV18" i="2"/>
  <c r="AU18" i="2"/>
  <c r="AO20" i="2"/>
  <c r="AV20" i="2"/>
  <c r="AT20" i="2"/>
  <c r="AU20" i="2"/>
  <c r="AO22" i="2"/>
  <c r="AV22" i="2"/>
  <c r="AU22" i="2"/>
  <c r="AT22" i="2"/>
  <c r="AO24" i="2"/>
  <c r="AV24" i="2"/>
  <c r="AU24" i="2"/>
  <c r="AT24" i="2"/>
  <c r="AO26" i="2"/>
  <c r="AT26" i="2"/>
  <c r="AV26" i="2"/>
  <c r="AU26" i="2"/>
  <c r="AO28" i="2"/>
  <c r="AV28" i="2"/>
  <c r="AT28" i="2"/>
  <c r="AU28" i="2"/>
  <c r="AO30" i="2"/>
  <c r="AV30" i="2"/>
  <c r="AU30" i="2"/>
  <c r="AT30" i="2"/>
  <c r="AO32" i="2"/>
  <c r="AV32" i="2"/>
  <c r="AU32" i="2"/>
  <c r="AT32" i="2"/>
  <c r="AO34" i="2"/>
  <c r="AT34" i="2"/>
  <c r="AV34" i="2"/>
  <c r="AU34" i="2"/>
  <c r="AO36" i="2"/>
  <c r="AV36" i="2"/>
  <c r="AT36" i="2"/>
  <c r="AU36" i="2"/>
  <c r="AO38" i="2"/>
  <c r="AV38" i="2"/>
  <c r="AU38" i="2"/>
  <c r="AT38" i="2"/>
  <c r="AO40" i="2"/>
  <c r="AV40" i="2"/>
  <c r="AU40" i="2"/>
  <c r="AT40" i="2"/>
  <c r="AO42" i="2"/>
  <c r="AT42" i="2"/>
  <c r="AV42" i="2"/>
  <c r="AU42" i="2"/>
  <c r="AO44" i="2"/>
  <c r="AV44" i="2"/>
  <c r="AT44" i="2"/>
  <c r="AU44" i="2"/>
  <c r="AO46" i="2"/>
  <c r="AV46" i="2"/>
  <c r="AU46" i="2"/>
  <c r="AT46" i="2"/>
  <c r="AO48" i="2"/>
  <c r="AV48" i="2"/>
  <c r="AU48" i="2"/>
  <c r="AT48" i="2"/>
  <c r="AO50" i="2"/>
  <c r="AT50" i="2"/>
  <c r="AV50" i="2"/>
  <c r="AU50" i="2"/>
  <c r="AO52" i="2"/>
  <c r="AV52" i="2"/>
  <c r="AT52" i="2"/>
  <c r="AU52" i="2"/>
  <c r="AO54" i="2"/>
  <c r="AV54" i="2"/>
  <c r="AU54" i="2"/>
  <c r="AT54" i="2"/>
  <c r="AO56" i="2"/>
  <c r="AV56" i="2"/>
  <c r="AU56" i="2"/>
  <c r="AT56" i="2"/>
  <c r="C57" i="4"/>
  <c r="AC57" i="4" s="1"/>
  <c r="AK58" i="2"/>
  <c r="C59" i="4"/>
  <c r="AC59" i="4" s="1"/>
  <c r="AK60" i="2"/>
  <c r="C61" i="4"/>
  <c r="AC61" i="4" s="1"/>
  <c r="AK62" i="2"/>
  <c r="C63" i="4"/>
  <c r="AC63" i="4" s="1"/>
  <c r="AK64" i="2"/>
  <c r="C65" i="4"/>
  <c r="AC65" i="4" s="1"/>
  <c r="AK66" i="2"/>
  <c r="C67" i="4"/>
  <c r="AC67" i="4" s="1"/>
  <c r="AK68" i="2"/>
  <c r="C69" i="4"/>
  <c r="AC69" i="4" s="1"/>
  <c r="AK70" i="2"/>
  <c r="C71" i="4"/>
  <c r="AC71" i="4" s="1"/>
  <c r="AK72" i="2"/>
  <c r="C73" i="4"/>
  <c r="AC73" i="4" s="1"/>
  <c r="AK74" i="2"/>
  <c r="C75" i="4"/>
  <c r="AC75" i="4" s="1"/>
  <c r="AK76" i="2"/>
  <c r="C77" i="4"/>
  <c r="AC77" i="4" s="1"/>
  <c r="AK78" i="2"/>
  <c r="C79" i="4"/>
  <c r="AC79" i="4" s="1"/>
  <c r="AK80" i="2"/>
  <c r="C81" i="4"/>
  <c r="AC81" i="4" s="1"/>
  <c r="AK82" i="2"/>
  <c r="C83" i="4"/>
  <c r="AC83" i="4" s="1"/>
  <c r="AK84" i="2"/>
  <c r="C85" i="4"/>
  <c r="AC85" i="4" s="1"/>
  <c r="AK86" i="2"/>
  <c r="C87" i="4"/>
  <c r="AC87" i="4" s="1"/>
  <c r="AK88" i="2"/>
  <c r="C89" i="4"/>
  <c r="AC89" i="4" s="1"/>
  <c r="AK90" i="2"/>
  <c r="C91" i="4"/>
  <c r="AC91" i="4" s="1"/>
  <c r="AK92" i="2"/>
  <c r="C93" i="4"/>
  <c r="AC93" i="4" s="1"/>
  <c r="AK94" i="2"/>
  <c r="C95" i="4"/>
  <c r="AC95" i="4" s="1"/>
  <c r="AK96" i="2"/>
  <c r="C97" i="4"/>
  <c r="AC97" i="4" s="1"/>
  <c r="AK98" i="2"/>
  <c r="C99" i="4"/>
  <c r="AC99" i="4" s="1"/>
  <c r="AK100" i="2"/>
  <c r="C101" i="4"/>
  <c r="AC101" i="4" s="1"/>
  <c r="AK102" i="2"/>
  <c r="AO11" i="2"/>
  <c r="AV11" i="2"/>
  <c r="AU11" i="2"/>
  <c r="AT11" i="2"/>
  <c r="AO13" i="2"/>
  <c r="AV13" i="2"/>
  <c r="AU13" i="2"/>
  <c r="AT13" i="2"/>
  <c r="AO15" i="2"/>
  <c r="AU15" i="2"/>
  <c r="AV15" i="2"/>
  <c r="AT15" i="2"/>
  <c r="C16" i="4"/>
  <c r="AC16" i="4" s="1"/>
  <c r="AK17" i="2"/>
  <c r="AO19" i="2"/>
  <c r="AV19" i="2"/>
  <c r="AU19" i="2"/>
  <c r="AT19" i="2"/>
  <c r="AO21" i="2"/>
  <c r="AV21" i="2"/>
  <c r="AU21" i="2"/>
  <c r="AT21" i="2"/>
  <c r="AO23" i="2"/>
  <c r="AU23" i="2"/>
  <c r="AT23" i="2"/>
  <c r="AV23" i="2"/>
  <c r="AO25" i="2"/>
  <c r="AU25" i="2"/>
  <c r="AT25" i="2"/>
  <c r="AV25" i="2"/>
  <c r="AO27" i="2"/>
  <c r="AV27" i="2"/>
  <c r="AU27" i="2"/>
  <c r="AT27" i="2"/>
  <c r="AO29" i="2"/>
  <c r="AV29" i="2"/>
  <c r="AU29" i="2"/>
  <c r="AT29" i="2"/>
  <c r="AO31" i="2"/>
  <c r="AU31" i="2"/>
  <c r="AT31" i="2"/>
  <c r="AV31" i="2"/>
  <c r="AO33" i="2"/>
  <c r="AU33" i="2"/>
  <c r="AT33" i="2"/>
  <c r="AV33" i="2"/>
  <c r="AO35" i="2"/>
  <c r="AV35" i="2"/>
  <c r="AU35" i="2"/>
  <c r="AT35" i="2"/>
  <c r="AO37" i="2"/>
  <c r="AV37" i="2"/>
  <c r="AU37" i="2"/>
  <c r="AT37" i="2"/>
  <c r="AO39" i="2"/>
  <c r="AU39" i="2"/>
  <c r="AV39" i="2"/>
  <c r="AT39" i="2"/>
  <c r="AO41" i="2"/>
  <c r="AU41" i="2"/>
  <c r="AT41" i="2"/>
  <c r="AV41" i="2"/>
  <c r="AO43" i="2"/>
  <c r="AV43" i="2"/>
  <c r="AU43" i="2"/>
  <c r="AT43" i="2"/>
  <c r="AO45" i="2"/>
  <c r="AV45" i="2"/>
  <c r="AU45" i="2"/>
  <c r="AT45" i="2"/>
  <c r="AO47" i="2"/>
  <c r="AU47" i="2"/>
  <c r="AV47" i="2"/>
  <c r="AT47" i="2"/>
  <c r="C48" i="4"/>
  <c r="AC48" i="4" s="1"/>
  <c r="AK49" i="2"/>
  <c r="AO51" i="2"/>
  <c r="AV51" i="2"/>
  <c r="AU51" i="2"/>
  <c r="AT51" i="2"/>
  <c r="AO53" i="2"/>
  <c r="AV53" i="2"/>
  <c r="AU53" i="2"/>
  <c r="AT53" i="2"/>
  <c r="AO55" i="2"/>
  <c r="AU55" i="2"/>
  <c r="AT55" i="2"/>
  <c r="AV55" i="2"/>
  <c r="C56" i="4"/>
  <c r="AC56" i="4" s="1"/>
  <c r="AK57" i="2"/>
  <c r="C58" i="4"/>
  <c r="AC58" i="4" s="1"/>
  <c r="AK59" i="2"/>
  <c r="C60" i="4"/>
  <c r="AC60" i="4" s="1"/>
  <c r="AK61" i="2"/>
  <c r="C62" i="4"/>
  <c r="AC62" i="4" s="1"/>
  <c r="AK63" i="2"/>
  <c r="C64" i="4"/>
  <c r="AC64" i="4" s="1"/>
  <c r="AK65" i="2"/>
  <c r="C66" i="4"/>
  <c r="AC66" i="4" s="1"/>
  <c r="AK67" i="2"/>
  <c r="C68" i="4"/>
  <c r="AC68" i="4" s="1"/>
  <c r="AK69" i="2"/>
  <c r="C70" i="4"/>
  <c r="AC70" i="4" s="1"/>
  <c r="AK71" i="2"/>
  <c r="C72" i="4"/>
  <c r="AC72" i="4" s="1"/>
  <c r="AK73" i="2"/>
  <c r="C74" i="4"/>
  <c r="AC74" i="4" s="1"/>
  <c r="AK75" i="2"/>
  <c r="C76" i="4"/>
  <c r="AC76" i="4" s="1"/>
  <c r="AK77" i="2"/>
  <c r="C78" i="4"/>
  <c r="AC78" i="4" s="1"/>
  <c r="AK79" i="2"/>
  <c r="C80" i="4"/>
  <c r="AC80" i="4" s="1"/>
  <c r="AK81" i="2"/>
  <c r="C82" i="4"/>
  <c r="AC82" i="4" s="1"/>
  <c r="AK83" i="2"/>
  <c r="C84" i="4"/>
  <c r="AC84" i="4" s="1"/>
  <c r="AK85" i="2"/>
  <c r="C86" i="4"/>
  <c r="AC86" i="4" s="1"/>
  <c r="AK87" i="2"/>
  <c r="C88" i="4"/>
  <c r="AC88" i="4" s="1"/>
  <c r="AK89" i="2"/>
  <c r="C90" i="4"/>
  <c r="AC90" i="4" s="1"/>
  <c r="AK91" i="2"/>
  <c r="C92" i="4"/>
  <c r="AC92" i="4" s="1"/>
  <c r="AK93" i="2"/>
  <c r="C94" i="4"/>
  <c r="AC94" i="4" s="1"/>
  <c r="AK95" i="2"/>
  <c r="C96" i="4"/>
  <c r="AC96" i="4" s="1"/>
  <c r="AK97" i="2"/>
  <c r="C98" i="4"/>
  <c r="AC98" i="4" s="1"/>
  <c r="AK99" i="2"/>
  <c r="C100" i="4"/>
  <c r="AC100" i="4" s="1"/>
  <c r="AK101" i="2"/>
  <c r="G15" i="4"/>
  <c r="F15" i="4"/>
  <c r="E15" i="4"/>
  <c r="N15" i="4"/>
  <c r="D15" i="4"/>
  <c r="G23" i="4"/>
  <c r="F23" i="4"/>
  <c r="E23" i="4"/>
  <c r="N23" i="4"/>
  <c r="D23" i="4"/>
  <c r="G31" i="4"/>
  <c r="F31" i="4"/>
  <c r="E31" i="4"/>
  <c r="N31" i="4"/>
  <c r="D31" i="4"/>
  <c r="E39" i="4"/>
  <c r="G39" i="4"/>
  <c r="F39" i="4"/>
  <c r="D39" i="4"/>
  <c r="N39" i="4"/>
  <c r="E47" i="4"/>
  <c r="D47" i="4"/>
  <c r="N47" i="4"/>
  <c r="G47" i="4"/>
  <c r="F47" i="4"/>
  <c r="E55" i="4"/>
  <c r="G55" i="4"/>
  <c r="F55" i="4"/>
  <c r="D55" i="4"/>
  <c r="N55" i="4"/>
  <c r="G63" i="4"/>
  <c r="E63" i="4"/>
  <c r="N63" i="4"/>
  <c r="F63" i="4"/>
  <c r="D63" i="4"/>
  <c r="G71" i="4"/>
  <c r="E71" i="4"/>
  <c r="D71" i="4"/>
  <c r="N71" i="4"/>
  <c r="F71" i="4"/>
  <c r="G79" i="4"/>
  <c r="E79" i="4"/>
  <c r="N79" i="4"/>
  <c r="F79" i="4"/>
  <c r="D79" i="4"/>
  <c r="G87" i="4"/>
  <c r="E87" i="4"/>
  <c r="F87" i="4"/>
  <c r="D87" i="4"/>
  <c r="N87" i="4"/>
  <c r="G95" i="4"/>
  <c r="E95" i="4"/>
  <c r="N95" i="4"/>
  <c r="F95" i="4"/>
  <c r="D95" i="4"/>
  <c r="G16" i="4"/>
  <c r="F16" i="4"/>
  <c r="E16" i="4"/>
  <c r="N16" i="4"/>
  <c r="D16" i="4"/>
  <c r="G24" i="4"/>
  <c r="F24" i="4"/>
  <c r="E24" i="4"/>
  <c r="N24" i="4"/>
  <c r="D24" i="4"/>
  <c r="G32" i="4"/>
  <c r="F32" i="4"/>
  <c r="E32" i="4"/>
  <c r="N32" i="4"/>
  <c r="D32" i="4"/>
  <c r="G40" i="4"/>
  <c r="E40" i="4"/>
  <c r="F40" i="4"/>
  <c r="D40" i="4"/>
  <c r="N40" i="4"/>
  <c r="G48" i="4"/>
  <c r="N48" i="4"/>
  <c r="D48" i="4"/>
  <c r="F48" i="4"/>
  <c r="E48" i="4"/>
  <c r="G56" i="4"/>
  <c r="F56" i="4"/>
  <c r="N56" i="4"/>
  <c r="D56" i="4"/>
  <c r="E56" i="4"/>
  <c r="G64" i="4"/>
  <c r="F64" i="4"/>
  <c r="N64" i="4"/>
  <c r="D64" i="4"/>
  <c r="E64" i="4"/>
  <c r="G72" i="4"/>
  <c r="F72" i="4"/>
  <c r="N72" i="4"/>
  <c r="D72" i="4"/>
  <c r="E72" i="4"/>
  <c r="G80" i="4"/>
  <c r="F80" i="4"/>
  <c r="N80" i="4"/>
  <c r="D80" i="4"/>
  <c r="E80" i="4"/>
  <c r="G88" i="4"/>
  <c r="F88" i="4"/>
  <c r="N88" i="4"/>
  <c r="D88" i="4"/>
  <c r="E88" i="4"/>
  <c r="G96" i="4"/>
  <c r="F96" i="4"/>
  <c r="N96" i="4"/>
  <c r="D96" i="4"/>
  <c r="E96" i="4"/>
  <c r="F25" i="4"/>
  <c r="E25" i="4"/>
  <c r="N25" i="4"/>
  <c r="D25" i="4"/>
  <c r="G25" i="4"/>
  <c r="G57" i="4"/>
  <c r="F57" i="4"/>
  <c r="E57" i="4"/>
  <c r="N57" i="4"/>
  <c r="D57" i="4"/>
  <c r="G89" i="4"/>
  <c r="F89" i="4"/>
  <c r="E89" i="4"/>
  <c r="N89" i="4"/>
  <c r="D89" i="4"/>
  <c r="E34" i="4"/>
  <c r="N34" i="4"/>
  <c r="D34" i="4"/>
  <c r="G34" i="4"/>
  <c r="F34" i="4"/>
  <c r="G66" i="4"/>
  <c r="F66" i="4"/>
  <c r="E66" i="4"/>
  <c r="N66" i="4"/>
  <c r="D66" i="4"/>
  <c r="G82" i="4"/>
  <c r="F82" i="4"/>
  <c r="E82" i="4"/>
  <c r="N82" i="4"/>
  <c r="D82" i="4"/>
  <c r="N11" i="4"/>
  <c r="D11" i="4"/>
  <c r="G11" i="4"/>
  <c r="F11" i="4"/>
  <c r="E11" i="4"/>
  <c r="N19" i="4"/>
  <c r="D19" i="4"/>
  <c r="G19" i="4"/>
  <c r="F19" i="4"/>
  <c r="E19" i="4"/>
  <c r="N27" i="4"/>
  <c r="D27" i="4"/>
  <c r="G27" i="4"/>
  <c r="F27" i="4"/>
  <c r="E27" i="4"/>
  <c r="N35" i="4"/>
  <c r="D35" i="4"/>
  <c r="G35" i="4"/>
  <c r="F35" i="4"/>
  <c r="E35" i="4"/>
  <c r="N43" i="4"/>
  <c r="D43" i="4"/>
  <c r="F43" i="4"/>
  <c r="G43" i="4"/>
  <c r="E43" i="4"/>
  <c r="G51" i="4"/>
  <c r="F51" i="4"/>
  <c r="E51" i="4"/>
  <c r="N51" i="4"/>
  <c r="D51" i="4"/>
  <c r="G59" i="4"/>
  <c r="F59" i="4"/>
  <c r="E59" i="4"/>
  <c r="N59" i="4"/>
  <c r="D59" i="4"/>
  <c r="G67" i="4"/>
  <c r="F67" i="4"/>
  <c r="E67" i="4"/>
  <c r="N67" i="4"/>
  <c r="D67" i="4"/>
  <c r="G75" i="4"/>
  <c r="F75" i="4"/>
  <c r="E75" i="4"/>
  <c r="N75" i="4"/>
  <c r="D75" i="4"/>
  <c r="G83" i="4"/>
  <c r="F83" i="4"/>
  <c r="E83" i="4"/>
  <c r="N83" i="4"/>
  <c r="D83" i="4"/>
  <c r="G91" i="4"/>
  <c r="F91" i="4"/>
  <c r="E91" i="4"/>
  <c r="N91" i="4"/>
  <c r="D91" i="4"/>
  <c r="G99" i="4"/>
  <c r="F99" i="4"/>
  <c r="E99" i="4"/>
  <c r="N99" i="4"/>
  <c r="D99" i="4"/>
  <c r="F33" i="4"/>
  <c r="E33" i="4"/>
  <c r="N33" i="4"/>
  <c r="D33" i="4"/>
  <c r="G33" i="4"/>
  <c r="G65" i="4"/>
  <c r="F65" i="4"/>
  <c r="E65" i="4"/>
  <c r="N65" i="4"/>
  <c r="D65" i="4"/>
  <c r="G97" i="4"/>
  <c r="F97" i="4"/>
  <c r="E97" i="4"/>
  <c r="N97" i="4"/>
  <c r="D97" i="4"/>
  <c r="E26" i="4"/>
  <c r="N26" i="4"/>
  <c r="D26" i="4"/>
  <c r="G26" i="4"/>
  <c r="F26" i="4"/>
  <c r="G58" i="4"/>
  <c r="F58" i="4"/>
  <c r="E58" i="4"/>
  <c r="N58" i="4"/>
  <c r="D58" i="4"/>
  <c r="G74" i="4"/>
  <c r="F74" i="4"/>
  <c r="E74" i="4"/>
  <c r="N74" i="4"/>
  <c r="D74" i="4"/>
  <c r="F12" i="4"/>
  <c r="G12" i="4"/>
  <c r="E12" i="4"/>
  <c r="N12" i="4"/>
  <c r="D12" i="4"/>
  <c r="F20" i="4"/>
  <c r="G20" i="4"/>
  <c r="E20" i="4"/>
  <c r="D20" i="4"/>
  <c r="N20" i="4"/>
  <c r="F28" i="4"/>
  <c r="G28" i="4"/>
  <c r="E28" i="4"/>
  <c r="N28" i="4"/>
  <c r="D28" i="4"/>
  <c r="F36" i="4"/>
  <c r="G36" i="4"/>
  <c r="E36" i="4"/>
  <c r="N36" i="4"/>
  <c r="D36" i="4"/>
  <c r="N44" i="4"/>
  <c r="F44" i="4"/>
  <c r="G44" i="4"/>
  <c r="E44" i="4"/>
  <c r="D44" i="4"/>
  <c r="F52" i="4"/>
  <c r="E52" i="4"/>
  <c r="N52" i="4"/>
  <c r="D52" i="4"/>
  <c r="G52" i="4"/>
  <c r="F60" i="4"/>
  <c r="E60" i="4"/>
  <c r="N60" i="4"/>
  <c r="D60" i="4"/>
  <c r="G60" i="4"/>
  <c r="F68" i="4"/>
  <c r="E68" i="4"/>
  <c r="N68" i="4"/>
  <c r="D68" i="4"/>
  <c r="G68" i="4"/>
  <c r="F76" i="4"/>
  <c r="E76" i="4"/>
  <c r="N76" i="4"/>
  <c r="D76" i="4"/>
  <c r="G76" i="4"/>
  <c r="F84" i="4"/>
  <c r="E84" i="4"/>
  <c r="N84" i="4"/>
  <c r="D84" i="4"/>
  <c r="G84" i="4"/>
  <c r="F92" i="4"/>
  <c r="E92" i="4"/>
  <c r="N92" i="4"/>
  <c r="D92" i="4"/>
  <c r="G92" i="4"/>
  <c r="F100" i="4"/>
  <c r="E100" i="4"/>
  <c r="N100" i="4"/>
  <c r="D100" i="4"/>
  <c r="G100" i="4"/>
  <c r="F41" i="4"/>
  <c r="E41" i="4"/>
  <c r="G41" i="4"/>
  <c r="D41" i="4"/>
  <c r="N41" i="4"/>
  <c r="G73" i="4"/>
  <c r="F73" i="4"/>
  <c r="E73" i="4"/>
  <c r="D73" i="4"/>
  <c r="N73" i="4"/>
  <c r="E10" i="4"/>
  <c r="N10" i="4"/>
  <c r="D10" i="4"/>
  <c r="G10" i="4"/>
  <c r="F10" i="4"/>
  <c r="G50" i="4"/>
  <c r="F50" i="4"/>
  <c r="E50" i="4"/>
  <c r="D50" i="4"/>
  <c r="N50" i="4"/>
  <c r="G90" i="4"/>
  <c r="F90" i="4"/>
  <c r="E90" i="4"/>
  <c r="N90" i="4"/>
  <c r="D90" i="4"/>
  <c r="E13" i="4"/>
  <c r="G13" i="4"/>
  <c r="F13" i="4"/>
  <c r="N13" i="4"/>
  <c r="D13" i="4"/>
  <c r="E21" i="4"/>
  <c r="G21" i="4"/>
  <c r="F21" i="4"/>
  <c r="N21" i="4"/>
  <c r="D21" i="4"/>
  <c r="G29" i="4"/>
  <c r="E29" i="4"/>
  <c r="F29" i="4"/>
  <c r="N29" i="4"/>
  <c r="D29" i="4"/>
  <c r="E37" i="4"/>
  <c r="G37" i="4"/>
  <c r="F37" i="4"/>
  <c r="D37" i="4"/>
  <c r="N37" i="4"/>
  <c r="N45" i="4"/>
  <c r="D45" i="4"/>
  <c r="G45" i="4"/>
  <c r="F45" i="4"/>
  <c r="E45" i="4"/>
  <c r="E53" i="4"/>
  <c r="N53" i="4"/>
  <c r="D53" i="4"/>
  <c r="G53" i="4"/>
  <c r="F53" i="4"/>
  <c r="E61" i="4"/>
  <c r="N61" i="4"/>
  <c r="D61" i="4"/>
  <c r="G61" i="4"/>
  <c r="F61" i="4"/>
  <c r="E69" i="4"/>
  <c r="N69" i="4"/>
  <c r="D69" i="4"/>
  <c r="G69" i="4"/>
  <c r="F69" i="4"/>
  <c r="E77" i="4"/>
  <c r="N77" i="4"/>
  <c r="D77" i="4"/>
  <c r="G77" i="4"/>
  <c r="F77" i="4"/>
  <c r="E85" i="4"/>
  <c r="N85" i="4"/>
  <c r="D85" i="4"/>
  <c r="G85" i="4"/>
  <c r="F85" i="4"/>
  <c r="E93" i="4"/>
  <c r="N93" i="4"/>
  <c r="D93" i="4"/>
  <c r="G93" i="4"/>
  <c r="F93" i="4"/>
  <c r="E101" i="4"/>
  <c r="N101" i="4"/>
  <c r="D101" i="4"/>
  <c r="G101" i="4"/>
  <c r="F101" i="4"/>
  <c r="F17" i="4"/>
  <c r="E17" i="4"/>
  <c r="N17" i="4"/>
  <c r="D17" i="4"/>
  <c r="G17" i="4"/>
  <c r="G49" i="4"/>
  <c r="F49" i="4"/>
  <c r="N49" i="4"/>
  <c r="E49" i="4"/>
  <c r="D49" i="4"/>
  <c r="G81" i="4"/>
  <c r="F81" i="4"/>
  <c r="E81" i="4"/>
  <c r="N81" i="4"/>
  <c r="D81" i="4"/>
  <c r="E18" i="4"/>
  <c r="N18" i="4"/>
  <c r="D18" i="4"/>
  <c r="G18" i="4"/>
  <c r="F18" i="4"/>
  <c r="E42" i="4"/>
  <c r="F42" i="4"/>
  <c r="G42" i="4"/>
  <c r="D42" i="4"/>
  <c r="N42" i="4"/>
  <c r="G98" i="4"/>
  <c r="F98" i="4"/>
  <c r="E98" i="4"/>
  <c r="N98" i="4"/>
  <c r="D98" i="4"/>
  <c r="N14" i="4"/>
  <c r="G14" i="4"/>
  <c r="F14" i="4"/>
  <c r="D14" i="4"/>
  <c r="E14" i="4"/>
  <c r="N22" i="4"/>
  <c r="G22" i="4"/>
  <c r="F22" i="4"/>
  <c r="E22" i="4"/>
  <c r="D22" i="4"/>
  <c r="D30" i="4"/>
  <c r="G30" i="4"/>
  <c r="N30" i="4"/>
  <c r="F30" i="4"/>
  <c r="E30" i="4"/>
  <c r="G38" i="4"/>
  <c r="E38" i="4"/>
  <c r="F38" i="4"/>
  <c r="D38" i="4"/>
  <c r="N38" i="4"/>
  <c r="F46" i="4"/>
  <c r="G46" i="4"/>
  <c r="E46" i="4"/>
  <c r="D46" i="4"/>
  <c r="N46" i="4"/>
  <c r="N54" i="4"/>
  <c r="D54" i="4"/>
  <c r="F54" i="4"/>
  <c r="E54" i="4"/>
  <c r="G54" i="4"/>
  <c r="N62" i="4"/>
  <c r="D62" i="4"/>
  <c r="F62" i="4"/>
  <c r="G62" i="4"/>
  <c r="E62" i="4"/>
  <c r="N70" i="4"/>
  <c r="D70" i="4"/>
  <c r="F70" i="4"/>
  <c r="G70" i="4"/>
  <c r="E70" i="4"/>
  <c r="N78" i="4"/>
  <c r="D78" i="4"/>
  <c r="F78" i="4"/>
  <c r="E78" i="4"/>
  <c r="G78" i="4"/>
  <c r="N86" i="4"/>
  <c r="D86" i="4"/>
  <c r="F86" i="4"/>
  <c r="G86" i="4"/>
  <c r="E86" i="4"/>
  <c r="N94" i="4"/>
  <c r="D94" i="4"/>
  <c r="F94" i="4"/>
  <c r="G94" i="4"/>
  <c r="E94" i="4"/>
  <c r="F11" i="2"/>
  <c r="C10" i="4"/>
  <c r="AC10" i="4" s="1"/>
  <c r="F29" i="2"/>
  <c r="C28" i="4"/>
  <c r="AC28" i="4" s="1"/>
  <c r="F27" i="2"/>
  <c r="C26" i="4"/>
  <c r="AC26" i="4" s="1"/>
  <c r="F33" i="2"/>
  <c r="C32" i="4"/>
  <c r="AC32" i="4" s="1"/>
  <c r="F39" i="2"/>
  <c r="C38" i="4"/>
  <c r="AC38" i="4" s="1"/>
  <c r="F45" i="2"/>
  <c r="C44" i="4"/>
  <c r="AC44" i="4" s="1"/>
  <c r="F51" i="2"/>
  <c r="C50" i="4"/>
  <c r="AC50" i="4" s="1"/>
  <c r="F23" i="2"/>
  <c r="C22" i="4"/>
  <c r="AC22" i="4" s="1"/>
  <c r="F55" i="2"/>
  <c r="C54" i="4"/>
  <c r="AC54" i="4" s="1"/>
  <c r="F15" i="2"/>
  <c r="C14" i="4"/>
  <c r="AC14" i="4" s="1"/>
  <c r="F19" i="2"/>
  <c r="C18" i="4"/>
  <c r="AC18" i="4" s="1"/>
  <c r="F25" i="2"/>
  <c r="C24" i="4"/>
  <c r="AC24" i="4" s="1"/>
  <c r="F31" i="2"/>
  <c r="C30" i="4"/>
  <c r="AC30" i="4" s="1"/>
  <c r="F35" i="2"/>
  <c r="C34" i="4"/>
  <c r="AC34" i="4" s="1"/>
  <c r="F37" i="2"/>
  <c r="C36" i="4"/>
  <c r="AC36" i="4" s="1"/>
  <c r="F43" i="2"/>
  <c r="C42" i="4"/>
  <c r="AC42" i="4" s="1"/>
  <c r="F47" i="2"/>
  <c r="C46" i="4"/>
  <c r="AC46" i="4" s="1"/>
  <c r="F53" i="2"/>
  <c r="C52" i="4"/>
  <c r="AC52" i="4" s="1"/>
  <c r="F13" i="2"/>
  <c r="C12" i="4"/>
  <c r="AC12" i="4" s="1"/>
  <c r="F21" i="2"/>
  <c r="C20" i="4"/>
  <c r="AC20" i="4" s="1"/>
  <c r="F41" i="2"/>
  <c r="C40" i="4"/>
  <c r="AC40" i="4" s="1"/>
  <c r="F12" i="2"/>
  <c r="C11" i="4"/>
  <c r="AC11" i="4" s="1"/>
  <c r="F14" i="2"/>
  <c r="C13" i="4"/>
  <c r="F16" i="2"/>
  <c r="C15" i="4"/>
  <c r="AC15" i="4" s="1"/>
  <c r="F18" i="2"/>
  <c r="C17" i="4"/>
  <c r="AC17" i="4" s="1"/>
  <c r="F20" i="2"/>
  <c r="C19" i="4"/>
  <c r="AC19" i="4" s="1"/>
  <c r="F22" i="2"/>
  <c r="C21" i="4"/>
  <c r="AC21" i="4" s="1"/>
  <c r="F24" i="2"/>
  <c r="C23" i="4"/>
  <c r="AC23" i="4" s="1"/>
  <c r="F26" i="2"/>
  <c r="C25" i="4"/>
  <c r="AC25" i="4" s="1"/>
  <c r="F28" i="2"/>
  <c r="C27" i="4"/>
  <c r="AC27" i="4" s="1"/>
  <c r="F30" i="2"/>
  <c r="C29" i="4"/>
  <c r="F32" i="2"/>
  <c r="C31" i="4"/>
  <c r="AC31" i="4" s="1"/>
  <c r="F34" i="2"/>
  <c r="C33" i="4"/>
  <c r="AC33" i="4" s="1"/>
  <c r="F36" i="2"/>
  <c r="C35" i="4"/>
  <c r="AC35" i="4" s="1"/>
  <c r="F38" i="2"/>
  <c r="C37" i="4"/>
  <c r="AC37" i="4" s="1"/>
  <c r="F40" i="2"/>
  <c r="C39" i="4"/>
  <c r="AC39" i="4" s="1"/>
  <c r="F42" i="2"/>
  <c r="C41" i="4"/>
  <c r="AC41" i="4" s="1"/>
  <c r="F44" i="2"/>
  <c r="C43" i="4"/>
  <c r="AC43" i="4" s="1"/>
  <c r="F46" i="2"/>
  <c r="C45" i="4"/>
  <c r="AC45" i="4" s="1"/>
  <c r="F48" i="2"/>
  <c r="C47" i="4"/>
  <c r="AC47" i="4" s="1"/>
  <c r="F50" i="2"/>
  <c r="C49" i="4"/>
  <c r="AC49" i="4" s="1"/>
  <c r="F52" i="2"/>
  <c r="C51" i="4"/>
  <c r="AC51" i="4" s="1"/>
  <c r="F54" i="2"/>
  <c r="C53" i="4"/>
  <c r="AC53" i="4" s="1"/>
  <c r="F56" i="2"/>
  <c r="C55" i="4"/>
  <c r="AC55" i="4" s="1"/>
  <c r="AE6" i="5"/>
  <c r="AB14" i="5" s="1"/>
  <c r="AC14" i="5" s="1"/>
  <c r="AG6" i="5"/>
  <c r="AB10" i="5"/>
  <c r="AC10" i="5" s="1"/>
  <c r="AH2" i="5"/>
  <c r="AB31" i="5" s="1"/>
  <c r="AB9" i="5"/>
  <c r="AC9" i="5" s="1"/>
  <c r="AB22" i="5"/>
  <c r="AC22" i="5" s="1"/>
  <c r="AB19" i="5"/>
  <c r="AC19" i="5" s="1"/>
  <c r="AC7" i="5"/>
  <c r="B90" i="6"/>
  <c r="C90" i="6" s="1"/>
  <c r="F90" i="2"/>
  <c r="F17" i="2"/>
  <c r="F49" i="2"/>
  <c r="F58" i="2"/>
  <c r="B22" i="6"/>
  <c r="C22" i="6" s="1"/>
  <c r="F81" i="2"/>
  <c r="F82" i="2"/>
  <c r="F61" i="2"/>
  <c r="F63" i="2"/>
  <c r="F69" i="2"/>
  <c r="B81" i="6"/>
  <c r="C81" i="6" s="1"/>
  <c r="F87" i="2"/>
  <c r="F101" i="2"/>
  <c r="F89" i="2"/>
  <c r="B98" i="6"/>
  <c r="C98" i="6" s="1"/>
  <c r="F65" i="2"/>
  <c r="F97" i="2"/>
  <c r="F59" i="2"/>
  <c r="F79" i="2"/>
  <c r="F85" i="2"/>
  <c r="F95" i="2"/>
  <c r="F66" i="2"/>
  <c r="F98" i="2"/>
  <c r="F60" i="2"/>
  <c r="F62" i="2"/>
  <c r="F64" i="2"/>
  <c r="F68" i="2"/>
  <c r="F70" i="2"/>
  <c r="F72" i="2"/>
  <c r="F76" i="2"/>
  <c r="F78" i="2"/>
  <c r="F80" i="2"/>
  <c r="F84" i="2"/>
  <c r="F86" i="2"/>
  <c r="F88" i="2"/>
  <c r="F92" i="2"/>
  <c r="F94" i="2"/>
  <c r="F96" i="2"/>
  <c r="F100" i="2"/>
  <c r="F102" i="2"/>
  <c r="B74" i="6"/>
  <c r="C74" i="6" s="1"/>
  <c r="F73" i="2"/>
  <c r="F67" i="2"/>
  <c r="F71" i="2"/>
  <c r="F75" i="2"/>
  <c r="F77" i="2"/>
  <c r="F83" i="2"/>
  <c r="B89" i="6"/>
  <c r="C89" i="6" s="1"/>
  <c r="F91" i="2"/>
  <c r="F93" i="2"/>
  <c r="F99" i="2"/>
  <c r="F57" i="2"/>
  <c r="F74" i="2"/>
  <c r="B17" i="6" l="1"/>
  <c r="C17" i="6" s="1"/>
  <c r="AB13" i="5"/>
  <c r="AC13" i="5" s="1"/>
  <c r="AB29" i="5"/>
  <c r="AB16" i="5"/>
  <c r="AC16" i="5" s="1"/>
  <c r="AB15" i="5"/>
  <c r="AC15" i="5" s="1"/>
  <c r="AB28" i="5"/>
  <c r="AB12" i="5"/>
  <c r="AC12" i="5" s="1"/>
  <c r="AB11" i="5"/>
  <c r="AC11" i="5" s="1"/>
  <c r="AB17" i="5"/>
  <c r="AC17" i="5" s="1"/>
  <c r="AB18" i="5"/>
  <c r="AC18" i="5" s="1"/>
  <c r="B82" i="6"/>
  <c r="C82" i="6" s="1"/>
  <c r="B58" i="6"/>
  <c r="C58" i="6" s="1"/>
  <c r="B66" i="6"/>
  <c r="C66" i="6" s="1"/>
  <c r="B57" i="6"/>
  <c r="C57" i="6" s="1"/>
  <c r="B65" i="6"/>
  <c r="C65" i="6" s="1"/>
  <c r="B73" i="6"/>
  <c r="C73" i="6" s="1"/>
  <c r="B97" i="6"/>
  <c r="C97" i="6" s="1"/>
  <c r="B49" i="6"/>
  <c r="C49" i="6" s="1"/>
  <c r="AB20" i="5"/>
  <c r="AC20" i="5" s="1"/>
  <c r="AB21" i="5"/>
  <c r="AC21" i="5" s="1"/>
  <c r="AB30" i="5"/>
  <c r="B28" i="6"/>
  <c r="C28" i="6" s="1"/>
  <c r="B20" i="6"/>
  <c r="C20" i="6" s="1"/>
  <c r="B12" i="6"/>
  <c r="C12" i="6" s="1"/>
  <c r="AJ58" i="4"/>
  <c r="J58" i="4" s="1"/>
  <c r="AN58" i="4"/>
  <c r="AG58" i="4"/>
  <c r="AD58" i="4"/>
  <c r="AL58" i="4"/>
  <c r="AF58" i="4"/>
  <c r="AK58" i="4"/>
  <c r="K58" i="4" s="1"/>
  <c r="AE58" i="4"/>
  <c r="AI58" i="4"/>
  <c r="I58" i="4" s="1"/>
  <c r="AH58" i="4"/>
  <c r="H58" i="4" s="1"/>
  <c r="AD41" i="4"/>
  <c r="AJ41" i="4"/>
  <c r="J41" i="4" s="1"/>
  <c r="AG41" i="4"/>
  <c r="AF41" i="4"/>
  <c r="AL41" i="4"/>
  <c r="AE41" i="4"/>
  <c r="AK41" i="4"/>
  <c r="K41" i="4" s="1"/>
  <c r="AI41" i="4"/>
  <c r="I41" i="4" s="1"/>
  <c r="AH41" i="4"/>
  <c r="H41" i="4" s="1"/>
  <c r="AN41" i="4"/>
  <c r="AG48" i="4"/>
  <c r="AH48" i="4"/>
  <c r="H48" i="4" s="1"/>
  <c r="AF48" i="4"/>
  <c r="AJ48" i="4"/>
  <c r="J48" i="4" s="1"/>
  <c r="AE48" i="4"/>
  <c r="AD48" i="4"/>
  <c r="AN48" i="4"/>
  <c r="AL48" i="4"/>
  <c r="AK48" i="4"/>
  <c r="K48" i="4" s="1"/>
  <c r="AI48" i="4"/>
  <c r="I48" i="4" s="1"/>
  <c r="AJ98" i="4"/>
  <c r="J98" i="4" s="1"/>
  <c r="AN98" i="4"/>
  <c r="AI98" i="4"/>
  <c r="I98" i="4" s="1"/>
  <c r="AH98" i="4"/>
  <c r="H98" i="4" s="1"/>
  <c r="AG98" i="4"/>
  <c r="AK98" i="4"/>
  <c r="K98" i="4" s="1"/>
  <c r="AL98" i="4"/>
  <c r="AF98" i="4"/>
  <c r="AE98" i="4"/>
  <c r="AD98" i="4"/>
  <c r="AJ66" i="4"/>
  <c r="J66" i="4" s="1"/>
  <c r="AN66" i="4"/>
  <c r="AI66" i="4"/>
  <c r="I66" i="4" s="1"/>
  <c r="AH66" i="4"/>
  <c r="H66" i="4" s="1"/>
  <c r="AK66" i="4"/>
  <c r="K66" i="4" s="1"/>
  <c r="AG66" i="4"/>
  <c r="AL66" i="4"/>
  <c r="AF66" i="4"/>
  <c r="AE66" i="4"/>
  <c r="AD66" i="4"/>
  <c r="AJ34" i="4"/>
  <c r="J34" i="4" s="1"/>
  <c r="AN34" i="4"/>
  <c r="AL34" i="4"/>
  <c r="AE34" i="4"/>
  <c r="AD34" i="4"/>
  <c r="AI34" i="4"/>
  <c r="I34" i="4" s="1"/>
  <c r="AH34" i="4"/>
  <c r="H34" i="4" s="1"/>
  <c r="AG34" i="4"/>
  <c r="AF34" i="4"/>
  <c r="AK34" i="4"/>
  <c r="K34" i="4" s="1"/>
  <c r="AD81" i="4"/>
  <c r="AK81" i="4"/>
  <c r="K81" i="4" s="1"/>
  <c r="AG81" i="4"/>
  <c r="AI81" i="4"/>
  <c r="I81" i="4" s="1"/>
  <c r="AJ81" i="4"/>
  <c r="J81" i="4" s="1"/>
  <c r="AF81" i="4"/>
  <c r="AH81" i="4"/>
  <c r="H81" i="4" s="1"/>
  <c r="AE81" i="4"/>
  <c r="AL81" i="4"/>
  <c r="AN81" i="4"/>
  <c r="AD17" i="4"/>
  <c r="AG17" i="4"/>
  <c r="AJ17" i="4"/>
  <c r="J17" i="4" s="1"/>
  <c r="AF17" i="4"/>
  <c r="AE17" i="4"/>
  <c r="AI17" i="4"/>
  <c r="I17" i="4" s="1"/>
  <c r="AK17" i="4"/>
  <c r="K17" i="4" s="1"/>
  <c r="AH17" i="4"/>
  <c r="H17" i="4" s="1"/>
  <c r="AL17" i="4"/>
  <c r="AN17" i="4"/>
  <c r="AJ59" i="4"/>
  <c r="J59" i="4" s="1"/>
  <c r="AI59" i="4"/>
  <c r="I59" i="4" s="1"/>
  <c r="AH59" i="4"/>
  <c r="H59" i="4" s="1"/>
  <c r="AD59" i="4"/>
  <c r="AE59" i="4"/>
  <c r="AL59" i="4"/>
  <c r="AN59" i="4"/>
  <c r="AG59" i="4"/>
  <c r="AF59" i="4"/>
  <c r="AK59" i="4"/>
  <c r="K59" i="4" s="1"/>
  <c r="AG24" i="4"/>
  <c r="AF24" i="4"/>
  <c r="AE24" i="4"/>
  <c r="AJ24" i="4"/>
  <c r="J24" i="4" s="1"/>
  <c r="AD24" i="4"/>
  <c r="AK24" i="4"/>
  <c r="K24" i="4" s="1"/>
  <c r="AI24" i="4"/>
  <c r="I24" i="4" s="1"/>
  <c r="AN24" i="4"/>
  <c r="AL24" i="4"/>
  <c r="AH24" i="4"/>
  <c r="H24" i="4" s="1"/>
  <c r="AG87" i="4"/>
  <c r="AN87" i="4"/>
  <c r="AL87" i="4"/>
  <c r="AK87" i="4"/>
  <c r="K87" i="4" s="1"/>
  <c r="AD87" i="4"/>
  <c r="AI87" i="4"/>
  <c r="I87" i="4" s="1"/>
  <c r="AJ87" i="4"/>
  <c r="J87" i="4" s="1"/>
  <c r="AH87" i="4"/>
  <c r="H87" i="4" s="1"/>
  <c r="AE87" i="4"/>
  <c r="AF87" i="4"/>
  <c r="AD23" i="4"/>
  <c r="AJ23" i="4"/>
  <c r="J23" i="4" s="1"/>
  <c r="AL23" i="4"/>
  <c r="AI23" i="4"/>
  <c r="I23" i="4" s="1"/>
  <c r="AH23" i="4"/>
  <c r="H23" i="4" s="1"/>
  <c r="AK23" i="4"/>
  <c r="K23" i="4" s="1"/>
  <c r="AN23" i="4"/>
  <c r="AG23" i="4"/>
  <c r="AF23" i="4"/>
  <c r="AE23" i="4"/>
  <c r="AJ51" i="4"/>
  <c r="J51" i="4" s="1"/>
  <c r="AF51" i="4"/>
  <c r="AD51" i="4"/>
  <c r="AH51" i="4"/>
  <c r="H51" i="4" s="1"/>
  <c r="AI51" i="4"/>
  <c r="I51" i="4" s="1"/>
  <c r="AN51" i="4"/>
  <c r="AG51" i="4"/>
  <c r="AL51" i="4"/>
  <c r="AK51" i="4"/>
  <c r="K51" i="4" s="1"/>
  <c r="AE51" i="4"/>
  <c r="AG92" i="4"/>
  <c r="AN92" i="4"/>
  <c r="AF92" i="4"/>
  <c r="AL92" i="4"/>
  <c r="AE92" i="4"/>
  <c r="AK92" i="4"/>
  <c r="K92" i="4" s="1"/>
  <c r="AJ92" i="4"/>
  <c r="J92" i="4" s="1"/>
  <c r="AD92" i="4"/>
  <c r="AI92" i="4"/>
  <c r="I92" i="4" s="1"/>
  <c r="AH92" i="4"/>
  <c r="H92" i="4" s="1"/>
  <c r="B41" i="6"/>
  <c r="C41" i="6" s="1"/>
  <c r="AD85" i="4"/>
  <c r="AE85" i="4"/>
  <c r="AK85" i="4"/>
  <c r="K85" i="4" s="1"/>
  <c r="AI85" i="4"/>
  <c r="I85" i="4" s="1"/>
  <c r="AH85" i="4"/>
  <c r="H85" i="4" s="1"/>
  <c r="AG85" i="4"/>
  <c r="AF85" i="4"/>
  <c r="AJ85" i="4"/>
  <c r="J85" i="4" s="1"/>
  <c r="AN85" i="4"/>
  <c r="AL85" i="4"/>
  <c r="AD49" i="4"/>
  <c r="AE49" i="4"/>
  <c r="AL49" i="4"/>
  <c r="AK49" i="4"/>
  <c r="K49" i="4" s="1"/>
  <c r="AJ49" i="4"/>
  <c r="J49" i="4" s="1"/>
  <c r="AI49" i="4"/>
  <c r="I49" i="4" s="1"/>
  <c r="AH49" i="4"/>
  <c r="H49" i="4" s="1"/>
  <c r="AG49" i="4"/>
  <c r="AF49" i="4"/>
  <c r="AN49" i="4"/>
  <c r="AG100" i="4"/>
  <c r="AD100" i="4"/>
  <c r="AN100" i="4"/>
  <c r="AL100" i="4"/>
  <c r="AK100" i="4"/>
  <c r="K100" i="4" s="1"/>
  <c r="AJ100" i="4"/>
  <c r="J100" i="4" s="1"/>
  <c r="AE100" i="4"/>
  <c r="AI100" i="4"/>
  <c r="I100" i="4" s="1"/>
  <c r="AF100" i="4"/>
  <c r="AH100" i="4"/>
  <c r="H100" i="4" s="1"/>
  <c r="AG28" i="4"/>
  <c r="AD28" i="4"/>
  <c r="AL28" i="4"/>
  <c r="AF28" i="4"/>
  <c r="AJ28" i="4"/>
  <c r="J28" i="4" s="1"/>
  <c r="AK28" i="4"/>
  <c r="K28" i="4" s="1"/>
  <c r="AE28" i="4"/>
  <c r="AI28" i="4"/>
  <c r="I28" i="4" s="1"/>
  <c r="AH28" i="4"/>
  <c r="H28" i="4" s="1"/>
  <c r="AN28" i="4"/>
  <c r="AG88" i="4"/>
  <c r="AE88" i="4"/>
  <c r="AD88" i="4"/>
  <c r="AJ88" i="4"/>
  <c r="J88" i="4" s="1"/>
  <c r="AN88" i="4"/>
  <c r="AL88" i="4"/>
  <c r="AK88" i="4"/>
  <c r="K88" i="4" s="1"/>
  <c r="AI88" i="4"/>
  <c r="I88" i="4" s="1"/>
  <c r="AH88" i="4"/>
  <c r="H88" i="4" s="1"/>
  <c r="AF88" i="4"/>
  <c r="AG56" i="4"/>
  <c r="AD56" i="4"/>
  <c r="AH56" i="4"/>
  <c r="H56" i="4" s="1"/>
  <c r="AJ56" i="4"/>
  <c r="J56" i="4" s="1"/>
  <c r="AN56" i="4"/>
  <c r="AL56" i="4"/>
  <c r="AI56" i="4"/>
  <c r="I56" i="4" s="1"/>
  <c r="AK56" i="4"/>
  <c r="K56" i="4" s="1"/>
  <c r="AF56" i="4"/>
  <c r="AE56" i="4"/>
  <c r="AD21" i="4"/>
  <c r="AF21" i="4"/>
  <c r="AE21" i="4"/>
  <c r="AN21" i="4"/>
  <c r="AL21" i="4"/>
  <c r="AJ21" i="4"/>
  <c r="J21" i="4" s="1"/>
  <c r="AK21" i="4"/>
  <c r="K21" i="4" s="1"/>
  <c r="AG21" i="4"/>
  <c r="AI21" i="4"/>
  <c r="I21" i="4" s="1"/>
  <c r="AH21" i="4"/>
  <c r="H21" i="4" s="1"/>
  <c r="AD55" i="4"/>
  <c r="AI55" i="4"/>
  <c r="I55" i="4" s="1"/>
  <c r="AH55" i="4"/>
  <c r="H55" i="4" s="1"/>
  <c r="AJ55" i="4"/>
  <c r="J55" i="4" s="1"/>
  <c r="AN55" i="4"/>
  <c r="AG55" i="4"/>
  <c r="AL55" i="4"/>
  <c r="AE55" i="4"/>
  <c r="AF55" i="4"/>
  <c r="AK55" i="4"/>
  <c r="K55" i="4" s="1"/>
  <c r="AJ78" i="4"/>
  <c r="J78" i="4" s="1"/>
  <c r="AN78" i="4"/>
  <c r="AL78" i="4"/>
  <c r="AF78" i="4"/>
  <c r="AI78" i="4"/>
  <c r="I78" i="4" s="1"/>
  <c r="AK78" i="4"/>
  <c r="K78" i="4" s="1"/>
  <c r="AE78" i="4"/>
  <c r="AD78" i="4"/>
  <c r="AH78" i="4"/>
  <c r="H78" i="4" s="1"/>
  <c r="AG78" i="4"/>
  <c r="AN46" i="4"/>
  <c r="AJ46" i="4"/>
  <c r="J46" i="4" s="1"/>
  <c r="AG46" i="4"/>
  <c r="AD46" i="4"/>
  <c r="AL46" i="4"/>
  <c r="AF46" i="4"/>
  <c r="AK46" i="4"/>
  <c r="K46" i="4" s="1"/>
  <c r="AE46" i="4"/>
  <c r="AI46" i="4"/>
  <c r="I46" i="4" s="1"/>
  <c r="AH46" i="4"/>
  <c r="H46" i="4" s="1"/>
  <c r="AJ14" i="4"/>
  <c r="J14" i="4" s="1"/>
  <c r="AN14" i="4"/>
  <c r="AL14" i="4"/>
  <c r="AI14" i="4"/>
  <c r="I14" i="4" s="1"/>
  <c r="AH14" i="4"/>
  <c r="H14" i="4" s="1"/>
  <c r="AG14" i="4"/>
  <c r="AF14" i="4"/>
  <c r="AK14" i="4"/>
  <c r="K14" i="4" s="1"/>
  <c r="AE14" i="4"/>
  <c r="AD14" i="4"/>
  <c r="AD13" i="4"/>
  <c r="AG13" i="4"/>
  <c r="AF13" i="4"/>
  <c r="AE13" i="4"/>
  <c r="AH13" i="4"/>
  <c r="H13" i="4" s="1"/>
  <c r="AI13" i="4"/>
  <c r="I13" i="4" s="1"/>
  <c r="AK13" i="4"/>
  <c r="K13" i="4" s="1"/>
  <c r="AJ13" i="4"/>
  <c r="J13" i="4" s="1"/>
  <c r="AN13" i="4"/>
  <c r="AL13" i="4"/>
  <c r="AG36" i="4"/>
  <c r="AL36" i="4"/>
  <c r="AF36" i="4"/>
  <c r="AI36" i="4"/>
  <c r="I36" i="4" s="1"/>
  <c r="AE36" i="4"/>
  <c r="AD36" i="4"/>
  <c r="AN36" i="4"/>
  <c r="AK36" i="4"/>
  <c r="K36" i="4" s="1"/>
  <c r="AJ36" i="4"/>
  <c r="J36" i="4" s="1"/>
  <c r="AH36" i="4"/>
  <c r="H36" i="4" s="1"/>
  <c r="AJ26" i="4"/>
  <c r="J26" i="4" s="1"/>
  <c r="AL26" i="4"/>
  <c r="AN26" i="4"/>
  <c r="AI26" i="4"/>
  <c r="I26" i="4" s="1"/>
  <c r="AH26" i="4"/>
  <c r="H26" i="4" s="1"/>
  <c r="AG26" i="4"/>
  <c r="AF26" i="4"/>
  <c r="AK26" i="4"/>
  <c r="K26" i="4" s="1"/>
  <c r="AE26" i="4"/>
  <c r="AD26" i="4"/>
  <c r="AG20" i="4"/>
  <c r="AF20" i="4"/>
  <c r="AE20" i="4"/>
  <c r="AD20" i="4"/>
  <c r="AI20" i="4"/>
  <c r="I20" i="4" s="1"/>
  <c r="AL20" i="4"/>
  <c r="AH20" i="4"/>
  <c r="H20" i="4" s="1"/>
  <c r="AJ20" i="4"/>
  <c r="J20" i="4" s="1"/>
  <c r="AK20" i="4"/>
  <c r="K20" i="4" s="1"/>
  <c r="AN20" i="4"/>
  <c r="AD69" i="4"/>
  <c r="AI69" i="4"/>
  <c r="I69" i="4" s="1"/>
  <c r="AH69" i="4"/>
  <c r="H69" i="4" s="1"/>
  <c r="AG69" i="4"/>
  <c r="AF69" i="4"/>
  <c r="AE69" i="4"/>
  <c r="AN69" i="4"/>
  <c r="AJ69" i="4"/>
  <c r="J69" i="4" s="1"/>
  <c r="AL69" i="4"/>
  <c r="AK69" i="4"/>
  <c r="K69" i="4" s="1"/>
  <c r="AG101" i="4"/>
  <c r="AK101" i="4"/>
  <c r="K101" i="4" s="1"/>
  <c r="AI101" i="4"/>
  <c r="I101" i="4" s="1"/>
  <c r="AH101" i="4"/>
  <c r="H101" i="4" s="1"/>
  <c r="AF101" i="4"/>
  <c r="AE101" i="4"/>
  <c r="AJ101" i="4"/>
  <c r="J101" i="4" s="1"/>
  <c r="AN101" i="4"/>
  <c r="AL101" i="4"/>
  <c r="AD101" i="4"/>
  <c r="AG84" i="4"/>
  <c r="AF84" i="4"/>
  <c r="AE84" i="4"/>
  <c r="AN84" i="4"/>
  <c r="AD84" i="4"/>
  <c r="AL84" i="4"/>
  <c r="AK84" i="4"/>
  <c r="K84" i="4" s="1"/>
  <c r="AJ84" i="4"/>
  <c r="J84" i="4" s="1"/>
  <c r="AI84" i="4"/>
  <c r="I84" i="4" s="1"/>
  <c r="AH84" i="4"/>
  <c r="H84" i="4" s="1"/>
  <c r="AG12" i="4"/>
  <c r="AF12" i="4"/>
  <c r="AE12" i="4"/>
  <c r="AD12" i="4"/>
  <c r="AN12" i="4"/>
  <c r="AL12" i="4"/>
  <c r="AK12" i="4"/>
  <c r="K12" i="4" s="1"/>
  <c r="AI12" i="4"/>
  <c r="I12" i="4" s="1"/>
  <c r="AJ12" i="4"/>
  <c r="J12" i="4" s="1"/>
  <c r="AH12" i="4"/>
  <c r="H12" i="4" s="1"/>
  <c r="AG80" i="4"/>
  <c r="AJ80" i="4"/>
  <c r="J80" i="4" s="1"/>
  <c r="AN80" i="4"/>
  <c r="AL80" i="4"/>
  <c r="AF80" i="4"/>
  <c r="AK80" i="4"/>
  <c r="K80" i="4" s="1"/>
  <c r="AI80" i="4"/>
  <c r="I80" i="4" s="1"/>
  <c r="AH80" i="4"/>
  <c r="H80" i="4" s="1"/>
  <c r="AE80" i="4"/>
  <c r="AD80" i="4"/>
  <c r="AG16" i="4"/>
  <c r="AJ16" i="4"/>
  <c r="J16" i="4" s="1"/>
  <c r="AF16" i="4"/>
  <c r="AH16" i="4"/>
  <c r="H16" i="4" s="1"/>
  <c r="AN16" i="4"/>
  <c r="AL16" i="4"/>
  <c r="AE16" i="4"/>
  <c r="AK16" i="4"/>
  <c r="K16" i="4" s="1"/>
  <c r="AD16" i="4"/>
  <c r="AI16" i="4"/>
  <c r="I16" i="4" s="1"/>
  <c r="AG52" i="4"/>
  <c r="AF52" i="4"/>
  <c r="AE52" i="4"/>
  <c r="AN52" i="4"/>
  <c r="AD52" i="4"/>
  <c r="AL52" i="4"/>
  <c r="AK52" i="4"/>
  <c r="K52" i="4" s="1"/>
  <c r="AI52" i="4"/>
  <c r="I52" i="4" s="1"/>
  <c r="AH52" i="4"/>
  <c r="H52" i="4" s="1"/>
  <c r="AJ52" i="4"/>
  <c r="J52" i="4" s="1"/>
  <c r="AG79" i="4"/>
  <c r="AN79" i="4"/>
  <c r="AD79" i="4"/>
  <c r="AL79" i="4"/>
  <c r="AK79" i="4"/>
  <c r="K79" i="4" s="1"/>
  <c r="AI79" i="4"/>
  <c r="I79" i="4" s="1"/>
  <c r="AJ79" i="4"/>
  <c r="J79" i="4" s="1"/>
  <c r="AH79" i="4"/>
  <c r="H79" i="4" s="1"/>
  <c r="AE79" i="4"/>
  <c r="AF79" i="4"/>
  <c r="AD15" i="4"/>
  <c r="AJ15" i="4"/>
  <c r="J15" i="4" s="1"/>
  <c r="AI15" i="4"/>
  <c r="I15" i="4" s="1"/>
  <c r="AH15" i="4"/>
  <c r="H15" i="4" s="1"/>
  <c r="AL15" i="4"/>
  <c r="AK15" i="4"/>
  <c r="K15" i="4" s="1"/>
  <c r="AN15" i="4"/>
  <c r="AG15" i="4"/>
  <c r="AF15" i="4"/>
  <c r="AE15" i="4"/>
  <c r="AN70" i="4"/>
  <c r="AJ70" i="4"/>
  <c r="J70" i="4" s="1"/>
  <c r="AD70" i="4"/>
  <c r="AI70" i="4"/>
  <c r="I70" i="4" s="1"/>
  <c r="AH70" i="4"/>
  <c r="H70" i="4" s="1"/>
  <c r="AG70" i="4"/>
  <c r="AL70" i="4"/>
  <c r="AF70" i="4"/>
  <c r="AK70" i="4"/>
  <c r="K70" i="4" s="1"/>
  <c r="AE70" i="4"/>
  <c r="AD77" i="4"/>
  <c r="AK77" i="4"/>
  <c r="K77" i="4" s="1"/>
  <c r="AI77" i="4"/>
  <c r="I77" i="4" s="1"/>
  <c r="AH77" i="4"/>
  <c r="H77" i="4" s="1"/>
  <c r="AG77" i="4"/>
  <c r="AF77" i="4"/>
  <c r="AE77" i="4"/>
  <c r="AN77" i="4"/>
  <c r="AL77" i="4"/>
  <c r="AJ77" i="4"/>
  <c r="J77" i="4" s="1"/>
  <c r="AJ90" i="4"/>
  <c r="J90" i="4" s="1"/>
  <c r="AN90" i="4"/>
  <c r="AG90" i="4"/>
  <c r="AL90" i="4"/>
  <c r="AF90" i="4"/>
  <c r="AK90" i="4"/>
  <c r="K90" i="4" s="1"/>
  <c r="AE90" i="4"/>
  <c r="AD90" i="4"/>
  <c r="AI90" i="4"/>
  <c r="I90" i="4" s="1"/>
  <c r="AH90" i="4"/>
  <c r="H90" i="4" s="1"/>
  <c r="AJ43" i="4"/>
  <c r="J43" i="4" s="1"/>
  <c r="AI43" i="4"/>
  <c r="I43" i="4" s="1"/>
  <c r="AL43" i="4"/>
  <c r="AH43" i="4"/>
  <c r="H43" i="4" s="1"/>
  <c r="AE43" i="4"/>
  <c r="AG43" i="4"/>
  <c r="AN43" i="4"/>
  <c r="AF43" i="4"/>
  <c r="AK43" i="4"/>
  <c r="K43" i="4" s="1"/>
  <c r="AD43" i="4"/>
  <c r="AI47" i="4"/>
  <c r="I47" i="4" s="1"/>
  <c r="AH47" i="4"/>
  <c r="H47" i="4" s="1"/>
  <c r="AJ47" i="4"/>
  <c r="J47" i="4" s="1"/>
  <c r="AD47" i="4"/>
  <c r="AL47" i="4"/>
  <c r="AF47" i="4"/>
  <c r="AK47" i="4"/>
  <c r="K47" i="4" s="1"/>
  <c r="AE47" i="4"/>
  <c r="AN47" i="4"/>
  <c r="AG47" i="4"/>
  <c r="AJ35" i="4"/>
  <c r="J35" i="4" s="1"/>
  <c r="AH35" i="4"/>
  <c r="H35" i="4" s="1"/>
  <c r="AL35" i="4"/>
  <c r="AI35" i="4"/>
  <c r="I35" i="4" s="1"/>
  <c r="AK35" i="4"/>
  <c r="K35" i="4" s="1"/>
  <c r="AN35" i="4"/>
  <c r="AD35" i="4"/>
  <c r="AG35" i="4"/>
  <c r="AF35" i="4"/>
  <c r="AE35" i="4"/>
  <c r="AJ50" i="4"/>
  <c r="J50" i="4" s="1"/>
  <c r="AN50" i="4"/>
  <c r="AD50" i="4"/>
  <c r="AI50" i="4"/>
  <c r="I50" i="4" s="1"/>
  <c r="AH50" i="4"/>
  <c r="H50" i="4" s="1"/>
  <c r="AF50" i="4"/>
  <c r="AG50" i="4"/>
  <c r="AL50" i="4"/>
  <c r="AK50" i="4"/>
  <c r="K50" i="4" s="1"/>
  <c r="AE50" i="4"/>
  <c r="AD33" i="4"/>
  <c r="AG33" i="4"/>
  <c r="AF33" i="4"/>
  <c r="AJ33" i="4"/>
  <c r="J33" i="4" s="1"/>
  <c r="AE33" i="4"/>
  <c r="AN33" i="4"/>
  <c r="AI33" i="4"/>
  <c r="I33" i="4" s="1"/>
  <c r="AH33" i="4"/>
  <c r="H33" i="4" s="1"/>
  <c r="AL33" i="4"/>
  <c r="AK33" i="4"/>
  <c r="K33" i="4" s="1"/>
  <c r="AG99" i="4"/>
  <c r="AJ99" i="4"/>
  <c r="J99" i="4" s="1"/>
  <c r="AN99" i="4"/>
  <c r="AL99" i="4"/>
  <c r="AD99" i="4"/>
  <c r="AK99" i="4"/>
  <c r="K99" i="4" s="1"/>
  <c r="AI99" i="4"/>
  <c r="I99" i="4" s="1"/>
  <c r="AH99" i="4"/>
  <c r="H99" i="4" s="1"/>
  <c r="AF99" i="4"/>
  <c r="AE99" i="4"/>
  <c r="AD19" i="4"/>
  <c r="AJ19" i="4"/>
  <c r="J19" i="4" s="1"/>
  <c r="AL19" i="4"/>
  <c r="AN19" i="4"/>
  <c r="AH19" i="4"/>
  <c r="H19" i="4" s="1"/>
  <c r="AG19" i="4"/>
  <c r="AF19" i="4"/>
  <c r="AI19" i="4"/>
  <c r="I19" i="4" s="1"/>
  <c r="AK19" i="4"/>
  <c r="K19" i="4" s="1"/>
  <c r="AE19" i="4"/>
  <c r="AG72" i="4"/>
  <c r="AN72" i="4"/>
  <c r="AJ72" i="4"/>
  <c r="J72" i="4" s="1"/>
  <c r="AF72" i="4"/>
  <c r="AL72" i="4"/>
  <c r="AE72" i="4"/>
  <c r="AK72" i="4"/>
  <c r="K72" i="4" s="1"/>
  <c r="AD72" i="4"/>
  <c r="AI72" i="4"/>
  <c r="I72" i="4" s="1"/>
  <c r="AH72" i="4"/>
  <c r="H72" i="4" s="1"/>
  <c r="AG83" i="4"/>
  <c r="AJ83" i="4"/>
  <c r="J83" i="4" s="1"/>
  <c r="AN83" i="4"/>
  <c r="AL83" i="4"/>
  <c r="AK83" i="4"/>
  <c r="K83" i="4" s="1"/>
  <c r="AI83" i="4"/>
  <c r="I83" i="4" s="1"/>
  <c r="AH83" i="4"/>
  <c r="H83" i="4" s="1"/>
  <c r="AD83" i="4"/>
  <c r="AE83" i="4"/>
  <c r="AF83" i="4"/>
  <c r="AD39" i="4"/>
  <c r="AJ39" i="4"/>
  <c r="J39" i="4" s="1"/>
  <c r="AL39" i="4"/>
  <c r="AI39" i="4"/>
  <c r="I39" i="4" s="1"/>
  <c r="AH39" i="4"/>
  <c r="H39" i="4" s="1"/>
  <c r="AE39" i="4"/>
  <c r="AG39" i="4"/>
  <c r="AN39" i="4"/>
  <c r="AF39" i="4"/>
  <c r="AK39" i="4"/>
  <c r="K39" i="4" s="1"/>
  <c r="AJ94" i="4"/>
  <c r="J94" i="4" s="1"/>
  <c r="AN94" i="4"/>
  <c r="AH94" i="4"/>
  <c r="H94" i="4" s="1"/>
  <c r="AG94" i="4"/>
  <c r="AL94" i="4"/>
  <c r="AE94" i="4"/>
  <c r="AF94" i="4"/>
  <c r="AK94" i="4"/>
  <c r="K94" i="4" s="1"/>
  <c r="AD94" i="4"/>
  <c r="AI94" i="4"/>
  <c r="I94" i="4" s="1"/>
  <c r="AN62" i="4"/>
  <c r="AJ62" i="4"/>
  <c r="J62" i="4" s="1"/>
  <c r="AH62" i="4"/>
  <c r="H62" i="4" s="1"/>
  <c r="AE62" i="4"/>
  <c r="AG62" i="4"/>
  <c r="AL62" i="4"/>
  <c r="AF62" i="4"/>
  <c r="AK62" i="4"/>
  <c r="K62" i="4" s="1"/>
  <c r="AD62" i="4"/>
  <c r="AI62" i="4"/>
  <c r="I62" i="4" s="1"/>
  <c r="AG91" i="4"/>
  <c r="AJ91" i="4"/>
  <c r="J91" i="4" s="1"/>
  <c r="AD91" i="4"/>
  <c r="AN91" i="4"/>
  <c r="AL91" i="4"/>
  <c r="AK91" i="4"/>
  <c r="K91" i="4" s="1"/>
  <c r="AI91" i="4"/>
  <c r="I91" i="4" s="1"/>
  <c r="AH91" i="4"/>
  <c r="H91" i="4" s="1"/>
  <c r="AE91" i="4"/>
  <c r="AF91" i="4"/>
  <c r="AJ27" i="4"/>
  <c r="J27" i="4" s="1"/>
  <c r="AD27" i="4"/>
  <c r="AL27" i="4"/>
  <c r="AI27" i="4"/>
  <c r="I27" i="4" s="1"/>
  <c r="AH27" i="4"/>
  <c r="H27" i="4" s="1"/>
  <c r="AK27" i="4"/>
  <c r="K27" i="4" s="1"/>
  <c r="AE27" i="4"/>
  <c r="AN27" i="4"/>
  <c r="AG27" i="4"/>
  <c r="AF27" i="4"/>
  <c r="AJ82" i="4"/>
  <c r="J82" i="4" s="1"/>
  <c r="AN82" i="4"/>
  <c r="AH82" i="4"/>
  <c r="H82" i="4" s="1"/>
  <c r="AG82" i="4"/>
  <c r="AE82" i="4"/>
  <c r="AL82" i="4"/>
  <c r="AF82" i="4"/>
  <c r="AK82" i="4"/>
  <c r="K82" i="4" s="1"/>
  <c r="AD82" i="4"/>
  <c r="AI82" i="4"/>
  <c r="I82" i="4" s="1"/>
  <c r="AJ18" i="4"/>
  <c r="J18" i="4" s="1"/>
  <c r="AN18" i="4"/>
  <c r="AL18" i="4"/>
  <c r="AK18" i="4"/>
  <c r="K18" i="4" s="1"/>
  <c r="AE18" i="4"/>
  <c r="AD18" i="4"/>
  <c r="AI18" i="4"/>
  <c r="I18" i="4" s="1"/>
  <c r="AH18" i="4"/>
  <c r="H18" i="4" s="1"/>
  <c r="AG18" i="4"/>
  <c r="AF18" i="4"/>
  <c r="AD97" i="4"/>
  <c r="AK97" i="4"/>
  <c r="K97" i="4" s="1"/>
  <c r="AI97" i="4"/>
  <c r="I97" i="4" s="1"/>
  <c r="AJ97" i="4"/>
  <c r="J97" i="4" s="1"/>
  <c r="AH97" i="4"/>
  <c r="H97" i="4" s="1"/>
  <c r="AG97" i="4"/>
  <c r="AF97" i="4"/>
  <c r="AE97" i="4"/>
  <c r="AL97" i="4"/>
  <c r="AN97" i="4"/>
  <c r="AD65" i="4"/>
  <c r="AI65" i="4"/>
  <c r="I65" i="4" s="1"/>
  <c r="AH65" i="4"/>
  <c r="H65" i="4" s="1"/>
  <c r="AJ65" i="4"/>
  <c r="J65" i="4" s="1"/>
  <c r="AG65" i="4"/>
  <c r="AN65" i="4"/>
  <c r="AF65" i="4"/>
  <c r="AL65" i="4"/>
  <c r="AE65" i="4"/>
  <c r="AK65" i="4"/>
  <c r="K65" i="4" s="1"/>
  <c r="AD53" i="4"/>
  <c r="AH53" i="4"/>
  <c r="H53" i="4" s="1"/>
  <c r="AG53" i="4"/>
  <c r="AN53" i="4"/>
  <c r="AF53" i="4"/>
  <c r="AL53" i="4"/>
  <c r="AK53" i="4"/>
  <c r="K53" i="4" s="1"/>
  <c r="AI53" i="4"/>
  <c r="I53" i="4" s="1"/>
  <c r="AJ53" i="4"/>
  <c r="J53" i="4" s="1"/>
  <c r="AE53" i="4"/>
  <c r="AG68" i="4"/>
  <c r="AD68" i="4"/>
  <c r="AN68" i="4"/>
  <c r="AL68" i="4"/>
  <c r="AK68" i="4"/>
  <c r="K68" i="4" s="1"/>
  <c r="AI68" i="4"/>
  <c r="I68" i="4" s="1"/>
  <c r="AJ68" i="4"/>
  <c r="J68" i="4" s="1"/>
  <c r="AF68" i="4"/>
  <c r="AH68" i="4"/>
  <c r="H68" i="4" s="1"/>
  <c r="AE68" i="4"/>
  <c r="AG40" i="4"/>
  <c r="AE40" i="4"/>
  <c r="AN40" i="4"/>
  <c r="AD40" i="4"/>
  <c r="AK40" i="4"/>
  <c r="K40" i="4" s="1"/>
  <c r="AJ40" i="4"/>
  <c r="J40" i="4" s="1"/>
  <c r="AL40" i="4"/>
  <c r="AI40" i="4"/>
  <c r="I40" i="4" s="1"/>
  <c r="AH40" i="4"/>
  <c r="H40" i="4" s="1"/>
  <c r="AF40" i="4"/>
  <c r="AD93" i="4"/>
  <c r="AG93" i="4"/>
  <c r="AK93" i="4"/>
  <c r="K93" i="4" s="1"/>
  <c r="AF93" i="4"/>
  <c r="AI93" i="4"/>
  <c r="I93" i="4" s="1"/>
  <c r="AE93" i="4"/>
  <c r="AH93" i="4"/>
  <c r="H93" i="4" s="1"/>
  <c r="AJ93" i="4"/>
  <c r="J93" i="4" s="1"/>
  <c r="AN93" i="4"/>
  <c r="AL93" i="4"/>
  <c r="AG71" i="4"/>
  <c r="AL71" i="4"/>
  <c r="AK71" i="4"/>
  <c r="K71" i="4" s="1"/>
  <c r="AI71" i="4"/>
  <c r="I71" i="4" s="1"/>
  <c r="AH71" i="4"/>
  <c r="H71" i="4" s="1"/>
  <c r="AJ71" i="4"/>
  <c r="J71" i="4" s="1"/>
  <c r="AN71" i="4"/>
  <c r="AD71" i="4"/>
  <c r="AE71" i="4"/>
  <c r="AF71" i="4"/>
  <c r="AJ30" i="4"/>
  <c r="J30" i="4" s="1"/>
  <c r="AN30" i="4"/>
  <c r="AL30" i="4"/>
  <c r="AE30" i="4"/>
  <c r="AD30" i="4"/>
  <c r="AI30" i="4"/>
  <c r="I30" i="4" s="1"/>
  <c r="AH30" i="4"/>
  <c r="H30" i="4" s="1"/>
  <c r="AG30" i="4"/>
  <c r="AF30" i="4"/>
  <c r="AK30" i="4"/>
  <c r="K30" i="4" s="1"/>
  <c r="AD61" i="4"/>
  <c r="AF61" i="4"/>
  <c r="AE61" i="4"/>
  <c r="AN61" i="4"/>
  <c r="AL61" i="4"/>
  <c r="AK61" i="4"/>
  <c r="K61" i="4" s="1"/>
  <c r="AI61" i="4"/>
  <c r="I61" i="4" s="1"/>
  <c r="AJ61" i="4"/>
  <c r="J61" i="4" s="1"/>
  <c r="AG61" i="4"/>
  <c r="AH61" i="4"/>
  <c r="H61" i="4" s="1"/>
  <c r="AG76" i="4"/>
  <c r="AF76" i="4"/>
  <c r="AE76" i="4"/>
  <c r="AD76" i="4"/>
  <c r="AN76" i="4"/>
  <c r="AL76" i="4"/>
  <c r="AK76" i="4"/>
  <c r="K76" i="4" s="1"/>
  <c r="AI76" i="4"/>
  <c r="I76" i="4" s="1"/>
  <c r="AJ76" i="4"/>
  <c r="J76" i="4" s="1"/>
  <c r="AH76" i="4"/>
  <c r="H76" i="4" s="1"/>
  <c r="AD73" i="4"/>
  <c r="AF73" i="4"/>
  <c r="AI73" i="4"/>
  <c r="I73" i="4" s="1"/>
  <c r="AE73" i="4"/>
  <c r="AH73" i="4"/>
  <c r="H73" i="4" s="1"/>
  <c r="AJ73" i="4"/>
  <c r="J73" i="4" s="1"/>
  <c r="AN73" i="4"/>
  <c r="AL73" i="4"/>
  <c r="AG73" i="4"/>
  <c r="AK73" i="4"/>
  <c r="K73" i="4" s="1"/>
  <c r="AJ74" i="4"/>
  <c r="J74" i="4" s="1"/>
  <c r="AG74" i="4"/>
  <c r="AL74" i="4"/>
  <c r="AD74" i="4"/>
  <c r="AF74" i="4"/>
  <c r="AN74" i="4"/>
  <c r="AK74" i="4"/>
  <c r="K74" i="4" s="1"/>
  <c r="AE74" i="4"/>
  <c r="AI74" i="4"/>
  <c r="I74" i="4" s="1"/>
  <c r="AH74" i="4"/>
  <c r="H74" i="4" s="1"/>
  <c r="AN42" i="4"/>
  <c r="AJ42" i="4"/>
  <c r="J42" i="4" s="1"/>
  <c r="AL42" i="4"/>
  <c r="AI42" i="4"/>
  <c r="I42" i="4" s="1"/>
  <c r="AH42" i="4"/>
  <c r="H42" i="4" s="1"/>
  <c r="AK42" i="4"/>
  <c r="K42" i="4" s="1"/>
  <c r="AG42" i="4"/>
  <c r="AF42" i="4"/>
  <c r="AE42" i="4"/>
  <c r="AD42" i="4"/>
  <c r="AJ10" i="4"/>
  <c r="J10" i="4" s="1"/>
  <c r="AN10" i="4"/>
  <c r="AH10" i="4"/>
  <c r="H10" i="4" s="1"/>
  <c r="AE10" i="4"/>
  <c r="AL10" i="4"/>
  <c r="AG10" i="4"/>
  <c r="AF10" i="4"/>
  <c r="AK10" i="4"/>
  <c r="K10" i="4" s="1"/>
  <c r="AD10" i="4"/>
  <c r="AI10" i="4"/>
  <c r="I10" i="4" s="1"/>
  <c r="AD89" i="4"/>
  <c r="AK89" i="4"/>
  <c r="K89" i="4" s="1"/>
  <c r="AI89" i="4"/>
  <c r="I89" i="4" s="1"/>
  <c r="AJ89" i="4"/>
  <c r="J89" i="4" s="1"/>
  <c r="AH89" i="4"/>
  <c r="H89" i="4" s="1"/>
  <c r="AG89" i="4"/>
  <c r="AF89" i="4"/>
  <c r="AE89" i="4"/>
  <c r="AL89" i="4"/>
  <c r="AN89" i="4"/>
  <c r="AD57" i="4"/>
  <c r="AL57" i="4"/>
  <c r="AK57" i="4"/>
  <c r="K57" i="4" s="1"/>
  <c r="AJ57" i="4"/>
  <c r="J57" i="4" s="1"/>
  <c r="AG57" i="4"/>
  <c r="AI57" i="4"/>
  <c r="I57" i="4" s="1"/>
  <c r="AF57" i="4"/>
  <c r="AH57" i="4"/>
  <c r="H57" i="4" s="1"/>
  <c r="AE57" i="4"/>
  <c r="AN57" i="4"/>
  <c r="AG75" i="4"/>
  <c r="AJ75" i="4"/>
  <c r="J75" i="4" s="1"/>
  <c r="AN75" i="4"/>
  <c r="AL75" i="4"/>
  <c r="AK75" i="4"/>
  <c r="K75" i="4" s="1"/>
  <c r="AI75" i="4"/>
  <c r="I75" i="4" s="1"/>
  <c r="AD75" i="4"/>
  <c r="AH75" i="4"/>
  <c r="H75" i="4" s="1"/>
  <c r="AE75" i="4"/>
  <c r="AF75" i="4"/>
  <c r="AG96" i="4"/>
  <c r="AF96" i="4"/>
  <c r="AE96" i="4"/>
  <c r="AJ96" i="4"/>
  <c r="J96" i="4" s="1"/>
  <c r="AD96" i="4"/>
  <c r="AN96" i="4"/>
  <c r="AL96" i="4"/>
  <c r="AK96" i="4"/>
  <c r="K96" i="4" s="1"/>
  <c r="AI96" i="4"/>
  <c r="I96" i="4" s="1"/>
  <c r="AH96" i="4"/>
  <c r="H96" i="4" s="1"/>
  <c r="AG64" i="4"/>
  <c r="AF64" i="4"/>
  <c r="AE64" i="4"/>
  <c r="AN64" i="4"/>
  <c r="AJ64" i="4"/>
  <c r="J64" i="4" s="1"/>
  <c r="AD64" i="4"/>
  <c r="AL64" i="4"/>
  <c r="AK64" i="4"/>
  <c r="K64" i="4" s="1"/>
  <c r="AI64" i="4"/>
  <c r="I64" i="4" s="1"/>
  <c r="AH64" i="4"/>
  <c r="H64" i="4" s="1"/>
  <c r="AG32" i="4"/>
  <c r="AJ32" i="4"/>
  <c r="J32" i="4" s="1"/>
  <c r="AF32" i="4"/>
  <c r="AE32" i="4"/>
  <c r="AN32" i="4"/>
  <c r="AL32" i="4"/>
  <c r="AK32" i="4"/>
  <c r="K32" i="4" s="1"/>
  <c r="AI32" i="4"/>
  <c r="I32" i="4" s="1"/>
  <c r="AD32" i="4"/>
  <c r="AH32" i="4"/>
  <c r="H32" i="4" s="1"/>
  <c r="AG95" i="4"/>
  <c r="AN95" i="4"/>
  <c r="AL95" i="4"/>
  <c r="AK95" i="4"/>
  <c r="K95" i="4" s="1"/>
  <c r="AI95" i="4"/>
  <c r="I95" i="4" s="1"/>
  <c r="AJ95" i="4"/>
  <c r="J95" i="4" s="1"/>
  <c r="AH95" i="4"/>
  <c r="H95" i="4" s="1"/>
  <c r="AD95" i="4"/>
  <c r="AE95" i="4"/>
  <c r="AF95" i="4"/>
  <c r="AH63" i="4"/>
  <c r="H63" i="4" s="1"/>
  <c r="AJ63" i="4"/>
  <c r="J63" i="4" s="1"/>
  <c r="AI63" i="4"/>
  <c r="I63" i="4" s="1"/>
  <c r="AG63" i="4"/>
  <c r="AL63" i="4"/>
  <c r="AF63" i="4"/>
  <c r="AK63" i="4"/>
  <c r="K63" i="4" s="1"/>
  <c r="AE63" i="4"/>
  <c r="AD63" i="4"/>
  <c r="AN63" i="4"/>
  <c r="AJ86" i="4"/>
  <c r="J86" i="4" s="1"/>
  <c r="AN86" i="4"/>
  <c r="AK86" i="4"/>
  <c r="K86" i="4" s="1"/>
  <c r="AE86" i="4"/>
  <c r="AD86" i="4"/>
  <c r="AI86" i="4"/>
  <c r="I86" i="4" s="1"/>
  <c r="AH86" i="4"/>
  <c r="H86" i="4" s="1"/>
  <c r="AG86" i="4"/>
  <c r="AL86" i="4"/>
  <c r="AF86" i="4"/>
  <c r="AJ22" i="4"/>
  <c r="J22" i="4" s="1"/>
  <c r="AN22" i="4"/>
  <c r="AL22" i="4"/>
  <c r="AI22" i="4"/>
  <c r="I22" i="4" s="1"/>
  <c r="AH22" i="4"/>
  <c r="H22" i="4" s="1"/>
  <c r="AK22" i="4"/>
  <c r="K22" i="4" s="1"/>
  <c r="AG22" i="4"/>
  <c r="AF22" i="4"/>
  <c r="AE22" i="4"/>
  <c r="AD22" i="4"/>
  <c r="AG60" i="4"/>
  <c r="AL60" i="4"/>
  <c r="AK60" i="4"/>
  <c r="K60" i="4" s="1"/>
  <c r="AI60" i="4"/>
  <c r="I60" i="4" s="1"/>
  <c r="AF60" i="4"/>
  <c r="AH60" i="4"/>
  <c r="H60" i="4" s="1"/>
  <c r="AE60" i="4"/>
  <c r="AD60" i="4"/>
  <c r="AJ60" i="4"/>
  <c r="J60" i="4" s="1"/>
  <c r="AN60" i="4"/>
  <c r="AG67" i="4"/>
  <c r="AJ67" i="4"/>
  <c r="J67" i="4" s="1"/>
  <c r="AL67" i="4"/>
  <c r="AK67" i="4"/>
  <c r="K67" i="4" s="1"/>
  <c r="AD67" i="4"/>
  <c r="AI67" i="4"/>
  <c r="I67" i="4" s="1"/>
  <c r="AH67" i="4"/>
  <c r="H67" i="4" s="1"/>
  <c r="AN67" i="4"/>
  <c r="AF67" i="4"/>
  <c r="AE67" i="4"/>
  <c r="AJ11" i="4"/>
  <c r="J11" i="4" s="1"/>
  <c r="AH11" i="4"/>
  <c r="H11" i="4" s="1"/>
  <c r="AI11" i="4"/>
  <c r="I11" i="4" s="1"/>
  <c r="AL11" i="4"/>
  <c r="AN11" i="4"/>
  <c r="AG11" i="4"/>
  <c r="AF11" i="4"/>
  <c r="AD11" i="4"/>
  <c r="AK11" i="4"/>
  <c r="K11" i="4" s="1"/>
  <c r="AE11" i="4"/>
  <c r="AN38" i="4"/>
  <c r="AJ38" i="4"/>
  <c r="J38" i="4" s="1"/>
  <c r="AL38" i="4"/>
  <c r="AF38" i="4"/>
  <c r="AK38" i="4"/>
  <c r="K38" i="4" s="1"/>
  <c r="AH38" i="4"/>
  <c r="H38" i="4" s="1"/>
  <c r="AE38" i="4"/>
  <c r="AD38" i="4"/>
  <c r="AI38" i="4"/>
  <c r="I38" i="4" s="1"/>
  <c r="AG38" i="4"/>
  <c r="AD25" i="4"/>
  <c r="AJ25" i="4"/>
  <c r="J25" i="4" s="1"/>
  <c r="AG25" i="4"/>
  <c r="AF25" i="4"/>
  <c r="AE25" i="4"/>
  <c r="AN25" i="4"/>
  <c r="AL25" i="4"/>
  <c r="AK25" i="4"/>
  <c r="K25" i="4" s="1"/>
  <c r="AI25" i="4"/>
  <c r="I25" i="4" s="1"/>
  <c r="AH25" i="4"/>
  <c r="H25" i="4" s="1"/>
  <c r="AD29" i="4"/>
  <c r="AG29" i="4"/>
  <c r="AF29" i="4"/>
  <c r="AE29" i="4"/>
  <c r="AJ29" i="4"/>
  <c r="J29" i="4" s="1"/>
  <c r="AN29" i="4"/>
  <c r="AL29" i="4"/>
  <c r="AK29" i="4"/>
  <c r="K29" i="4" s="1"/>
  <c r="AH29" i="4"/>
  <c r="H29" i="4" s="1"/>
  <c r="AI29" i="4"/>
  <c r="I29" i="4" s="1"/>
  <c r="AG44" i="4"/>
  <c r="AN44" i="4"/>
  <c r="AL44" i="4"/>
  <c r="AK44" i="4"/>
  <c r="K44" i="4" s="1"/>
  <c r="AF44" i="4"/>
  <c r="AI44" i="4"/>
  <c r="I44" i="4" s="1"/>
  <c r="AH44" i="4"/>
  <c r="H44" i="4" s="1"/>
  <c r="AE44" i="4"/>
  <c r="AJ44" i="4"/>
  <c r="J44" i="4" s="1"/>
  <c r="AD44" i="4"/>
  <c r="AD45" i="4"/>
  <c r="AI45" i="4"/>
  <c r="I45" i="4" s="1"/>
  <c r="AG45" i="4"/>
  <c r="AF45" i="4"/>
  <c r="AE45" i="4"/>
  <c r="AN45" i="4"/>
  <c r="AK45" i="4"/>
  <c r="K45" i="4" s="1"/>
  <c r="AH45" i="4"/>
  <c r="H45" i="4" s="1"/>
  <c r="AL45" i="4"/>
  <c r="AJ45" i="4"/>
  <c r="J45" i="4" s="1"/>
  <c r="AJ31" i="4"/>
  <c r="J31" i="4" s="1"/>
  <c r="AI31" i="4"/>
  <c r="I31" i="4" s="1"/>
  <c r="AH31" i="4"/>
  <c r="H31" i="4" s="1"/>
  <c r="AL31" i="4"/>
  <c r="AK31" i="4"/>
  <c r="K31" i="4" s="1"/>
  <c r="AN31" i="4"/>
  <c r="AG31" i="4"/>
  <c r="AF31" i="4"/>
  <c r="AE31" i="4"/>
  <c r="AD31" i="4"/>
  <c r="AN54" i="4"/>
  <c r="AJ54" i="4"/>
  <c r="J54" i="4" s="1"/>
  <c r="AL54" i="4"/>
  <c r="AF54" i="4"/>
  <c r="AI54" i="4"/>
  <c r="I54" i="4" s="1"/>
  <c r="AK54" i="4"/>
  <c r="K54" i="4" s="1"/>
  <c r="AE54" i="4"/>
  <c r="AD54" i="4"/>
  <c r="AH54" i="4"/>
  <c r="H54" i="4" s="1"/>
  <c r="AG54" i="4"/>
  <c r="AD37" i="4"/>
  <c r="AE37" i="4"/>
  <c r="AN37" i="4"/>
  <c r="AG37" i="4"/>
  <c r="AK37" i="4"/>
  <c r="K37" i="4" s="1"/>
  <c r="AL37" i="4"/>
  <c r="AF37" i="4"/>
  <c r="AI37" i="4"/>
  <c r="I37" i="4" s="1"/>
  <c r="AH37" i="4"/>
  <c r="H37" i="4" s="1"/>
  <c r="AJ37" i="4"/>
  <c r="J37" i="4" s="1"/>
  <c r="AO85" i="2"/>
  <c r="AV85" i="2"/>
  <c r="AU85" i="2"/>
  <c r="AT85" i="2"/>
  <c r="AO100" i="2"/>
  <c r="AV100" i="2"/>
  <c r="AT100" i="2"/>
  <c r="AU100" i="2"/>
  <c r="AO60" i="2"/>
  <c r="AV60" i="2"/>
  <c r="AT60" i="2"/>
  <c r="AU60" i="2"/>
  <c r="B24" i="6"/>
  <c r="C24" i="6" s="1"/>
  <c r="AO93" i="2"/>
  <c r="AV93" i="2"/>
  <c r="AU93" i="2"/>
  <c r="AT93" i="2"/>
  <c r="AO76" i="2"/>
  <c r="AV76" i="2"/>
  <c r="AT76" i="2"/>
  <c r="AU76" i="2"/>
  <c r="B30" i="6"/>
  <c r="C30" i="6" s="1"/>
  <c r="AC29" i="4"/>
  <c r="B14" i="6"/>
  <c r="C14" i="6" s="1"/>
  <c r="AC13" i="4"/>
  <c r="AO99" i="2"/>
  <c r="AV99" i="2"/>
  <c r="AU99" i="2"/>
  <c r="AT99" i="2"/>
  <c r="AO91" i="2"/>
  <c r="AV91" i="2"/>
  <c r="AU91" i="2"/>
  <c r="AT91" i="2"/>
  <c r="AO83" i="2"/>
  <c r="AV83" i="2"/>
  <c r="AU83" i="2"/>
  <c r="AT83" i="2"/>
  <c r="AO75" i="2"/>
  <c r="AV75" i="2"/>
  <c r="AU75" i="2"/>
  <c r="AT75" i="2"/>
  <c r="AO67" i="2"/>
  <c r="AV67" i="2"/>
  <c r="AU67" i="2"/>
  <c r="AT67" i="2"/>
  <c r="AO59" i="2"/>
  <c r="AV59" i="2"/>
  <c r="AU59" i="2"/>
  <c r="AT59" i="2"/>
  <c r="AO49" i="2"/>
  <c r="AU49" i="2"/>
  <c r="AT49" i="2"/>
  <c r="AV49" i="2"/>
  <c r="AO98" i="2"/>
  <c r="AT98" i="2"/>
  <c r="AV98" i="2"/>
  <c r="AU98" i="2"/>
  <c r="AO90" i="2"/>
  <c r="AT90" i="2"/>
  <c r="AV90" i="2"/>
  <c r="AU90" i="2"/>
  <c r="AO82" i="2"/>
  <c r="AT82" i="2"/>
  <c r="AV82" i="2"/>
  <c r="AU82" i="2"/>
  <c r="AO74" i="2"/>
  <c r="AT74" i="2"/>
  <c r="AV74" i="2"/>
  <c r="AU74" i="2"/>
  <c r="AO66" i="2"/>
  <c r="AT66" i="2"/>
  <c r="AV66" i="2"/>
  <c r="AU66" i="2"/>
  <c r="AO58" i="2"/>
  <c r="AT58" i="2"/>
  <c r="AV58" i="2"/>
  <c r="AU58" i="2"/>
  <c r="AO61" i="2"/>
  <c r="AV61" i="2"/>
  <c r="AU61" i="2"/>
  <c r="AT61" i="2"/>
  <c r="AO69" i="2"/>
  <c r="AV69" i="2"/>
  <c r="AU69" i="2"/>
  <c r="AT69" i="2"/>
  <c r="AO97" i="2"/>
  <c r="AU97" i="2"/>
  <c r="AT97" i="2"/>
  <c r="AV97" i="2"/>
  <c r="AO89" i="2"/>
  <c r="AU89" i="2"/>
  <c r="AT89" i="2"/>
  <c r="AV89" i="2"/>
  <c r="AO81" i="2"/>
  <c r="AU81" i="2"/>
  <c r="AT81" i="2"/>
  <c r="AV81" i="2"/>
  <c r="AO73" i="2"/>
  <c r="AU73" i="2"/>
  <c r="AT73" i="2"/>
  <c r="AV73" i="2"/>
  <c r="AO65" i="2"/>
  <c r="AU65" i="2"/>
  <c r="AT65" i="2"/>
  <c r="AV65" i="2"/>
  <c r="AO57" i="2"/>
  <c r="AU57" i="2"/>
  <c r="AT57" i="2"/>
  <c r="AV57" i="2"/>
  <c r="AO96" i="2"/>
  <c r="AV96" i="2"/>
  <c r="AU96" i="2"/>
  <c r="AT96" i="2"/>
  <c r="AO88" i="2"/>
  <c r="AV88" i="2"/>
  <c r="AU88" i="2"/>
  <c r="AT88" i="2"/>
  <c r="AO80" i="2"/>
  <c r="AV80" i="2"/>
  <c r="AU80" i="2"/>
  <c r="AT80" i="2"/>
  <c r="AO72" i="2"/>
  <c r="AV72" i="2"/>
  <c r="AU72" i="2"/>
  <c r="AT72" i="2"/>
  <c r="AO64" i="2"/>
  <c r="AV64" i="2"/>
  <c r="AU64" i="2"/>
  <c r="AT64" i="2"/>
  <c r="AO77" i="2"/>
  <c r="AV77" i="2"/>
  <c r="AU77" i="2"/>
  <c r="AT77" i="2"/>
  <c r="AO92" i="2"/>
  <c r="AV92" i="2"/>
  <c r="AT92" i="2"/>
  <c r="AU92" i="2"/>
  <c r="AO68" i="2"/>
  <c r="AV68" i="2"/>
  <c r="AT68" i="2"/>
  <c r="AU68" i="2"/>
  <c r="B16" i="6"/>
  <c r="C16" i="6" s="1"/>
  <c r="AO101" i="2"/>
  <c r="AV101" i="2"/>
  <c r="AU101" i="2"/>
  <c r="AT101" i="2"/>
  <c r="AO17" i="2"/>
  <c r="AU17" i="2"/>
  <c r="AT17" i="2"/>
  <c r="AV17" i="2"/>
  <c r="AO84" i="2"/>
  <c r="AV84" i="2"/>
  <c r="AT84" i="2"/>
  <c r="AU84" i="2"/>
  <c r="AO95" i="2"/>
  <c r="AU95" i="2"/>
  <c r="AT95" i="2"/>
  <c r="AV95" i="2"/>
  <c r="AO87" i="2"/>
  <c r="AU87" i="2"/>
  <c r="AT87" i="2"/>
  <c r="AV87" i="2"/>
  <c r="AO79" i="2"/>
  <c r="AU79" i="2"/>
  <c r="AV79" i="2"/>
  <c r="AT79" i="2"/>
  <c r="AO71" i="2"/>
  <c r="AU71" i="2"/>
  <c r="AV71" i="2"/>
  <c r="AT71" i="2"/>
  <c r="AO63" i="2"/>
  <c r="AU63" i="2"/>
  <c r="AT63" i="2"/>
  <c r="AV63" i="2"/>
  <c r="AO102" i="2"/>
  <c r="AV102" i="2"/>
  <c r="AU102" i="2"/>
  <c r="AT102" i="2"/>
  <c r="AO94" i="2"/>
  <c r="AV94" i="2"/>
  <c r="AU94" i="2"/>
  <c r="AT94" i="2"/>
  <c r="AO86" i="2"/>
  <c r="AV86" i="2"/>
  <c r="AU86" i="2"/>
  <c r="AT86" i="2"/>
  <c r="AO78" i="2"/>
  <c r="AV78" i="2"/>
  <c r="AU78" i="2"/>
  <c r="AT78" i="2"/>
  <c r="AO70" i="2"/>
  <c r="AV70" i="2"/>
  <c r="AU70" i="2"/>
  <c r="AT70" i="2"/>
  <c r="AO62" i="2"/>
  <c r="AV62" i="2"/>
  <c r="AU62" i="2"/>
  <c r="AT62" i="2"/>
  <c r="AB25" i="5"/>
  <c r="AC25" i="5" s="1"/>
  <c r="AB24" i="5"/>
  <c r="AC24" i="5" s="1"/>
  <c r="AB23" i="5"/>
  <c r="AB26" i="5"/>
  <c r="AC26" i="5" s="1"/>
  <c r="B18" i="6"/>
  <c r="C18" i="6" s="1"/>
  <c r="B42" i="6"/>
  <c r="C42" i="6" s="1"/>
  <c r="B34" i="6"/>
  <c r="C34" i="6" s="1"/>
  <c r="B50" i="6"/>
  <c r="C50" i="6" s="1"/>
  <c r="B26" i="6"/>
  <c r="C26" i="6" s="1"/>
  <c r="B25" i="6"/>
  <c r="C25" i="6" s="1"/>
  <c r="B75" i="6"/>
  <c r="C75" i="6" s="1"/>
  <c r="B71" i="6"/>
  <c r="C71" i="6" s="1"/>
  <c r="B23" i="6"/>
  <c r="C23" i="6" s="1"/>
  <c r="B80" i="6"/>
  <c r="C80" i="6" s="1"/>
  <c r="B63" i="6"/>
  <c r="C63" i="6" s="1"/>
  <c r="B54" i="6"/>
  <c r="C54" i="6" s="1"/>
  <c r="B102" i="6"/>
  <c r="C102" i="6" s="1"/>
  <c r="B19" i="6"/>
  <c r="C19" i="6" s="1"/>
  <c r="B88" i="6"/>
  <c r="C88" i="6" s="1"/>
  <c r="B48" i="6"/>
  <c r="C48" i="6" s="1"/>
  <c r="B59" i="6"/>
  <c r="C59" i="6" s="1"/>
  <c r="B53" i="6"/>
  <c r="C53" i="6" s="1"/>
  <c r="B87" i="6"/>
  <c r="C87" i="6" s="1"/>
  <c r="B61" i="6"/>
  <c r="C61" i="6" s="1"/>
  <c r="B72" i="6"/>
  <c r="C72" i="6" s="1"/>
  <c r="B43" i="6"/>
  <c r="C43" i="6" s="1"/>
  <c r="B84" i="6"/>
  <c r="C84" i="6" s="1"/>
  <c r="B55" i="6"/>
  <c r="C55" i="6" s="1"/>
  <c r="B99" i="6"/>
  <c r="C99" i="6" s="1"/>
  <c r="B83" i="6"/>
  <c r="C83" i="6" s="1"/>
  <c r="B67" i="6"/>
  <c r="C67" i="6" s="1"/>
  <c r="B15" i="6"/>
  <c r="C15" i="6" s="1"/>
  <c r="B100" i="6"/>
  <c r="C100" i="6" s="1"/>
  <c r="B78" i="6"/>
  <c r="C78" i="6" s="1"/>
  <c r="B68" i="6"/>
  <c r="C68" i="6" s="1"/>
  <c r="B85" i="6"/>
  <c r="C85" i="6" s="1"/>
  <c r="B35" i="6"/>
  <c r="C35" i="6" s="1"/>
  <c r="B69" i="6"/>
  <c r="C69" i="6" s="1"/>
  <c r="B44" i="6"/>
  <c r="C44" i="6" s="1"/>
  <c r="B91" i="6"/>
  <c r="C91" i="6" s="1"/>
  <c r="B94" i="6"/>
  <c r="C94" i="6" s="1"/>
  <c r="B62" i="6"/>
  <c r="C62" i="6" s="1"/>
  <c r="B39" i="6"/>
  <c r="C39" i="6" s="1"/>
  <c r="B38" i="6"/>
  <c r="C38" i="6" s="1"/>
  <c r="B92" i="6"/>
  <c r="C92" i="6" s="1"/>
  <c r="B70" i="6"/>
  <c r="C70" i="6" s="1"/>
  <c r="B95" i="6"/>
  <c r="C95" i="6" s="1"/>
  <c r="B56" i="6"/>
  <c r="C56" i="6" s="1"/>
  <c r="B32" i="6"/>
  <c r="C32" i="6" s="1"/>
  <c r="B46" i="6"/>
  <c r="C46" i="6" s="1"/>
  <c r="B47" i="6"/>
  <c r="C47" i="6" s="1"/>
  <c r="B93" i="6"/>
  <c r="C93" i="6" s="1"/>
  <c r="B77" i="6"/>
  <c r="C77" i="6" s="1"/>
  <c r="B51" i="6"/>
  <c r="C51" i="6" s="1"/>
  <c r="B13" i="6"/>
  <c r="C13" i="6" s="1"/>
  <c r="B96" i="6"/>
  <c r="C96" i="6" s="1"/>
  <c r="B64" i="6"/>
  <c r="C64" i="6" s="1"/>
  <c r="B40" i="6"/>
  <c r="C40" i="6" s="1"/>
  <c r="B27" i="6"/>
  <c r="C27" i="6" s="1"/>
  <c r="B101" i="6"/>
  <c r="C101" i="6" s="1"/>
  <c r="B36" i="6"/>
  <c r="C36" i="6" s="1"/>
  <c r="B31" i="6"/>
  <c r="C31" i="6" s="1"/>
  <c r="B21" i="6"/>
  <c r="C21" i="6" s="1"/>
  <c r="B60" i="6"/>
  <c r="C60" i="6" s="1"/>
  <c r="B33" i="6"/>
  <c r="C33" i="6" s="1"/>
  <c r="B29" i="6"/>
  <c r="C29" i="6" s="1"/>
  <c r="B11" i="6"/>
  <c r="C11" i="6" s="1"/>
  <c r="B86" i="6"/>
  <c r="C86" i="6" s="1"/>
  <c r="B76" i="6"/>
  <c r="C76" i="6" s="1"/>
  <c r="B79" i="6"/>
  <c r="C79" i="6" s="1"/>
  <c r="B45" i="6"/>
  <c r="C45" i="6" s="1"/>
  <c r="B37" i="6"/>
  <c r="C37" i="6" s="1"/>
  <c r="B52" i="6"/>
  <c r="C52" i="6" s="1"/>
  <c r="AR37" i="4" l="1"/>
  <c r="AP37" i="4"/>
  <c r="AQ37" i="4"/>
  <c r="AP29" i="4"/>
  <c r="AR29" i="4"/>
  <c r="AQ29" i="4"/>
  <c r="AQ60" i="4"/>
  <c r="AR60" i="4"/>
  <c r="AP60" i="4"/>
  <c r="AR57" i="4"/>
  <c r="AP57" i="4"/>
  <c r="AQ57" i="4"/>
  <c r="AQ62" i="4"/>
  <c r="AP62" i="4"/>
  <c r="AR62" i="4"/>
  <c r="AP35" i="4"/>
  <c r="AR35" i="4"/>
  <c r="AQ35" i="4"/>
  <c r="AR16" i="4"/>
  <c r="AQ16" i="4"/>
  <c r="AP16" i="4"/>
  <c r="AR80" i="4"/>
  <c r="AP80" i="4"/>
  <c r="AQ80" i="4"/>
  <c r="AP69" i="4"/>
  <c r="AQ69" i="4"/>
  <c r="AR69" i="4"/>
  <c r="AQ36" i="4"/>
  <c r="AP36" i="4"/>
  <c r="AR36" i="4"/>
  <c r="AQ14" i="4"/>
  <c r="AR14" i="4"/>
  <c r="AP14" i="4"/>
  <c r="AR56" i="4"/>
  <c r="AP56" i="4"/>
  <c r="AQ56" i="4"/>
  <c r="AQ49" i="4"/>
  <c r="AR49" i="4"/>
  <c r="AP49" i="4"/>
  <c r="AQ66" i="4"/>
  <c r="AR66" i="4"/>
  <c r="AP66" i="4"/>
  <c r="AP67" i="4"/>
  <c r="AR67" i="4"/>
  <c r="AQ67" i="4"/>
  <c r="AQ74" i="4"/>
  <c r="AR74" i="4"/>
  <c r="AP74" i="4"/>
  <c r="AP25" i="4"/>
  <c r="AQ25" i="4"/>
  <c r="AR25" i="4"/>
  <c r="AR96" i="4"/>
  <c r="AQ96" i="4"/>
  <c r="AP96" i="4"/>
  <c r="AR76" i="4"/>
  <c r="AQ76" i="4"/>
  <c r="AP76" i="4"/>
  <c r="AR27" i="4"/>
  <c r="AQ27" i="4"/>
  <c r="AP27" i="4"/>
  <c r="AP50" i="4"/>
  <c r="AQ50" i="4"/>
  <c r="AR50" i="4"/>
  <c r="AR88" i="4"/>
  <c r="AP88" i="4"/>
  <c r="AQ88" i="4"/>
  <c r="AR28" i="4"/>
  <c r="AQ28" i="4"/>
  <c r="AP28" i="4"/>
  <c r="AR23" i="4"/>
  <c r="AQ23" i="4"/>
  <c r="AP23" i="4"/>
  <c r="AQ48" i="4"/>
  <c r="AR48" i="4"/>
  <c r="AP48" i="4"/>
  <c r="AQ26" i="4"/>
  <c r="AR26" i="4"/>
  <c r="AP26" i="4"/>
  <c r="AQ98" i="4"/>
  <c r="AR98" i="4"/>
  <c r="AP98" i="4"/>
  <c r="AQ58" i="4"/>
  <c r="AP58" i="4"/>
  <c r="AR58" i="4"/>
  <c r="AP45" i="4"/>
  <c r="AR45" i="4"/>
  <c r="AQ45" i="4"/>
  <c r="AQ38" i="4"/>
  <c r="AP38" i="4"/>
  <c r="AR38" i="4"/>
  <c r="AP95" i="4"/>
  <c r="AQ95" i="4"/>
  <c r="AR95" i="4"/>
  <c r="AQ75" i="4"/>
  <c r="AP75" i="4"/>
  <c r="AR75" i="4"/>
  <c r="AP61" i="4"/>
  <c r="AR61" i="4"/>
  <c r="AQ61" i="4"/>
  <c r="AR40" i="4"/>
  <c r="AQ40" i="4"/>
  <c r="AP40" i="4"/>
  <c r="AQ91" i="4"/>
  <c r="AR91" i="4"/>
  <c r="AP91" i="4"/>
  <c r="AQ83" i="4"/>
  <c r="AP83" i="4"/>
  <c r="AR83" i="4"/>
  <c r="AR72" i="4"/>
  <c r="AQ72" i="4"/>
  <c r="AP72" i="4"/>
  <c r="AP77" i="4"/>
  <c r="AQ77" i="4"/>
  <c r="AR77" i="4"/>
  <c r="AR70" i="4"/>
  <c r="AQ70" i="4"/>
  <c r="AP70" i="4"/>
  <c r="AQ46" i="4"/>
  <c r="AP46" i="4"/>
  <c r="AR46" i="4"/>
  <c r="AR92" i="4"/>
  <c r="AP92" i="4"/>
  <c r="AQ92" i="4"/>
  <c r="AP11" i="4"/>
  <c r="AR11" i="4"/>
  <c r="AQ11" i="4"/>
  <c r="AR99" i="4"/>
  <c r="AQ99" i="4"/>
  <c r="AP99" i="4"/>
  <c r="AQ87" i="4"/>
  <c r="AR87" i="4"/>
  <c r="AP87" i="4"/>
  <c r="AR41" i="4"/>
  <c r="AP41" i="4"/>
  <c r="AQ41" i="4"/>
  <c r="AQ44" i="4"/>
  <c r="AP44" i="4"/>
  <c r="AR44" i="4"/>
  <c r="AQ32" i="4"/>
  <c r="AR32" i="4"/>
  <c r="AP32" i="4"/>
  <c r="AR10" i="4"/>
  <c r="AQ10" i="4"/>
  <c r="AP10" i="4"/>
  <c r="AP53" i="4"/>
  <c r="AR53" i="4"/>
  <c r="AQ53" i="4"/>
  <c r="AQ65" i="4"/>
  <c r="AR65" i="4"/>
  <c r="AP65" i="4"/>
  <c r="AQ15" i="4"/>
  <c r="AR15" i="4"/>
  <c r="AP15" i="4"/>
  <c r="AP55" i="4"/>
  <c r="AR55" i="4"/>
  <c r="AQ55" i="4"/>
  <c r="AP85" i="4"/>
  <c r="AR85" i="4"/>
  <c r="AQ85" i="4"/>
  <c r="AR24" i="4"/>
  <c r="AQ24" i="4"/>
  <c r="AP24" i="4"/>
  <c r="AP94" i="4"/>
  <c r="AR94" i="4"/>
  <c r="AQ94" i="4"/>
  <c r="AQ33" i="4"/>
  <c r="AR33" i="4"/>
  <c r="AP33" i="4"/>
  <c r="AR31" i="4"/>
  <c r="AP31" i="4"/>
  <c r="AQ31" i="4"/>
  <c r="AQ63" i="4"/>
  <c r="AR63" i="4"/>
  <c r="AP63" i="4"/>
  <c r="AP42" i="4"/>
  <c r="AQ42" i="4"/>
  <c r="AR42" i="4"/>
  <c r="AR18" i="4"/>
  <c r="AP18" i="4"/>
  <c r="AQ18" i="4"/>
  <c r="AR47" i="4"/>
  <c r="AP47" i="4"/>
  <c r="AQ47" i="4"/>
  <c r="AR43" i="4"/>
  <c r="AQ43" i="4"/>
  <c r="AP43" i="4"/>
  <c r="AP79" i="4"/>
  <c r="AQ79" i="4"/>
  <c r="AR79" i="4"/>
  <c r="AQ12" i="4"/>
  <c r="AR12" i="4"/>
  <c r="AP12" i="4"/>
  <c r="AR20" i="4"/>
  <c r="AQ20" i="4"/>
  <c r="AP20" i="4"/>
  <c r="AP21" i="4"/>
  <c r="AR21" i="4"/>
  <c r="AQ21" i="4"/>
  <c r="AP34" i="4"/>
  <c r="AQ34" i="4"/>
  <c r="AR34" i="4"/>
  <c r="AR89" i="4"/>
  <c r="AQ89" i="4"/>
  <c r="AP89" i="4"/>
  <c r="AQ82" i="4"/>
  <c r="AR82" i="4"/>
  <c r="AP82" i="4"/>
  <c r="AR39" i="4"/>
  <c r="AP39" i="4"/>
  <c r="AQ39" i="4"/>
  <c r="AP19" i="4"/>
  <c r="AR19" i="4"/>
  <c r="AQ19" i="4"/>
  <c r="AQ90" i="4"/>
  <c r="AR90" i="4"/>
  <c r="AP90" i="4"/>
  <c r="AQ30" i="4"/>
  <c r="AP30" i="4"/>
  <c r="AR30" i="4"/>
  <c r="AR97" i="4"/>
  <c r="AQ97" i="4"/>
  <c r="AP97" i="4"/>
  <c r="AP101" i="4"/>
  <c r="AR101" i="4"/>
  <c r="AQ101" i="4"/>
  <c r="AQ100" i="4"/>
  <c r="AP100" i="4"/>
  <c r="AR100" i="4"/>
  <c r="AP51" i="4"/>
  <c r="AR51" i="4"/>
  <c r="AQ51" i="4"/>
  <c r="AP17" i="4"/>
  <c r="AR17" i="4"/>
  <c r="AQ17" i="4"/>
  <c r="AQ81" i="4"/>
  <c r="AR81" i="4"/>
  <c r="AP81" i="4"/>
  <c r="AP13" i="4"/>
  <c r="AR13" i="4"/>
  <c r="AQ13" i="4"/>
  <c r="AQ54" i="4"/>
  <c r="AP54" i="4"/>
  <c r="AR54" i="4"/>
  <c r="AQ22" i="4"/>
  <c r="AP22" i="4"/>
  <c r="AR22" i="4"/>
  <c r="AR86" i="4"/>
  <c r="AQ86" i="4"/>
  <c r="AP86" i="4"/>
  <c r="AR64" i="4"/>
  <c r="AQ64" i="4"/>
  <c r="AP64" i="4"/>
  <c r="AR73" i="4"/>
  <c r="AQ73" i="4"/>
  <c r="AP73" i="4"/>
  <c r="AP71" i="4"/>
  <c r="AR71" i="4"/>
  <c r="AQ71" i="4"/>
  <c r="AQ93" i="4"/>
  <c r="AR93" i="4"/>
  <c r="AP93" i="4"/>
  <c r="AR68" i="4"/>
  <c r="AQ68" i="4"/>
  <c r="AP68" i="4"/>
  <c r="AP52" i="4"/>
  <c r="AQ52" i="4"/>
  <c r="AR52" i="4"/>
  <c r="AR84" i="4"/>
  <c r="AQ84" i="4"/>
  <c r="AP84" i="4"/>
  <c r="AQ78" i="4"/>
  <c r="AR78" i="4"/>
  <c r="AP78" i="4"/>
  <c r="AR59" i="4"/>
  <c r="AQ59" i="4"/>
  <c r="AP59" i="4"/>
  <c r="AC23" i="5"/>
  <c r="AQ102" i="2"/>
  <c r="H102" i="2" s="1"/>
  <c r="AQ98" i="2"/>
  <c r="H98" i="2" s="1"/>
  <c r="AQ94" i="2"/>
  <c r="H94" i="2" s="1"/>
  <c r="AQ90" i="2"/>
  <c r="H90" i="2" s="1"/>
  <c r="AQ86" i="2"/>
  <c r="H86" i="2" s="1"/>
  <c r="AQ82" i="2"/>
  <c r="H82" i="2" s="1"/>
  <c r="AQ78" i="2"/>
  <c r="H78" i="2" s="1"/>
  <c r="AQ74" i="2"/>
  <c r="H74" i="2" s="1"/>
  <c r="AQ70" i="2"/>
  <c r="H70" i="2" s="1"/>
  <c r="AQ66" i="2"/>
  <c r="H66" i="2" s="1"/>
  <c r="AQ62" i="2"/>
  <c r="H62" i="2" s="1"/>
  <c r="AQ58" i="2"/>
  <c r="H58" i="2" s="1"/>
  <c r="AQ54" i="2"/>
  <c r="H54" i="2" s="1"/>
  <c r="AQ50" i="2"/>
  <c r="H50" i="2" s="1"/>
  <c r="AQ46" i="2"/>
  <c r="H46" i="2" s="1"/>
  <c r="AQ42" i="2"/>
  <c r="H42" i="2" s="1"/>
  <c r="AQ38" i="2"/>
  <c r="H38" i="2" s="1"/>
  <c r="AQ34" i="2"/>
  <c r="H34" i="2" s="1"/>
  <c r="AQ30" i="2"/>
  <c r="H30" i="2" s="1"/>
  <c r="AQ26" i="2"/>
  <c r="H26" i="2" s="1"/>
  <c r="AQ22" i="2"/>
  <c r="H22" i="2" s="1"/>
  <c r="AQ18" i="2"/>
  <c r="H18" i="2" s="1"/>
  <c r="AQ14" i="2"/>
  <c r="H14" i="2" s="1"/>
  <c r="AP102" i="2"/>
  <c r="G102" i="2" s="1"/>
  <c r="AP98" i="2"/>
  <c r="G98" i="2" s="1"/>
  <c r="AP94" i="2"/>
  <c r="G94" i="2" s="1"/>
  <c r="AP90" i="2"/>
  <c r="G90" i="2" s="1"/>
  <c r="AP86" i="2"/>
  <c r="G86" i="2" s="1"/>
  <c r="AP82" i="2"/>
  <c r="G82" i="2" s="1"/>
  <c r="AP78" i="2"/>
  <c r="G78" i="2" s="1"/>
  <c r="AP74" i="2"/>
  <c r="G74" i="2" s="1"/>
  <c r="AP70" i="2"/>
  <c r="G70" i="2" s="1"/>
  <c r="AP66" i="2"/>
  <c r="G66" i="2" s="1"/>
  <c r="AP62" i="2"/>
  <c r="G62" i="2" s="1"/>
  <c r="AP58" i="2"/>
  <c r="G58" i="2" s="1"/>
  <c r="AP54" i="2"/>
  <c r="G54" i="2" s="1"/>
  <c r="AP50" i="2"/>
  <c r="G50" i="2" s="1"/>
  <c r="AP46" i="2"/>
  <c r="G46" i="2" s="1"/>
  <c r="AP42" i="2"/>
  <c r="G42" i="2" s="1"/>
  <c r="AP38" i="2"/>
  <c r="G38" i="2" s="1"/>
  <c r="AP34" i="2"/>
  <c r="G34" i="2" s="1"/>
  <c r="AP30" i="2"/>
  <c r="G30" i="2" s="1"/>
  <c r="AP26" i="2"/>
  <c r="G26" i="2" s="1"/>
  <c r="AP22" i="2"/>
  <c r="G22" i="2" s="1"/>
  <c r="AP18" i="2"/>
  <c r="G18" i="2" s="1"/>
  <c r="AP14" i="2"/>
  <c r="G14" i="2" s="1"/>
  <c r="AP68" i="2"/>
  <c r="G68" i="2" s="1"/>
  <c r="AP24" i="2"/>
  <c r="G24" i="2" s="1"/>
  <c r="AP29" i="2"/>
  <c r="G29" i="2" s="1"/>
  <c r="AQ99" i="2"/>
  <c r="H99" i="2" s="1"/>
  <c r="AQ95" i="2"/>
  <c r="H95" i="2" s="1"/>
  <c r="AQ91" i="2"/>
  <c r="H91" i="2" s="1"/>
  <c r="AQ87" i="2"/>
  <c r="H87" i="2" s="1"/>
  <c r="AQ83" i="2"/>
  <c r="H83" i="2" s="1"/>
  <c r="AQ79" i="2"/>
  <c r="H79" i="2" s="1"/>
  <c r="AQ75" i="2"/>
  <c r="H75" i="2" s="1"/>
  <c r="AQ71" i="2"/>
  <c r="H71" i="2" s="1"/>
  <c r="AQ67" i="2"/>
  <c r="H67" i="2" s="1"/>
  <c r="AQ63" i="2"/>
  <c r="H63" i="2" s="1"/>
  <c r="AQ59" i="2"/>
  <c r="H59" i="2" s="1"/>
  <c r="AQ55" i="2"/>
  <c r="H55" i="2" s="1"/>
  <c r="AQ51" i="2"/>
  <c r="H51" i="2" s="1"/>
  <c r="AQ47" i="2"/>
  <c r="H47" i="2" s="1"/>
  <c r="AQ43" i="2"/>
  <c r="H43" i="2" s="1"/>
  <c r="AQ39" i="2"/>
  <c r="H39" i="2" s="1"/>
  <c r="AQ35" i="2"/>
  <c r="H35" i="2" s="1"/>
  <c r="AQ31" i="2"/>
  <c r="H31" i="2" s="1"/>
  <c r="AQ27" i="2"/>
  <c r="H27" i="2" s="1"/>
  <c r="AQ23" i="2"/>
  <c r="H23" i="2" s="1"/>
  <c r="AQ19" i="2"/>
  <c r="H19" i="2" s="1"/>
  <c r="AQ15" i="2"/>
  <c r="H15" i="2" s="1"/>
  <c r="AQ11" i="2"/>
  <c r="H11" i="2" s="1"/>
  <c r="AP96" i="2"/>
  <c r="G96" i="2" s="1"/>
  <c r="AP84" i="2"/>
  <c r="G84" i="2" s="1"/>
  <c r="AP80" i="2"/>
  <c r="G80" i="2" s="1"/>
  <c r="AP60" i="2"/>
  <c r="G60" i="2" s="1"/>
  <c r="AP44" i="2"/>
  <c r="G44" i="2" s="1"/>
  <c r="AP32" i="2"/>
  <c r="G32" i="2" s="1"/>
  <c r="AP16" i="2"/>
  <c r="G16" i="2" s="1"/>
  <c r="AP33" i="2"/>
  <c r="G33" i="2" s="1"/>
  <c r="AP99" i="2"/>
  <c r="G99" i="2" s="1"/>
  <c r="AP95" i="2"/>
  <c r="G95" i="2" s="1"/>
  <c r="AP91" i="2"/>
  <c r="G91" i="2" s="1"/>
  <c r="AP87" i="2"/>
  <c r="G87" i="2" s="1"/>
  <c r="AP83" i="2"/>
  <c r="G83" i="2" s="1"/>
  <c r="AP79" i="2"/>
  <c r="G79" i="2" s="1"/>
  <c r="AP75" i="2"/>
  <c r="G75" i="2" s="1"/>
  <c r="AP71" i="2"/>
  <c r="G71" i="2" s="1"/>
  <c r="AP67" i="2"/>
  <c r="G67" i="2" s="1"/>
  <c r="AP63" i="2"/>
  <c r="G63" i="2" s="1"/>
  <c r="AP59" i="2"/>
  <c r="G59" i="2" s="1"/>
  <c r="AP55" i="2"/>
  <c r="G55" i="2" s="1"/>
  <c r="AP51" i="2"/>
  <c r="G51" i="2" s="1"/>
  <c r="AP47" i="2"/>
  <c r="G47" i="2" s="1"/>
  <c r="AP43" i="2"/>
  <c r="G43" i="2" s="1"/>
  <c r="AP39" i="2"/>
  <c r="G39" i="2" s="1"/>
  <c r="AP35" i="2"/>
  <c r="G35" i="2" s="1"/>
  <c r="AP31" i="2"/>
  <c r="G31" i="2" s="1"/>
  <c r="AP27" i="2"/>
  <c r="G27" i="2" s="1"/>
  <c r="AP23" i="2"/>
  <c r="G23" i="2" s="1"/>
  <c r="AP19" i="2"/>
  <c r="G19" i="2" s="1"/>
  <c r="AP15" i="2"/>
  <c r="G15" i="2" s="1"/>
  <c r="AP11" i="2"/>
  <c r="G11" i="2" s="1"/>
  <c r="AP100" i="2"/>
  <c r="G100" i="2" s="1"/>
  <c r="AP92" i="2"/>
  <c r="G92" i="2" s="1"/>
  <c r="AP76" i="2"/>
  <c r="G76" i="2" s="1"/>
  <c r="AP64" i="2"/>
  <c r="G64" i="2" s="1"/>
  <c r="AP52" i="2"/>
  <c r="G52" i="2" s="1"/>
  <c r="AP40" i="2"/>
  <c r="G40" i="2" s="1"/>
  <c r="AP28" i="2"/>
  <c r="G28" i="2" s="1"/>
  <c r="AP12" i="2"/>
  <c r="G12" i="2" s="1"/>
  <c r="AP37" i="2"/>
  <c r="G37" i="2" s="1"/>
  <c r="AP21" i="2"/>
  <c r="G21" i="2" s="1"/>
  <c r="AQ100" i="2"/>
  <c r="H100" i="2" s="1"/>
  <c r="AQ96" i="2"/>
  <c r="H96" i="2" s="1"/>
  <c r="AQ92" i="2"/>
  <c r="H92" i="2" s="1"/>
  <c r="AQ88" i="2"/>
  <c r="H88" i="2" s="1"/>
  <c r="AQ84" i="2"/>
  <c r="H84" i="2" s="1"/>
  <c r="AQ80" i="2"/>
  <c r="H80" i="2" s="1"/>
  <c r="AQ76" i="2"/>
  <c r="H76" i="2" s="1"/>
  <c r="AQ72" i="2"/>
  <c r="H72" i="2" s="1"/>
  <c r="AQ68" i="2"/>
  <c r="H68" i="2" s="1"/>
  <c r="AQ64" i="2"/>
  <c r="H64" i="2" s="1"/>
  <c r="AQ60" i="2"/>
  <c r="H60" i="2" s="1"/>
  <c r="AQ56" i="2"/>
  <c r="H56" i="2" s="1"/>
  <c r="AQ52" i="2"/>
  <c r="H52" i="2" s="1"/>
  <c r="AQ48" i="2"/>
  <c r="H48" i="2" s="1"/>
  <c r="AQ44" i="2"/>
  <c r="H44" i="2" s="1"/>
  <c r="AQ40" i="2"/>
  <c r="H40" i="2" s="1"/>
  <c r="AQ36" i="2"/>
  <c r="H36" i="2" s="1"/>
  <c r="AQ32" i="2"/>
  <c r="H32" i="2" s="1"/>
  <c r="AQ28" i="2"/>
  <c r="H28" i="2" s="1"/>
  <c r="AQ24" i="2"/>
  <c r="H24" i="2" s="1"/>
  <c r="AQ20" i="2"/>
  <c r="H20" i="2" s="1"/>
  <c r="AQ16" i="2"/>
  <c r="H16" i="2" s="1"/>
  <c r="AQ12" i="2"/>
  <c r="H12" i="2" s="1"/>
  <c r="AP88" i="2"/>
  <c r="G88" i="2" s="1"/>
  <c r="AP72" i="2"/>
  <c r="G72" i="2" s="1"/>
  <c r="AP56" i="2"/>
  <c r="G56" i="2" s="1"/>
  <c r="AP48" i="2"/>
  <c r="G48" i="2" s="1"/>
  <c r="AP36" i="2"/>
  <c r="G36" i="2" s="1"/>
  <c r="AP20" i="2"/>
  <c r="G20" i="2" s="1"/>
  <c r="AP53" i="2"/>
  <c r="G53" i="2" s="1"/>
  <c r="AP17" i="2"/>
  <c r="G17" i="2" s="1"/>
  <c r="AQ101" i="2"/>
  <c r="H101" i="2" s="1"/>
  <c r="AQ97" i="2"/>
  <c r="H97" i="2" s="1"/>
  <c r="AQ93" i="2"/>
  <c r="H93" i="2" s="1"/>
  <c r="AQ89" i="2"/>
  <c r="H89" i="2" s="1"/>
  <c r="AQ85" i="2"/>
  <c r="H85" i="2" s="1"/>
  <c r="AQ81" i="2"/>
  <c r="H81" i="2" s="1"/>
  <c r="AQ77" i="2"/>
  <c r="H77" i="2" s="1"/>
  <c r="AQ73" i="2"/>
  <c r="H73" i="2" s="1"/>
  <c r="AQ69" i="2"/>
  <c r="H69" i="2" s="1"/>
  <c r="AQ65" i="2"/>
  <c r="H65" i="2" s="1"/>
  <c r="AQ61" i="2"/>
  <c r="H61" i="2" s="1"/>
  <c r="AQ57" i="2"/>
  <c r="H57" i="2" s="1"/>
  <c r="AQ53" i="2"/>
  <c r="H53" i="2" s="1"/>
  <c r="AQ49" i="2"/>
  <c r="H49" i="2" s="1"/>
  <c r="AQ45" i="2"/>
  <c r="H45" i="2" s="1"/>
  <c r="AQ41" i="2"/>
  <c r="H41" i="2" s="1"/>
  <c r="AQ37" i="2"/>
  <c r="H37" i="2" s="1"/>
  <c r="AQ33" i="2"/>
  <c r="H33" i="2" s="1"/>
  <c r="AQ29" i="2"/>
  <c r="H29" i="2" s="1"/>
  <c r="AQ25" i="2"/>
  <c r="H25" i="2" s="1"/>
  <c r="AQ21" i="2"/>
  <c r="H21" i="2" s="1"/>
  <c r="AQ17" i="2"/>
  <c r="H17" i="2" s="1"/>
  <c r="AQ13" i="2"/>
  <c r="H13" i="2" s="1"/>
  <c r="AP101" i="2"/>
  <c r="G101" i="2" s="1"/>
  <c r="AP97" i="2"/>
  <c r="G97" i="2" s="1"/>
  <c r="AP93" i="2"/>
  <c r="G93" i="2" s="1"/>
  <c r="AP89" i="2"/>
  <c r="G89" i="2" s="1"/>
  <c r="AP85" i="2"/>
  <c r="G85" i="2" s="1"/>
  <c r="AP81" i="2"/>
  <c r="G81" i="2" s="1"/>
  <c r="AP77" i="2"/>
  <c r="G77" i="2" s="1"/>
  <c r="AP73" i="2"/>
  <c r="G73" i="2" s="1"/>
  <c r="AP69" i="2"/>
  <c r="G69" i="2" s="1"/>
  <c r="AP65" i="2"/>
  <c r="G65" i="2" s="1"/>
  <c r="AP61" i="2"/>
  <c r="G61" i="2" s="1"/>
  <c r="AP57" i="2"/>
  <c r="G57" i="2" s="1"/>
  <c r="AP49" i="2"/>
  <c r="G49" i="2" s="1"/>
  <c r="AP45" i="2"/>
  <c r="G45" i="2" s="1"/>
  <c r="AP41" i="2"/>
  <c r="G41" i="2" s="1"/>
  <c r="AP25" i="2"/>
  <c r="G25" i="2" s="1"/>
  <c r="AP13" i="2"/>
  <c r="G13" i="2" s="1"/>
  <c r="B1000" i="1" l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AE6" i="2" l="1" a="1"/>
  <c r="AF10" i="2"/>
  <c r="AG10" i="2"/>
  <c r="AH10" i="2"/>
  <c r="AI10" i="2"/>
  <c r="D10" i="2"/>
  <c r="AM10" i="2" s="1"/>
  <c r="AR9" i="2" l="1"/>
  <c r="I9" i="2" s="1"/>
  <c r="AF8" i="2"/>
  <c r="B8" i="2" s="1"/>
  <c r="AH7" i="2"/>
  <c r="D7" i="2" s="1"/>
  <c r="AM7" i="2" s="1"/>
  <c r="AG8" i="2"/>
  <c r="AH9" i="2"/>
  <c r="AI7" i="2"/>
  <c r="E7" i="2" s="1"/>
  <c r="AN7" i="2" s="1"/>
  <c r="AH8" i="2"/>
  <c r="AI8" i="2"/>
  <c r="E8" i="2" s="1"/>
  <c r="AN8" i="2" s="1"/>
  <c r="AE6" i="2"/>
  <c r="AG6" i="2" s="1"/>
  <c r="AF7" i="2"/>
  <c r="B7" i="2" s="1"/>
  <c r="AF9" i="2"/>
  <c r="AG7" i="2"/>
  <c r="C7" i="2" s="1"/>
  <c r="AL7" i="2" s="1"/>
  <c r="AG9" i="2"/>
  <c r="AI9" i="2"/>
  <c r="B6" i="4"/>
  <c r="AB6" i="4" s="1"/>
  <c r="C8" i="2"/>
  <c r="AL8" i="2" s="1"/>
  <c r="D8" i="2"/>
  <c r="AM8" i="2" s="1"/>
  <c r="B9" i="4"/>
  <c r="B7" i="4"/>
  <c r="AB7" i="4" s="1"/>
  <c r="D9" i="2"/>
  <c r="AM9" i="2" s="1"/>
  <c r="B9" i="2"/>
  <c r="E9" i="2"/>
  <c r="AN9" i="2" s="1"/>
  <c r="E10" i="2"/>
  <c r="AN10" i="2" s="1"/>
  <c r="C9" i="2"/>
  <c r="AL9" i="2" s="1"/>
  <c r="B10" i="2"/>
  <c r="C10" i="2"/>
  <c r="AL10" i="2" s="1"/>
  <c r="B8" i="4"/>
  <c r="AB8" i="4" s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AI6" i="2" l="1"/>
  <c r="E6" i="2" s="1"/>
  <c r="AH6" i="2"/>
  <c r="D6" i="2" s="1"/>
  <c r="AM6" i="2" s="1"/>
  <c r="AF6" i="2"/>
  <c r="B6" i="2" s="1"/>
  <c r="C5" i="4" s="1"/>
  <c r="AC5" i="4" s="1"/>
  <c r="L9" i="4"/>
  <c r="AB9" i="4"/>
  <c r="AH8" i="4"/>
  <c r="H8" i="4" s="1"/>
  <c r="AE8" i="4"/>
  <c r="AF8" i="4"/>
  <c r="AD8" i="4"/>
  <c r="AJ8" i="4"/>
  <c r="J8" i="4" s="1"/>
  <c r="C9" i="4"/>
  <c r="AC9" i="4" s="1"/>
  <c r="AK10" i="2"/>
  <c r="AN6" i="4"/>
  <c r="AH6" i="4"/>
  <c r="AG6" i="4"/>
  <c r="AF6" i="4"/>
  <c r="AE6" i="4"/>
  <c r="AD6" i="4"/>
  <c r="AJ6" i="4"/>
  <c r="C8" i="4"/>
  <c r="AC8" i="4" s="1"/>
  <c r="AK9" i="2"/>
  <c r="C7" i="4"/>
  <c r="AK8" i="2"/>
  <c r="C6" i="4"/>
  <c r="AK7" i="2"/>
  <c r="AD7" i="4"/>
  <c r="AN7" i="4"/>
  <c r="AH7" i="4"/>
  <c r="AF7" i="4"/>
  <c r="AE7" i="4"/>
  <c r="AG7" i="4"/>
  <c r="AJ7" i="4"/>
  <c r="AN8" i="4"/>
  <c r="AG8" i="4"/>
  <c r="B5" i="4"/>
  <c r="C6" i="2"/>
  <c r="G8" i="4"/>
  <c r="F8" i="4"/>
  <c r="E8" i="4"/>
  <c r="D8" i="4"/>
  <c r="N8" i="4"/>
  <c r="G7" i="4"/>
  <c r="F7" i="4"/>
  <c r="E7" i="4"/>
  <c r="D7" i="4"/>
  <c r="N7" i="4"/>
  <c r="G9" i="4"/>
  <c r="F9" i="4"/>
  <c r="N9" i="4"/>
  <c r="E9" i="4"/>
  <c r="D9" i="4"/>
  <c r="F10" i="2"/>
  <c r="G6" i="4"/>
  <c r="F6" i="4"/>
  <c r="E6" i="4"/>
  <c r="D6" i="4"/>
  <c r="N6" i="4"/>
  <c r="B9" i="6"/>
  <c r="C9" i="6" s="1"/>
  <c r="AL6" i="2" l="1"/>
  <c r="R9" i="2"/>
  <c r="R10" i="2"/>
  <c r="AN6" i="2"/>
  <c r="Q13" i="2" a="1"/>
  <c r="B10" i="6"/>
  <c r="C10" i="6" s="1"/>
  <c r="AK6" i="2"/>
  <c r="AU6" i="2" s="1"/>
  <c r="AO7" i="2"/>
  <c r="AO8" i="2"/>
  <c r="N5" i="4"/>
  <c r="AB5" i="4"/>
  <c r="AU7" i="2"/>
  <c r="AV7" i="2"/>
  <c r="AT7" i="2"/>
  <c r="B7" i="6"/>
  <c r="AC6" i="4"/>
  <c r="AP6" i="4"/>
  <c r="AR6" i="4"/>
  <c r="AQ6" i="4"/>
  <c r="AR8" i="4"/>
  <c r="AQ8" i="4"/>
  <c r="AP8" i="4"/>
  <c r="AV8" i="2"/>
  <c r="AU8" i="2"/>
  <c r="AT8" i="2"/>
  <c r="B8" i="6"/>
  <c r="AC7" i="4"/>
  <c r="AR7" i="4"/>
  <c r="AQ7" i="4"/>
  <c r="AP7" i="4"/>
  <c r="AU9" i="2"/>
  <c r="AT9" i="2"/>
  <c r="AV9" i="2"/>
  <c r="AD9" i="4"/>
  <c r="AJ9" i="4"/>
  <c r="J9" i="4" s="1"/>
  <c r="AG9" i="4"/>
  <c r="AK9" i="4"/>
  <c r="K9" i="4" s="1"/>
  <c r="AQ10" i="2" s="1"/>
  <c r="H10" i="2" s="1"/>
  <c r="AF9" i="4"/>
  <c r="AI9" i="4"/>
  <c r="I9" i="4" s="1"/>
  <c r="AP10" i="2" s="1"/>
  <c r="G10" i="2" s="1"/>
  <c r="AE9" i="4"/>
  <c r="AH9" i="4"/>
  <c r="H9" i="4" s="1"/>
  <c r="AN9" i="4"/>
  <c r="AL9" i="4"/>
  <c r="AO10" i="2"/>
  <c r="AT10" i="2"/>
  <c r="AV10" i="2"/>
  <c r="AU10" i="2"/>
  <c r="G5" i="4"/>
  <c r="F5" i="4"/>
  <c r="E5" i="4"/>
  <c r="D5" i="4"/>
  <c r="B6" i="6"/>
  <c r="F8" i="2"/>
  <c r="F7" i="2"/>
  <c r="C8" i="6"/>
  <c r="C7" i="6"/>
  <c r="Q13" i="2" l="1"/>
  <c r="R15" i="2"/>
  <c r="AT6" i="2"/>
  <c r="AV6" i="2"/>
  <c r="H7" i="4"/>
  <c r="J6" i="4"/>
  <c r="AO63" i="4"/>
  <c r="H6" i="4"/>
  <c r="AO44" i="4"/>
  <c r="AO92" i="4"/>
  <c r="AO45" i="4"/>
  <c r="AO93" i="4"/>
  <c r="AO64" i="4"/>
  <c r="AO62" i="4"/>
  <c r="AO72" i="4"/>
  <c r="AO74" i="4"/>
  <c r="AO66" i="4"/>
  <c r="AO76" i="4"/>
  <c r="AO70" i="4"/>
  <c r="AO19" i="4"/>
  <c r="AO35" i="4"/>
  <c r="AO51" i="4"/>
  <c r="AO67" i="4"/>
  <c r="AO83" i="4"/>
  <c r="AO99" i="4"/>
  <c r="AQ9" i="4"/>
  <c r="AR9" i="4"/>
  <c r="AP9" i="4"/>
  <c r="AO82" i="4"/>
  <c r="AO84" i="4"/>
  <c r="AO78" i="4"/>
  <c r="AO6" i="4"/>
  <c r="AI6" i="4" s="1"/>
  <c r="AO21" i="4"/>
  <c r="AO37" i="4"/>
  <c r="AO53" i="4"/>
  <c r="AO69" i="4"/>
  <c r="AO85" i="4"/>
  <c r="AO101" i="4"/>
  <c r="J7" i="4"/>
  <c r="AO90" i="4"/>
  <c r="AO20" i="4"/>
  <c r="AO31" i="4"/>
  <c r="AO95" i="4"/>
  <c r="AO60" i="4"/>
  <c r="AO16" i="4"/>
  <c r="AO100" i="4"/>
  <c r="AO52" i="4"/>
  <c r="AO58" i="4"/>
  <c r="AO68" i="4"/>
  <c r="AO17" i="4"/>
  <c r="AO33" i="4"/>
  <c r="AO49" i="4"/>
  <c r="AO65" i="4"/>
  <c r="AO81" i="4"/>
  <c r="AO97" i="4"/>
  <c r="AO88" i="4"/>
  <c r="AO10" i="4"/>
  <c r="AO18" i="4"/>
  <c r="AO86" i="4"/>
  <c r="AO7" i="4"/>
  <c r="AO23" i="4"/>
  <c r="AO39" i="4"/>
  <c r="AO55" i="4"/>
  <c r="AO71" i="4"/>
  <c r="AO87" i="4"/>
  <c r="AO28" i="4"/>
  <c r="AO13" i="4"/>
  <c r="AO42" i="4"/>
  <c r="AO56" i="4"/>
  <c r="AO47" i="4"/>
  <c r="AO24" i="4"/>
  <c r="AO94" i="4"/>
  <c r="AO14" i="4"/>
  <c r="AO96" i="4"/>
  <c r="AO98" i="4"/>
  <c r="AO12" i="4"/>
  <c r="AO30" i="4"/>
  <c r="AO22" i="4"/>
  <c r="AO26" i="4"/>
  <c r="AO9" i="4"/>
  <c r="AO25" i="4"/>
  <c r="AO41" i="4"/>
  <c r="AO57" i="4"/>
  <c r="AO73" i="4"/>
  <c r="AO89" i="4"/>
  <c r="AO48" i="4"/>
  <c r="AO29" i="4"/>
  <c r="AO77" i="4"/>
  <c r="AO54" i="4"/>
  <c r="AO15" i="4"/>
  <c r="AO79" i="4"/>
  <c r="AO32" i="4"/>
  <c r="AO34" i="4"/>
  <c r="AO38" i="4"/>
  <c r="AO80" i="4"/>
  <c r="AO46" i="4"/>
  <c r="AO40" i="4"/>
  <c r="AO11" i="4"/>
  <c r="AO27" i="4"/>
  <c r="AO43" i="4"/>
  <c r="AO59" i="4"/>
  <c r="AO75" i="4"/>
  <c r="AO91" i="4"/>
  <c r="AO36" i="4"/>
  <c r="AO61" i="4"/>
  <c r="AD5" i="4"/>
  <c r="AN5" i="4"/>
  <c r="AH5" i="4"/>
  <c r="AF5" i="4"/>
  <c r="AE5" i="4"/>
  <c r="AG5" i="4"/>
  <c r="AJ5" i="4"/>
  <c r="AO50" i="4"/>
  <c r="F6" i="2"/>
  <c r="AO9" i="2"/>
  <c r="AO6" i="2"/>
  <c r="AO8" i="4"/>
  <c r="AI8" i="4" s="1"/>
  <c r="AO5" i="4"/>
  <c r="O99" i="4"/>
  <c r="O17" i="4"/>
  <c r="O78" i="4"/>
  <c r="O75" i="4"/>
  <c r="O9" i="4"/>
  <c r="O71" i="4"/>
  <c r="O36" i="4"/>
  <c r="O83" i="4"/>
  <c r="O48" i="4"/>
  <c r="O92" i="4"/>
  <c r="O63" i="4"/>
  <c r="O62" i="4"/>
  <c r="O24" i="4"/>
  <c r="O59" i="4"/>
  <c r="O34" i="4"/>
  <c r="O16" i="4"/>
  <c r="O55" i="4"/>
  <c r="O64" i="4"/>
  <c r="O10" i="4"/>
  <c r="O79" i="4"/>
  <c r="O13" i="4"/>
  <c r="O60" i="4"/>
  <c r="O90" i="4"/>
  <c r="O67" i="4"/>
  <c r="O94" i="4"/>
  <c r="O66" i="4"/>
  <c r="O47" i="4"/>
  <c r="O76" i="4"/>
  <c r="O96" i="4"/>
  <c r="O43" i="4"/>
  <c r="O101" i="4"/>
  <c r="O14" i="4"/>
  <c r="O39" i="4"/>
  <c r="O20" i="4"/>
  <c r="O82" i="4"/>
  <c r="O74" i="4"/>
  <c r="O51" i="4"/>
  <c r="O97" i="4"/>
  <c r="O40" i="4"/>
  <c r="O31" i="4"/>
  <c r="O93" i="4"/>
  <c r="O70" i="4"/>
  <c r="O27" i="4"/>
  <c r="O89" i="4"/>
  <c r="O52" i="4"/>
  <c r="O23" i="4"/>
  <c r="O85" i="4"/>
  <c r="O56" i="4"/>
  <c r="O35" i="4"/>
  <c r="O81" i="4"/>
  <c r="O50" i="4"/>
  <c r="O15" i="4"/>
  <c r="O77" i="4"/>
  <c r="O46" i="4"/>
  <c r="O11" i="4"/>
  <c r="O73" i="4"/>
  <c r="O26" i="4"/>
  <c r="O22" i="4"/>
  <c r="O69" i="4"/>
  <c r="O84" i="4"/>
  <c r="O19" i="4"/>
  <c r="O65" i="4"/>
  <c r="O86" i="4"/>
  <c r="O58" i="4"/>
  <c r="O61" i="4"/>
  <c r="O68" i="4"/>
  <c r="O88" i="4"/>
  <c r="O57" i="4"/>
  <c r="O98" i="4"/>
  <c r="O38" i="4"/>
  <c r="O53" i="4"/>
  <c r="O7" i="4"/>
  <c r="O28" i="4"/>
  <c r="O49" i="4"/>
  <c r="O12" i="4"/>
  <c r="O32" i="4"/>
  <c r="O45" i="4"/>
  <c r="O42" i="4"/>
  <c r="O54" i="4"/>
  <c r="O41" i="4"/>
  <c r="O72" i="4"/>
  <c r="O44" i="4"/>
  <c r="O37" i="4"/>
  <c r="O6" i="4"/>
  <c r="O100" i="4"/>
  <c r="O33" i="4"/>
  <c r="O95" i="4"/>
  <c r="O80" i="4"/>
  <c r="O29" i="4"/>
  <c r="O91" i="4"/>
  <c r="O30" i="4"/>
  <c r="O25" i="4"/>
  <c r="O87" i="4"/>
  <c r="O18" i="4"/>
  <c r="O21" i="4"/>
  <c r="O8" i="4"/>
  <c r="F9" i="2"/>
  <c r="O5" i="4"/>
  <c r="AK6" i="4" l="1"/>
  <c r="L6" i="4" s="1"/>
  <c r="AI7" i="4"/>
  <c r="I6" i="4"/>
  <c r="AP7" i="2" s="1"/>
  <c r="AQ5" i="4"/>
  <c r="AP5" i="4"/>
  <c r="AR5" i="4"/>
  <c r="AI5" i="4"/>
  <c r="AK8" i="4"/>
  <c r="L8" i="4" s="1"/>
  <c r="I8" i="4"/>
  <c r="AP9" i="2" s="1"/>
  <c r="K6" i="4" l="1"/>
  <c r="AQ7" i="2" s="1"/>
  <c r="AL6" i="4"/>
  <c r="I7" i="4"/>
  <c r="AP8" i="2" s="1"/>
  <c r="AK7" i="4"/>
  <c r="L7" i="4" s="1"/>
  <c r="G9" i="2"/>
  <c r="H5" i="4"/>
  <c r="I5" i="4"/>
  <c r="AP6" i="2" s="1"/>
  <c r="AK5" i="4"/>
  <c r="L5" i="4" s="1"/>
  <c r="J5" i="4"/>
  <c r="G7" i="2"/>
  <c r="AL8" i="4"/>
  <c r="K8" i="4"/>
  <c r="AF3" i="3" l="1"/>
  <c r="AF2" i="3"/>
  <c r="AD3" i="3"/>
  <c r="AD2" i="3"/>
  <c r="AB4" i="3"/>
  <c r="AB3" i="3"/>
  <c r="AB2" i="3"/>
  <c r="G8" i="2"/>
  <c r="G6" i="2"/>
  <c r="AZ2" i="2"/>
  <c r="Q2" i="2" s="1"/>
  <c r="AY2" i="2"/>
  <c r="P2" i="2" s="1"/>
  <c r="AX2" i="2"/>
  <c r="O2" i="2" s="1"/>
  <c r="AW2" i="2"/>
  <c r="N2" i="2" s="1"/>
  <c r="AV2" i="2"/>
  <c r="M2" i="2" s="1"/>
  <c r="AL7" i="4"/>
  <c r="K7" i="4"/>
  <c r="AQ8" i="2" s="1"/>
  <c r="AS43" i="2"/>
  <c r="J43" i="2" s="1"/>
  <c r="AS58" i="2"/>
  <c r="J58" i="2" s="1"/>
  <c r="AS33" i="2"/>
  <c r="J33" i="2" s="1"/>
  <c r="AS67" i="2"/>
  <c r="J67" i="2" s="1"/>
  <c r="AS45" i="2"/>
  <c r="J45" i="2" s="1"/>
  <c r="AS75" i="2"/>
  <c r="J75" i="2" s="1"/>
  <c r="AS38" i="2"/>
  <c r="J38" i="2" s="1"/>
  <c r="AS77" i="2"/>
  <c r="J77" i="2" s="1"/>
  <c r="AS56" i="2"/>
  <c r="J56" i="2" s="1"/>
  <c r="AS90" i="2"/>
  <c r="J90" i="2" s="1"/>
  <c r="AS62" i="2"/>
  <c r="J62" i="2" s="1"/>
  <c r="AS87" i="2"/>
  <c r="J87" i="2" s="1"/>
  <c r="AS80" i="2"/>
  <c r="J80" i="2" s="1"/>
  <c r="AS54" i="2"/>
  <c r="J54" i="2" s="1"/>
  <c r="AS55" i="2"/>
  <c r="J55" i="2" s="1"/>
  <c r="AS27" i="2"/>
  <c r="J27" i="2" s="1"/>
  <c r="AS51" i="2"/>
  <c r="J51" i="2" s="1"/>
  <c r="AS18" i="2"/>
  <c r="J18" i="2" s="1"/>
  <c r="AS30" i="2"/>
  <c r="J30" i="2" s="1"/>
  <c r="AS94" i="2"/>
  <c r="J94" i="2" s="1"/>
  <c r="AS40" i="2"/>
  <c r="J40" i="2" s="1"/>
  <c r="AS93" i="2"/>
  <c r="J93" i="2" s="1"/>
  <c r="AS16" i="2"/>
  <c r="J16" i="2" s="1"/>
  <c r="AS72" i="2"/>
  <c r="J72" i="2" s="1"/>
  <c r="AS100" i="2"/>
  <c r="J100" i="2" s="1"/>
  <c r="AS17" i="2"/>
  <c r="J17" i="2" s="1"/>
  <c r="AS70" i="2"/>
  <c r="J70" i="2" s="1"/>
  <c r="AS83" i="2"/>
  <c r="J83" i="2" s="1"/>
  <c r="AS84" i="2"/>
  <c r="J84" i="2" s="1"/>
  <c r="AS53" i="2"/>
  <c r="J53" i="2" s="1"/>
  <c r="AS6" i="2"/>
  <c r="AS24" i="2"/>
  <c r="J24" i="2" s="1"/>
  <c r="AS86" i="2"/>
  <c r="J86" i="2" s="1"/>
  <c r="AS91" i="2"/>
  <c r="J91" i="2" s="1"/>
  <c r="AS63" i="2"/>
  <c r="J63" i="2" s="1"/>
  <c r="AS22" i="2"/>
  <c r="J22" i="2" s="1"/>
  <c r="AS26" i="2"/>
  <c r="J26" i="2" s="1"/>
  <c r="AS36" i="2"/>
  <c r="J36" i="2" s="1"/>
  <c r="AS88" i="2"/>
  <c r="J88" i="2" s="1"/>
  <c r="AS76" i="2"/>
  <c r="J76" i="2" s="1"/>
  <c r="AS96" i="2"/>
  <c r="J96" i="2" s="1"/>
  <c r="AS46" i="2"/>
  <c r="J46" i="2" s="1"/>
  <c r="AS10" i="2"/>
  <c r="J10" i="2" s="1"/>
  <c r="AS14" i="2"/>
  <c r="J14" i="2" s="1"/>
  <c r="AS12" i="2"/>
  <c r="J12" i="2" s="1"/>
  <c r="AS41" i="2"/>
  <c r="J41" i="2" s="1"/>
  <c r="AS60" i="2"/>
  <c r="J60" i="2" s="1"/>
  <c r="AS81" i="2"/>
  <c r="J81" i="2" s="1"/>
  <c r="AS66" i="2"/>
  <c r="J66" i="2" s="1"/>
  <c r="AS15" i="2"/>
  <c r="J15" i="2" s="1"/>
  <c r="AS11" i="2"/>
  <c r="J11" i="2" s="1"/>
  <c r="AS101" i="2"/>
  <c r="J101" i="2" s="1"/>
  <c r="AS97" i="2"/>
  <c r="J97" i="2" s="1"/>
  <c r="AS99" i="2"/>
  <c r="J99" i="2" s="1"/>
  <c r="AS47" i="2"/>
  <c r="J47" i="2" s="1"/>
  <c r="AS21" i="2"/>
  <c r="J21" i="2" s="1"/>
  <c r="AS102" i="2"/>
  <c r="J102" i="2" s="1"/>
  <c r="AS68" i="2"/>
  <c r="J68" i="2" s="1"/>
  <c r="AS95" i="2"/>
  <c r="J95" i="2" s="1"/>
  <c r="AS64" i="2"/>
  <c r="J64" i="2" s="1"/>
  <c r="AS48" i="2"/>
  <c r="J48" i="2" s="1"/>
  <c r="AS31" i="2"/>
  <c r="J31" i="2" s="1"/>
  <c r="AS59" i="2"/>
  <c r="J59" i="2" s="1"/>
  <c r="AS39" i="2"/>
  <c r="J39" i="2" s="1"/>
  <c r="AS49" i="2"/>
  <c r="J49" i="2" s="1"/>
  <c r="AS50" i="2"/>
  <c r="J50" i="2" s="1"/>
  <c r="AS32" i="2"/>
  <c r="J32" i="2" s="1"/>
  <c r="AS65" i="2"/>
  <c r="J65" i="2" s="1"/>
  <c r="AP4" i="2"/>
  <c r="G3" i="2" s="1"/>
  <c r="AS8" i="2"/>
  <c r="AS71" i="2"/>
  <c r="J71" i="2" s="1"/>
  <c r="AS19" i="2"/>
  <c r="J19" i="2" s="1"/>
  <c r="AS73" i="2"/>
  <c r="J73" i="2" s="1"/>
  <c r="AS69" i="2"/>
  <c r="J69" i="2" s="1"/>
  <c r="AS35" i="2"/>
  <c r="J35" i="2" s="1"/>
  <c r="AS29" i="2"/>
  <c r="J29" i="2" s="1"/>
  <c r="AS44" i="2"/>
  <c r="J44" i="2" s="1"/>
  <c r="AS9" i="2"/>
  <c r="AS98" i="2"/>
  <c r="J98" i="2" s="1"/>
  <c r="AS92" i="2"/>
  <c r="J92" i="2" s="1"/>
  <c r="AS61" i="2"/>
  <c r="J61" i="2" s="1"/>
  <c r="AS25" i="2"/>
  <c r="J25" i="2" s="1"/>
  <c r="AS79" i="2"/>
  <c r="J79" i="2" s="1"/>
  <c r="AS28" i="2"/>
  <c r="J28" i="2" s="1"/>
  <c r="AS34" i="2"/>
  <c r="J34" i="2" s="1"/>
  <c r="AS85" i="2"/>
  <c r="J85" i="2" s="1"/>
  <c r="AS89" i="2"/>
  <c r="J89" i="2" s="1"/>
  <c r="AS42" i="2"/>
  <c r="J42" i="2" s="1"/>
  <c r="AS7" i="2"/>
  <c r="AS57" i="2"/>
  <c r="J57" i="2" s="1"/>
  <c r="AS37" i="2"/>
  <c r="J37" i="2" s="1"/>
  <c r="AS74" i="2"/>
  <c r="J74" i="2" s="1"/>
  <c r="AS23" i="2"/>
  <c r="J23" i="2" s="1"/>
  <c r="AS52" i="2"/>
  <c r="J52" i="2" s="1"/>
  <c r="AS20" i="2"/>
  <c r="J20" i="2" s="1"/>
  <c r="AS82" i="2"/>
  <c r="J82" i="2" s="1"/>
  <c r="AS13" i="2"/>
  <c r="J13" i="2" s="1"/>
  <c r="AS78" i="2"/>
  <c r="J78" i="2" s="1"/>
  <c r="AL5" i="4"/>
  <c r="K5" i="4"/>
  <c r="H7" i="2"/>
  <c r="AQ9" i="2"/>
  <c r="H8" i="2" l="1"/>
  <c r="AX5" i="2"/>
  <c r="O5" i="2" s="1"/>
  <c r="AV5" i="2"/>
  <c r="M5" i="2" s="1"/>
  <c r="AW5" i="2"/>
  <c r="N5" i="2" s="1"/>
  <c r="H9" i="2"/>
  <c r="AY5" i="2"/>
  <c r="P5" i="2" s="1"/>
  <c r="AZ5" i="2"/>
  <c r="Q5" i="2" s="1"/>
  <c r="J7" i="2"/>
  <c r="J8" i="2"/>
  <c r="R14" i="2" s="1"/>
  <c r="J6" i="2"/>
  <c r="J9" i="2"/>
  <c r="AQ6" i="2"/>
  <c r="AH2" i="3" l="1"/>
  <c r="AH3" i="3"/>
  <c r="AH4" i="3"/>
  <c r="AR6" i="2"/>
  <c r="AV3" i="2"/>
  <c r="R13" i="2"/>
  <c r="AY3" i="2"/>
  <c r="P3" i="2" s="1"/>
  <c r="P4" i="2" s="1"/>
  <c r="AZ3" i="2"/>
  <c r="Q3" i="2" s="1"/>
  <c r="Q4" i="2" s="1"/>
  <c r="AX3" i="2"/>
  <c r="O3" i="2" s="1"/>
  <c r="AW3" i="2"/>
  <c r="N3" i="2" s="1"/>
  <c r="AR7" i="2"/>
  <c r="AR8" i="2"/>
  <c r="H6" i="2"/>
  <c r="AQ4" i="2"/>
  <c r="H3" i="2" s="1"/>
  <c r="AV4" i="2" l="1"/>
  <c r="AW4" i="2"/>
  <c r="N4" i="2" s="1"/>
  <c r="AZ4" i="2"/>
  <c r="AY4" i="2"/>
  <c r="I7" i="2"/>
  <c r="AX4" i="2"/>
  <c r="O4" i="2" s="1"/>
  <c r="I8" i="2"/>
  <c r="I6" i="2"/>
  <c r="M3" i="2"/>
  <c r="I3" i="2"/>
  <c r="M4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82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3"/>
        </ext>
      </extLst>
    </bk>
  </futureMetadata>
  <cellMetadata count="1">
    <bk>
      <rc t="1" v="0"/>
    </bk>
  </cellMetadata>
  <valueMetadata count="182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</valueMetadata>
</metadata>
</file>

<file path=xl/sharedStrings.xml><?xml version="1.0" encoding="utf-8"?>
<sst xmlns="http://schemas.openxmlformats.org/spreadsheetml/2006/main" count="433" uniqueCount="293">
  <si>
    <t>Ticker</t>
  </si>
  <si>
    <t>Monto</t>
  </si>
  <si>
    <t>Fecha</t>
  </si>
  <si>
    <t>Precio</t>
  </si>
  <si>
    <t>Unidades adquiridas</t>
  </si>
  <si>
    <t>COMPRA DE ACCIONES Y ETFS</t>
  </si>
  <si>
    <t>VENTA DE ACCIONES Y ETFS</t>
  </si>
  <si>
    <t>VALOR DEL PORTAFOLIO</t>
  </si>
  <si>
    <t>COP</t>
  </si>
  <si>
    <t>PEN</t>
  </si>
  <si>
    <t>SGD</t>
  </si>
  <si>
    <t>NOK</t>
  </si>
  <si>
    <t>USD</t>
  </si>
  <si>
    <t>PAB</t>
  </si>
  <si>
    <t>Acción/ETF</t>
  </si>
  <si>
    <t>Empresa</t>
  </si>
  <si>
    <t>Valor Inversión</t>
  </si>
  <si>
    <t>Precio Promedio</t>
  </si>
  <si>
    <t>Precio Actual</t>
  </si>
  <si>
    <t>Rentabilidad $</t>
  </si>
  <si>
    <t>Rentabilidad %</t>
  </si>
  <si>
    <t>RENTABILIDAD DE MIS ACCIONES Y ETFS</t>
  </si>
  <si>
    <t>PORTAFOLIO</t>
  </si>
  <si>
    <t>Etiquetas de fila</t>
  </si>
  <si>
    <t>Total general</t>
  </si>
  <si>
    <t>Rentabilidad</t>
  </si>
  <si>
    <t>Unidades</t>
  </si>
  <si>
    <t>Unidades vendidas</t>
  </si>
  <si>
    <t>Moneda</t>
  </si>
  <si>
    <t>Comisión</t>
  </si>
  <si>
    <t>Broker</t>
  </si>
  <si>
    <t>#</t>
  </si>
  <si>
    <t>Nombre del Broker</t>
  </si>
  <si>
    <t>Broker 1</t>
  </si>
  <si>
    <t>Broker 2</t>
  </si>
  <si>
    <t>Broker 3</t>
  </si>
  <si>
    <t>Broker 4</t>
  </si>
  <si>
    <t>Broker 5</t>
  </si>
  <si>
    <t>EUR</t>
  </si>
  <si>
    <t>Precio actual</t>
  </si>
  <si>
    <t>Ingresar precio</t>
  </si>
  <si>
    <t>Moneda 2</t>
  </si>
  <si>
    <t>Moneda 3</t>
  </si>
  <si>
    <t>Moneda 4</t>
  </si>
  <si>
    <t>Moneda 5</t>
  </si>
  <si>
    <t>BROKERS</t>
  </si>
  <si>
    <t>MONEDAS</t>
  </si>
  <si>
    <t>TASA DE CAMBIO</t>
  </si>
  <si>
    <t>EURUSD</t>
  </si>
  <si>
    <t>COPUSD</t>
  </si>
  <si>
    <t>AUD</t>
  </si>
  <si>
    <t>CAD</t>
  </si>
  <si>
    <t>MXN</t>
  </si>
  <si>
    <t>ARS</t>
  </si>
  <si>
    <t>CLP</t>
  </si>
  <si>
    <t>AED</t>
  </si>
  <si>
    <t>BMD</t>
  </si>
  <si>
    <t>COPEUR</t>
  </si>
  <si>
    <t>COPAUD</t>
  </si>
  <si>
    <t>COPCAD</t>
  </si>
  <si>
    <t>COPPAB</t>
  </si>
  <si>
    <t>COPMXN</t>
  </si>
  <si>
    <t>COPARS</t>
  </si>
  <si>
    <t>COPPEN</t>
  </si>
  <si>
    <t>COPCLP</t>
  </si>
  <si>
    <t>COPNOK</t>
  </si>
  <si>
    <t>COPSGD</t>
  </si>
  <si>
    <t>COPAED</t>
  </si>
  <si>
    <t>COPBMD</t>
  </si>
  <si>
    <t>USDCOP</t>
  </si>
  <si>
    <t>USDEUR</t>
  </si>
  <si>
    <t>USDAUD</t>
  </si>
  <si>
    <t>USDCAD</t>
  </si>
  <si>
    <t>USDPAB</t>
  </si>
  <si>
    <t>USDMXN</t>
  </si>
  <si>
    <t>USDARS</t>
  </si>
  <si>
    <t>USDPEN</t>
  </si>
  <si>
    <t>USDCLP</t>
  </si>
  <si>
    <t>USDNOK</t>
  </si>
  <si>
    <t>USDSGD</t>
  </si>
  <si>
    <t>USDAED</t>
  </si>
  <si>
    <t>USDBMD</t>
  </si>
  <si>
    <t>EURCOP</t>
  </si>
  <si>
    <t>EURAUD</t>
  </si>
  <si>
    <t>EURCAD</t>
  </si>
  <si>
    <t>EURPAB</t>
  </si>
  <si>
    <t>EURMXN</t>
  </si>
  <si>
    <t>EURARS</t>
  </si>
  <si>
    <t>EURPEN</t>
  </si>
  <si>
    <t>EURCLP</t>
  </si>
  <si>
    <t>EURNOK</t>
  </si>
  <si>
    <t>EURSGD</t>
  </si>
  <si>
    <t>EURAED</t>
  </si>
  <si>
    <t>EURBMD</t>
  </si>
  <si>
    <t>AUDCOP</t>
  </si>
  <si>
    <t>AUDUSD</t>
  </si>
  <si>
    <t>AUDEUR</t>
  </si>
  <si>
    <t>AUDCAD</t>
  </si>
  <si>
    <t>AUDPAB</t>
  </si>
  <si>
    <t>AUDMXN</t>
  </si>
  <si>
    <t>AUDARS</t>
  </si>
  <si>
    <t>AUDPEN</t>
  </si>
  <si>
    <t>AUDCLP</t>
  </si>
  <si>
    <t>AUDNOK</t>
  </si>
  <si>
    <t>AUDSGD</t>
  </si>
  <si>
    <t>AUDAED</t>
  </si>
  <si>
    <t>AUDBMD</t>
  </si>
  <si>
    <t>CADCOP</t>
  </si>
  <si>
    <t>CADUSD</t>
  </si>
  <si>
    <t>CADEUR</t>
  </si>
  <si>
    <t>CADAUD</t>
  </si>
  <si>
    <t>CADPAB</t>
  </si>
  <si>
    <t>CADMXN</t>
  </si>
  <si>
    <t>CADARS</t>
  </si>
  <si>
    <t>CADPEN</t>
  </si>
  <si>
    <t>CADCLP</t>
  </si>
  <si>
    <t>CADNOK</t>
  </si>
  <si>
    <t>CADSGD</t>
  </si>
  <si>
    <t>CADAED</t>
  </si>
  <si>
    <t>CADBMD</t>
  </si>
  <si>
    <t>PABCOP</t>
  </si>
  <si>
    <t>PABUSD</t>
  </si>
  <si>
    <t>PABEUR</t>
  </si>
  <si>
    <t>PABAUD</t>
  </si>
  <si>
    <t>PABCAD</t>
  </si>
  <si>
    <t>PABMXN</t>
  </si>
  <si>
    <t>PABARS</t>
  </si>
  <si>
    <t>PABPEN</t>
  </si>
  <si>
    <t>PABCLP</t>
  </si>
  <si>
    <t>PABNOK</t>
  </si>
  <si>
    <t>PABSGD</t>
  </si>
  <si>
    <t>PABAED</t>
  </si>
  <si>
    <t>PABBMD</t>
  </si>
  <si>
    <t>MXNCOP</t>
  </si>
  <si>
    <t>MXNUSD</t>
  </si>
  <si>
    <t>MXNEUR</t>
  </si>
  <si>
    <t>MXNAUD</t>
  </si>
  <si>
    <t>MXNCAD</t>
  </si>
  <si>
    <t>MXNPAB</t>
  </si>
  <si>
    <t>MXNARS</t>
  </si>
  <si>
    <t>MXNPEN</t>
  </si>
  <si>
    <t>MXNCLP</t>
  </si>
  <si>
    <t>MXNNOK</t>
  </si>
  <si>
    <t>MXNSGD</t>
  </si>
  <si>
    <t>MXNAED</t>
  </si>
  <si>
    <t>MXNBMD</t>
  </si>
  <si>
    <t>ARSCOP</t>
  </si>
  <si>
    <t>ARSUSD</t>
  </si>
  <si>
    <t>ARSEUR</t>
  </si>
  <si>
    <t>ARSAUD</t>
  </si>
  <si>
    <t>ARSCAD</t>
  </si>
  <si>
    <t>ARSPAB</t>
  </si>
  <si>
    <t>ARSMXN</t>
  </si>
  <si>
    <t>ARSPEN</t>
  </si>
  <si>
    <t>ARSCLP</t>
  </si>
  <si>
    <t>ARSNOK</t>
  </si>
  <si>
    <t>ARSSGD</t>
  </si>
  <si>
    <t>ARSAED</t>
  </si>
  <si>
    <t>ARSBMD</t>
  </si>
  <si>
    <t>PENCOP</t>
  </si>
  <si>
    <t>PENUSD</t>
  </si>
  <si>
    <t>PENEUR</t>
  </si>
  <si>
    <t>PENAUD</t>
  </si>
  <si>
    <t>PENCAD</t>
  </si>
  <si>
    <t>PENPAB</t>
  </si>
  <si>
    <t>PENMXN</t>
  </si>
  <si>
    <t>PENARS</t>
  </si>
  <si>
    <t>PENCLP</t>
  </si>
  <si>
    <t>PENNOK</t>
  </si>
  <si>
    <t>PENSGD</t>
  </si>
  <si>
    <t>PENAED</t>
  </si>
  <si>
    <t>PENBMD</t>
  </si>
  <si>
    <t>CLPCOP</t>
  </si>
  <si>
    <t>CLPUSD</t>
  </si>
  <si>
    <t>CLPEUR</t>
  </si>
  <si>
    <t>CLPAUD</t>
  </si>
  <si>
    <t>CLPCAD</t>
  </si>
  <si>
    <t>CLPPAB</t>
  </si>
  <si>
    <t>CLPMXN</t>
  </si>
  <si>
    <t>CLPARS</t>
  </si>
  <si>
    <t>CLPPEN</t>
  </si>
  <si>
    <t>CLPNOK</t>
  </si>
  <si>
    <t>CLPSGD</t>
  </si>
  <si>
    <t>CLPAED</t>
  </si>
  <si>
    <t>CLPBMD</t>
  </si>
  <si>
    <t>NOKCOP</t>
  </si>
  <si>
    <t>NOKUSD</t>
  </si>
  <si>
    <t>NOKEUR</t>
  </si>
  <si>
    <t>NOKAUD</t>
  </si>
  <si>
    <t>NOKCAD</t>
  </si>
  <si>
    <t>NOKPAB</t>
  </si>
  <si>
    <t>NOKMXN</t>
  </si>
  <si>
    <t>NOKARS</t>
  </si>
  <si>
    <t>NOKPEN</t>
  </si>
  <si>
    <t>NOKCLP</t>
  </si>
  <si>
    <t>NOKSGD</t>
  </si>
  <si>
    <t>NOKAED</t>
  </si>
  <si>
    <t>NOKBMD</t>
  </si>
  <si>
    <t>SGDCOP</t>
  </si>
  <si>
    <t>SGDUSD</t>
  </si>
  <si>
    <t>SGDEUR</t>
  </si>
  <si>
    <t>SGDAUD</t>
  </si>
  <si>
    <t>SGDCAD</t>
  </si>
  <si>
    <t>SGDPAB</t>
  </si>
  <si>
    <t>SGDMXN</t>
  </si>
  <si>
    <t>SGDARS</t>
  </si>
  <si>
    <t>SGDPEN</t>
  </si>
  <si>
    <t>SGDCLP</t>
  </si>
  <si>
    <t>SGDNOK</t>
  </si>
  <si>
    <t>SGDAED</t>
  </si>
  <si>
    <t>SGDBMD</t>
  </si>
  <si>
    <t>AEDCOP</t>
  </si>
  <si>
    <t>AEDUSD</t>
  </si>
  <si>
    <t>AEDEUR</t>
  </si>
  <si>
    <t>AEDAUD</t>
  </si>
  <si>
    <t>AEDCAD</t>
  </si>
  <si>
    <t>AEDPAB</t>
  </si>
  <si>
    <t>AEDMXN</t>
  </si>
  <si>
    <t>AEDARS</t>
  </si>
  <si>
    <t>AEDPEN</t>
  </si>
  <si>
    <t>AEDCLP</t>
  </si>
  <si>
    <t>AEDNOK</t>
  </si>
  <si>
    <t>AEDSGD</t>
  </si>
  <si>
    <t>AEDBMD</t>
  </si>
  <si>
    <t>BMDCOP</t>
  </si>
  <si>
    <t>BMDUSD</t>
  </si>
  <si>
    <t>BMDEUR</t>
  </si>
  <si>
    <t>BMDAUD</t>
  </si>
  <si>
    <t>BMDCAD</t>
  </si>
  <si>
    <t>BMDPAB</t>
  </si>
  <si>
    <t>BMDMXN</t>
  </si>
  <si>
    <t>BMDARS</t>
  </si>
  <si>
    <t>BMDPEN</t>
  </si>
  <si>
    <t>BMDCLP</t>
  </si>
  <si>
    <t>BMDNOK</t>
  </si>
  <si>
    <t>BMDSGD</t>
  </si>
  <si>
    <t>BMDAED</t>
  </si>
  <si>
    <t>DIVISA</t>
  </si>
  <si>
    <t>Dividendo $</t>
  </si>
  <si>
    <t>Dividendo</t>
  </si>
  <si>
    <t>Impuesto</t>
  </si>
  <si>
    <t>Dividendo neto</t>
  </si>
  <si>
    <t>DIVIDENDOS ACCIONES Y ETFS</t>
  </si>
  <si>
    <t>PRECIO ACTUAL</t>
  </si>
  <si>
    <t>Comisiones</t>
  </si>
  <si>
    <t>Valor del portafolio</t>
  </si>
  <si>
    <t>% Rentabilidad</t>
  </si>
  <si>
    <t>% Portafolio</t>
  </si>
  <si>
    <t>Divisa</t>
  </si>
  <si>
    <t>Símbolo</t>
  </si>
  <si>
    <t>Posición</t>
  </si>
  <si>
    <t>Dígitos Decimales</t>
  </si>
  <si>
    <t>$</t>
  </si>
  <si>
    <t>Inicio</t>
  </si>
  <si>
    <t>€</t>
  </si>
  <si>
    <t>B/</t>
  </si>
  <si>
    <t>S/</t>
  </si>
  <si>
    <t>kr</t>
  </si>
  <si>
    <t>Fin</t>
  </si>
  <si>
    <t>د.إ</t>
  </si>
  <si>
    <t>Suma de Rentabilidad %</t>
  </si>
  <si>
    <t>RENTABILIDAD $</t>
  </si>
  <si>
    <t>Moneda Local</t>
  </si>
  <si>
    <t>HAPI</t>
  </si>
  <si>
    <t>TRII</t>
  </si>
  <si>
    <t>AAPL</t>
  </si>
  <si>
    <t>Acción</t>
  </si>
  <si>
    <t>VOO</t>
  </si>
  <si>
    <t>ETF</t>
  </si>
  <si>
    <t>Suma de % Portafolio</t>
  </si>
  <si>
    <t>IB</t>
  </si>
  <si>
    <t>BCOLOMBIA</t>
  </si>
  <si>
    <t>Tipo</t>
  </si>
  <si>
    <t>% portafolio</t>
  </si>
  <si>
    <t>Acciones</t>
  </si>
  <si>
    <t>ETFs</t>
  </si>
  <si>
    <t>ACTIVO</t>
  </si>
  <si>
    <t>%</t>
  </si>
  <si>
    <t>TIPO</t>
  </si>
  <si>
    <t>RENTABILIDAD</t>
  </si>
  <si>
    <t>Por broker</t>
  </si>
  <si>
    <t>Por moneda</t>
  </si>
  <si>
    <t>TOTAL RECARGADO</t>
  </si>
  <si>
    <t>TRM PROMEDIO</t>
  </si>
  <si>
    <t>RECARGADO ML</t>
  </si>
  <si>
    <t>FECHA</t>
  </si>
  <si>
    <t>Moneda recarga</t>
  </si>
  <si>
    <t>Valor recarga</t>
  </si>
  <si>
    <t>Moneda broker</t>
  </si>
  <si>
    <t>TRM</t>
  </si>
  <si>
    <t>Total</t>
  </si>
  <si>
    <t>RECARGA NETA</t>
  </si>
  <si>
    <t>XTB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</si>
</sst>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\ #,##0.00;\-&quot;$&quot;\ #,##0.00"/>
    <numFmt numFmtId="165" formatCode="_-&quot;$&quot;\ * #,##0.00_-;\-&quot;$&quot;\ * #,##0.00_-;_-&quot;$&quot;\ * &quot;-&quot;??_-;_-@_-"/>
    <numFmt numFmtId="166" formatCode="_([$$-409]* #,##0.00_);_([$$-409]* \(#,##0.00\);_([$$-409]* &quot;-&quot;??_);_(@_)"/>
    <numFmt numFmtId="167" formatCode="[$ $]#,##0"/>
    <numFmt numFmtId="168" formatCode="dd/mm/yyyy"/>
    <numFmt numFmtId="169" formatCode="d/m/yyyy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4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5"/>
      <color theme="3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b/>
      <sz val="20"/>
      <color theme="8" tint="0.79998168889431442"/>
      <name val="Aptos Narrow"/>
      <family val="2"/>
      <scheme val="minor"/>
    </font>
    <font>
      <sz val="11"/>
      <color theme="1"/>
      <name val="Arial"/>
      <family val="2"/>
    </font>
    <font>
      <sz val="11"/>
      <color theme="1"/>
      <name val="Aptos Narrow"/>
      <scheme val="minor"/>
    </font>
    <font>
      <b/>
      <sz val="11"/>
      <color rgb="FFEAD1DC"/>
      <name val="Arial"/>
      <family val="2"/>
    </font>
    <font>
      <b/>
      <sz val="11"/>
      <color rgb="FF000000"/>
      <name val="Aptos Narrow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4C1130"/>
        <bgColor rgb="FF4C1130"/>
      </patternFill>
    </fill>
    <fill>
      <patternFill patternType="solid">
        <fgColor rgb="FFD9D9D9"/>
        <bgColor rgb="FFD9D9D9"/>
      </patternFill>
    </fill>
    <fill>
      <patternFill patternType="solid">
        <fgColor rgb="FFFFFD78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0" fontId="0" fillId="2" borderId="0" xfId="0" applyNumberFormat="1" applyFill="1"/>
    <xf numFmtId="3" fontId="0" fillId="2" borderId="0" xfId="0" applyNumberFormat="1" applyFill="1"/>
    <xf numFmtId="0" fontId="3" fillId="2" borderId="1" xfId="0" applyFont="1" applyFill="1" applyBorder="1"/>
    <xf numFmtId="0" fontId="3" fillId="2" borderId="3" xfId="0" applyFont="1" applyFill="1" applyBorder="1"/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" fillId="2" borderId="0" xfId="0" applyFont="1" applyFill="1"/>
    <xf numFmtId="4" fontId="0" fillId="2" borderId="0" xfId="1" applyNumberFormat="1" applyFont="1" applyFill="1" applyBorder="1" applyAlignment="1">
      <alignment horizontal="center"/>
    </xf>
    <xf numFmtId="4" fontId="0" fillId="2" borderId="4" xfId="1" applyNumberFormat="1" applyFont="1" applyFill="1" applyBorder="1" applyAlignment="1">
      <alignment horizontal="center"/>
    </xf>
    <xf numFmtId="4" fontId="0" fillId="2" borderId="4" xfId="0" applyNumberForma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39" fontId="0" fillId="2" borderId="2" xfId="1" applyNumberFormat="1" applyFont="1" applyFill="1" applyBorder="1" applyAlignment="1">
      <alignment horizontal="center"/>
    </xf>
    <xf numFmtId="39" fontId="0" fillId="2" borderId="5" xfId="1" applyNumberFormat="1" applyFont="1" applyFill="1" applyBorder="1" applyAlignment="1">
      <alignment horizontal="center"/>
    </xf>
    <xf numFmtId="10" fontId="3" fillId="2" borderId="0" xfId="0" applyNumberFormat="1" applyFont="1" applyFill="1"/>
    <xf numFmtId="3" fontId="3" fillId="2" borderId="0" xfId="0" applyNumberFormat="1" applyFont="1" applyFill="1"/>
    <xf numFmtId="0" fontId="0" fillId="3" borderId="0" xfId="0" applyFill="1"/>
    <xf numFmtId="0" fontId="5" fillId="3" borderId="0" xfId="0" applyFont="1" applyFill="1"/>
    <xf numFmtId="2" fontId="5" fillId="3" borderId="0" xfId="0" applyNumberFormat="1" applyFont="1" applyFill="1"/>
    <xf numFmtId="0" fontId="8" fillId="4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3" fillId="2" borderId="6" xfId="0" applyFont="1" applyFill="1" applyBorder="1"/>
    <xf numFmtId="0" fontId="0" fillId="2" borderId="8" xfId="0" applyFill="1" applyBorder="1" applyAlignment="1">
      <alignment horizontal="center"/>
    </xf>
    <xf numFmtId="0" fontId="4" fillId="3" borderId="4" xfId="0" applyFont="1" applyFill="1" applyBorder="1"/>
    <xf numFmtId="0" fontId="4" fillId="3" borderId="0" xfId="0" applyFont="1" applyFill="1"/>
    <xf numFmtId="0" fontId="2" fillId="3" borderId="0" xfId="0" applyFont="1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2" xfId="0" applyFont="1" applyFill="1" applyBorder="1" applyAlignment="1">
      <alignment horizontal="center"/>
    </xf>
    <xf numFmtId="2" fontId="0" fillId="5" borderId="2" xfId="0" applyNumberFormat="1" applyFill="1" applyBorder="1" applyAlignment="1">
      <alignment horizontal="center"/>
    </xf>
    <xf numFmtId="2" fontId="0" fillId="5" borderId="5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4" fontId="0" fillId="2" borderId="7" xfId="1" applyNumberFormat="1" applyFont="1" applyFill="1" applyBorder="1" applyAlignment="1">
      <alignment horizontal="center"/>
    </xf>
    <xf numFmtId="4" fontId="0" fillId="2" borderId="7" xfId="0" applyNumberFormat="1" applyFill="1" applyBorder="1" applyAlignment="1">
      <alignment horizontal="center"/>
    </xf>
    <xf numFmtId="14" fontId="0" fillId="2" borderId="7" xfId="0" applyNumberForma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14" fontId="0" fillId="2" borderId="0" xfId="0" applyNumberFormat="1" applyFill="1" applyAlignment="1">
      <alignment horizontal="center"/>
    </xf>
    <xf numFmtId="166" fontId="0" fillId="3" borderId="0" xfId="0" applyNumberFormat="1" applyFill="1" applyAlignment="1">
      <alignment horizontal="center"/>
    </xf>
    <xf numFmtId="165" fontId="0" fillId="3" borderId="0" xfId="1" applyFont="1" applyFill="1"/>
    <xf numFmtId="0" fontId="8" fillId="4" borderId="7" xfId="0" applyFont="1" applyFill="1" applyBorder="1" applyAlignment="1">
      <alignment horizontal="center"/>
    </xf>
    <xf numFmtId="165" fontId="8" fillId="4" borderId="8" xfId="1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39" fontId="0" fillId="5" borderId="0" xfId="0" applyNumberFormat="1" applyFill="1" applyAlignment="1">
      <alignment horizontal="center"/>
    </xf>
    <xf numFmtId="0" fontId="0" fillId="5" borderId="3" xfId="0" applyFill="1" applyBorder="1" applyAlignment="1">
      <alignment horizontal="center"/>
    </xf>
    <xf numFmtId="39" fontId="0" fillId="5" borderId="4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4" fillId="3" borderId="4" xfId="0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horizontal="center" vertical="center"/>
    </xf>
    <xf numFmtId="10" fontId="6" fillId="3" borderId="4" xfId="0" applyNumberFormat="1" applyFont="1" applyFill="1" applyBorder="1" applyAlignment="1">
      <alignment horizontal="center" vertical="center"/>
    </xf>
    <xf numFmtId="0" fontId="7" fillId="3" borderId="0" xfId="0" applyFont="1" applyFill="1"/>
    <xf numFmtId="0" fontId="8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2" fontId="5" fillId="3" borderId="0" xfId="0" applyNumberFormat="1" applyFont="1" applyFill="1" applyAlignment="1">
      <alignment horizontal="center"/>
    </xf>
    <xf numFmtId="39" fontId="5" fillId="3" borderId="0" xfId="1" applyNumberFormat="1" applyFont="1" applyFill="1" applyBorder="1" applyAlignment="1">
      <alignment horizontal="center"/>
    </xf>
    <xf numFmtId="39" fontId="9" fillId="3" borderId="0" xfId="1" applyNumberFormat="1" applyFont="1" applyFill="1" applyBorder="1" applyAlignment="1">
      <alignment horizontal="center"/>
    </xf>
    <xf numFmtId="10" fontId="9" fillId="3" borderId="0" xfId="2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/>
    </xf>
    <xf numFmtId="164" fontId="8" fillId="3" borderId="0" xfId="0" applyNumberFormat="1" applyFont="1" applyFill="1" applyAlignment="1">
      <alignment horizontal="center"/>
    </xf>
    <xf numFmtId="39" fontId="5" fillId="3" borderId="0" xfId="0" applyNumberFormat="1" applyFont="1" applyFill="1"/>
    <xf numFmtId="10" fontId="5" fillId="3" borderId="0" xfId="2" applyNumberFormat="1" applyFont="1" applyFill="1" applyBorder="1" applyAlignment="1">
      <alignment horizontal="center"/>
    </xf>
    <xf numFmtId="2" fontId="5" fillId="3" borderId="0" xfId="0" applyNumberFormat="1" applyFont="1" applyFill="1" applyAlignment="1">
      <alignment horizontal="center" vertical="center"/>
    </xf>
    <xf numFmtId="39" fontId="5" fillId="3" borderId="0" xfId="1" applyNumberFormat="1" applyFont="1" applyFill="1" applyBorder="1" applyAlignment="1">
      <alignment horizontal="center" vertical="center"/>
    </xf>
    <xf numFmtId="10" fontId="5" fillId="3" borderId="0" xfId="2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10" fontId="7" fillId="3" borderId="0" xfId="0" applyNumberFormat="1" applyFont="1" applyFill="1"/>
    <xf numFmtId="0" fontId="7" fillId="3" borderId="0" xfId="0" applyFont="1" applyFill="1" applyAlignment="1">
      <alignment horizontal="left" indent="1"/>
    </xf>
    <xf numFmtId="10" fontId="0" fillId="3" borderId="0" xfId="2" applyNumberFormat="1" applyFont="1" applyFill="1"/>
    <xf numFmtId="10" fontId="0" fillId="2" borderId="0" xfId="2" applyNumberFormat="1" applyFont="1" applyFill="1"/>
    <xf numFmtId="0" fontId="11" fillId="6" borderId="0" xfId="0" applyFont="1" applyFill="1" applyAlignment="1">
      <alignment horizontal="center"/>
    </xf>
    <xf numFmtId="167" fontId="11" fillId="6" borderId="0" xfId="0" applyNumberFormat="1" applyFont="1" applyFill="1" applyAlignment="1">
      <alignment horizontal="center"/>
    </xf>
    <xf numFmtId="0" fontId="12" fillId="6" borderId="0" xfId="0" applyFont="1" applyFill="1" applyAlignment="1">
      <alignment horizontal="center"/>
    </xf>
    <xf numFmtId="0" fontId="13" fillId="6" borderId="17" xfId="0" applyFont="1" applyFill="1" applyBorder="1" applyAlignment="1">
      <alignment horizontal="center" vertical="center"/>
    </xf>
    <xf numFmtId="0" fontId="14" fillId="7" borderId="17" xfId="0" applyFont="1" applyFill="1" applyBorder="1" applyAlignment="1">
      <alignment horizontal="center" vertical="center"/>
    </xf>
    <xf numFmtId="0" fontId="15" fillId="8" borderId="18" xfId="0" applyFont="1" applyFill="1" applyBorder="1" applyAlignment="1">
      <alignment horizontal="center"/>
    </xf>
    <xf numFmtId="3" fontId="11" fillId="7" borderId="18" xfId="0" applyNumberFormat="1" applyFont="1" applyFill="1" applyBorder="1" applyAlignment="1">
      <alignment horizontal="center"/>
    </xf>
    <xf numFmtId="0" fontId="16" fillId="9" borderId="0" xfId="0" applyFont="1" applyFill="1" applyAlignment="1">
      <alignment horizontal="center"/>
    </xf>
    <xf numFmtId="167" fontId="16" fillId="9" borderId="0" xfId="0" applyNumberFormat="1" applyFont="1" applyFill="1" applyAlignment="1">
      <alignment horizontal="center"/>
    </xf>
    <xf numFmtId="168" fontId="11" fillId="6" borderId="0" xfId="0" applyNumberFormat="1" applyFont="1" applyFill="1" applyAlignment="1">
      <alignment horizontal="center"/>
    </xf>
    <xf numFmtId="3" fontId="11" fillId="10" borderId="0" xfId="0" applyNumberFormat="1" applyFont="1" applyFill="1" applyAlignment="1">
      <alignment horizontal="center"/>
    </xf>
    <xf numFmtId="169" fontId="11" fillId="6" borderId="0" xfId="0" applyNumberFormat="1" applyFont="1" applyFill="1" applyAlignment="1">
      <alignment horizontal="center"/>
    </xf>
    <xf numFmtId="168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7" fontId="11" fillId="2" borderId="0" xfId="0" applyNumberFormat="1" applyFont="1" applyFill="1" applyAlignment="1">
      <alignment horizontal="center"/>
    </xf>
    <xf numFmtId="3" fontId="11" fillId="2" borderId="0" xfId="0" applyNumberFormat="1" applyFont="1" applyFill="1" applyAlignment="1">
      <alignment horizontal="center"/>
    </xf>
    <xf numFmtId="169" fontId="11" fillId="2" borderId="0" xfId="0" applyNumberFormat="1" applyFont="1" applyFill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39" fontId="0" fillId="2" borderId="10" xfId="1" applyNumberFormat="1" applyFont="1" applyFill="1" applyBorder="1" applyAlignment="1">
      <alignment horizontal="center"/>
    </xf>
    <xf numFmtId="39" fontId="18" fillId="2" borderId="10" xfId="1" applyNumberFormat="1" applyFont="1" applyFill="1" applyBorder="1" applyAlignment="1">
      <alignment horizontal="center"/>
    </xf>
    <xf numFmtId="10" fontId="18" fillId="2" borderId="11" xfId="2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39" fontId="0" fillId="2" borderId="0" xfId="1" applyNumberFormat="1" applyFont="1" applyFill="1" applyBorder="1" applyAlignment="1">
      <alignment horizontal="center"/>
    </xf>
    <xf numFmtId="39" fontId="18" fillId="2" borderId="0" xfId="1" applyNumberFormat="1" applyFont="1" applyFill="1" applyBorder="1" applyAlignment="1">
      <alignment horizontal="center"/>
    </xf>
    <xf numFmtId="10" fontId="18" fillId="2" borderId="13" xfId="2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39" fontId="0" fillId="2" borderId="15" xfId="1" applyNumberFormat="1" applyFont="1" applyFill="1" applyBorder="1" applyAlignment="1">
      <alignment horizontal="center"/>
    </xf>
    <xf numFmtId="39" fontId="18" fillId="2" borderId="15" xfId="1" applyNumberFormat="1" applyFont="1" applyFill="1" applyBorder="1" applyAlignment="1">
      <alignment horizontal="center"/>
    </xf>
    <xf numFmtId="10" fontId="18" fillId="2" borderId="16" xfId="2" applyNumberFormat="1" applyFont="1" applyFill="1" applyBorder="1" applyAlignment="1">
      <alignment horizontal="center" vertical="center"/>
    </xf>
    <xf numFmtId="39" fontId="1" fillId="2" borderId="9" xfId="1" applyNumberFormat="1" applyFont="1" applyFill="1" applyBorder="1" applyAlignment="1">
      <alignment horizontal="center"/>
    </xf>
    <xf numFmtId="39" fontId="1" fillId="2" borderId="11" xfId="1" applyNumberFormat="1" applyFont="1" applyFill="1" applyBorder="1" applyAlignment="1">
      <alignment horizontal="center"/>
    </xf>
    <xf numFmtId="39" fontId="1" fillId="2" borderId="12" xfId="1" applyNumberFormat="1" applyFont="1" applyFill="1" applyBorder="1" applyAlignment="1">
      <alignment horizontal="center"/>
    </xf>
    <xf numFmtId="39" fontId="1" fillId="2" borderId="13" xfId="1" applyNumberFormat="1" applyFont="1" applyFill="1" applyBorder="1" applyAlignment="1">
      <alignment horizontal="center"/>
    </xf>
    <xf numFmtId="39" fontId="1" fillId="2" borderId="14" xfId="1" applyNumberFormat="1" applyFont="1" applyFill="1" applyBorder="1" applyAlignment="1">
      <alignment horizontal="center"/>
    </xf>
    <xf numFmtId="39" fontId="1" fillId="2" borderId="16" xfId="1" applyNumberFormat="1" applyFont="1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39" fontId="0" fillId="2" borderId="10" xfId="1" applyNumberFormat="1" applyFont="1" applyFill="1" applyBorder="1" applyAlignment="1">
      <alignment horizontal="center" vertical="center"/>
    </xf>
    <xf numFmtId="10" fontId="0" fillId="2" borderId="10" xfId="2" applyNumberFormat="1" applyFont="1" applyFill="1" applyBorder="1" applyAlignment="1">
      <alignment horizontal="center" vertical="center"/>
    </xf>
    <xf numFmtId="10" fontId="0" fillId="2" borderId="11" xfId="2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39" fontId="0" fillId="2" borderId="0" xfId="1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10" fontId="0" fillId="2" borderId="13" xfId="2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39" fontId="0" fillId="2" borderId="15" xfId="1" applyNumberFormat="1" applyFont="1" applyFill="1" applyBorder="1" applyAlignment="1">
      <alignment horizontal="center" vertical="center"/>
    </xf>
    <xf numFmtId="10" fontId="0" fillId="2" borderId="15" xfId="2" applyNumberFormat="1" applyFont="1" applyFill="1" applyBorder="1" applyAlignment="1">
      <alignment horizontal="center" vertical="center"/>
    </xf>
    <xf numFmtId="10" fontId="0" fillId="2" borderId="16" xfId="2" applyNumberFormat="1" applyFont="1" applyFill="1" applyBorder="1" applyAlignment="1">
      <alignment horizontal="center" vertical="center"/>
    </xf>
    <xf numFmtId="0" fontId="3" fillId="11" borderId="25" xfId="0" applyFont="1" applyFill="1" applyBorder="1"/>
    <xf numFmtId="0" fontId="3" fillId="11" borderId="26" xfId="0" applyFont="1" applyFill="1" applyBorder="1" applyAlignment="1">
      <alignment horizontal="center"/>
    </xf>
    <xf numFmtId="0" fontId="3" fillId="12" borderId="19" xfId="0" applyFont="1" applyFill="1" applyBorder="1" applyAlignment="1">
      <alignment horizontal="center"/>
    </xf>
    <xf numFmtId="10" fontId="0" fillId="2" borderId="0" xfId="2" applyNumberFormat="1" applyFont="1" applyFill="1" applyAlignment="1">
      <alignment horizontal="center"/>
    </xf>
    <xf numFmtId="0" fontId="3" fillId="13" borderId="0" xfId="0" applyFont="1" applyFill="1" applyAlignment="1">
      <alignment horizontal="center"/>
    </xf>
    <xf numFmtId="164" fontId="3" fillId="13" borderId="0" xfId="0" applyNumberFormat="1" applyFont="1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0" fillId="3" borderId="4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7" fillId="2" borderId="24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0" fontId="17" fillId="2" borderId="0" xfId="2" applyNumberFormat="1" applyFont="1" applyFill="1" applyBorder="1" applyAlignment="1">
      <alignment horizontal="center" vertical="center"/>
    </xf>
    <xf numFmtId="10" fontId="17" fillId="2" borderId="22" xfId="2" applyNumberFormat="1" applyFont="1" applyFill="1" applyBorder="1" applyAlignment="1">
      <alignment horizontal="center" vertical="center"/>
    </xf>
    <xf numFmtId="4" fontId="17" fillId="2" borderId="20" xfId="0" applyNumberFormat="1" applyFont="1" applyFill="1" applyBorder="1" applyAlignment="1">
      <alignment horizontal="center" vertical="center"/>
    </xf>
    <xf numFmtId="4" fontId="17" fillId="2" borderId="21" xfId="0" applyNumberFormat="1" applyFont="1" applyFill="1" applyBorder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/>
    </xf>
    <xf numFmtId="4" fontId="17" fillId="2" borderId="22" xfId="0" applyNumberFormat="1" applyFont="1" applyFill="1" applyBorder="1" applyAlignment="1">
      <alignment horizontal="center" vertical="center"/>
    </xf>
    <xf numFmtId="0" fontId="7" fillId="3" borderId="0" xfId="0" applyNumberFormat="1" applyFont="1" applyFill="1"/>
  </cellXfs>
  <cellStyles count="3">
    <cellStyle name="Moneda" xfId="1" builtinId="4"/>
    <cellStyle name="Normal" xfId="0" builtinId="0"/>
    <cellStyle name="Porcentaje" xfId="2" builtinId="5"/>
  </cellStyles>
  <dxfs count="90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5" tint="0.79998168889431442"/>
      </font>
    </dxf>
    <dxf>
      <font>
        <b/>
        <i val="0"/>
        <color theme="9" tint="-0.24994659260841701"/>
      </font>
    </dxf>
    <dxf>
      <font>
        <b/>
        <i val="0"/>
        <color rgb="FFC00000"/>
      </font>
    </dxf>
    <dxf>
      <font>
        <color theme="5" tint="0.79998168889431442"/>
      </font>
    </dxf>
    <dxf>
      <font>
        <color rgb="FFFFFFFF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7" formatCode="#,##0.00;\-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7" formatCode="#,##0.00;\-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ichStyles" Target="richData/richStyles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PORTAFOLIO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ACTIVO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12-4967-92D0-9C656E08C7D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7012-4967-92D0-9C656E08C7D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012-4967-92D0-9C656E08C7D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12-4967-92D0-9C656E08C7D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012-4967-92D0-9C656E08C7D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012-4967-92D0-9C656E08C7D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[0]!EtiquetasActivo</c:f>
              <c:strCache>
                <c:ptCount val="3"/>
                <c:pt idx="0">
                  <c:v>AAPL</c:v>
                </c:pt>
                <c:pt idx="1">
                  <c:v>VOO</c:v>
                </c:pt>
                <c:pt idx="2">
                  <c:v>BCOLOMBIA</c:v>
                </c:pt>
              </c:strCache>
            </c:strRef>
          </c:cat>
          <c:val>
            <c:numRef>
              <c:f>[0]!ValorActivo</c:f>
              <c:numCache>
                <c:formatCode>0.00%</c:formatCode>
                <c:ptCount val="3"/>
                <c:pt idx="0">
                  <c:v>0.24144065763758163</c:v>
                </c:pt>
                <c:pt idx="1">
                  <c:v>0.57366091143709452</c:v>
                </c:pt>
                <c:pt idx="2">
                  <c:v>0.1848984309253239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12-4967-92D0-9C656E08C7D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ACCIONES Y ETFS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tx>
            <c:v>TIPO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0BF-4A7B-A1FE-BC8CFC6254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0BF-4A7B-A1FE-BC8CFC6254A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[0]!EtiquetasTipo</c:f>
              <c:strCache>
                <c:ptCount val="2"/>
                <c:pt idx="0">
                  <c:v>Acción</c:v>
                </c:pt>
                <c:pt idx="1">
                  <c:v>ETF</c:v>
                </c:pt>
              </c:strCache>
            </c:strRef>
          </c:cat>
          <c:val>
            <c:numRef>
              <c:f>[0]!ValorTipo</c:f>
              <c:numCache>
                <c:formatCode>0.00%</c:formatCode>
                <c:ptCount val="2"/>
                <c:pt idx="0">
                  <c:v>0.42633908856290559</c:v>
                </c:pt>
                <c:pt idx="1">
                  <c:v>0.57366091143709452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A-4097-A1CE-185AE187414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MONEDAS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MONEDA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C9D-4E1D-BBB3-7121AA922B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C9D-4E1D-BBB3-7121AA922B02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[0]!EtiquetasMonedas</c:f>
              <c:strCache>
                <c:ptCount val="2"/>
                <c:pt idx="0">
                  <c:v>USD</c:v>
                </c:pt>
                <c:pt idx="1">
                  <c:v>COP</c:v>
                </c:pt>
              </c:strCache>
            </c:strRef>
          </c:cat>
          <c:val>
            <c:numRef>
              <c:f>[0]!ValorMonedas</c:f>
              <c:numCache>
                <c:formatCode>0.00%</c:formatCode>
                <c:ptCount val="2"/>
                <c:pt idx="0">
                  <c:v>0.81510156907467601</c:v>
                </c:pt>
                <c:pt idx="1">
                  <c:v>0.1848984309253239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FB-41BD-8258-0BD5FF43662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RENTABILIDAD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[0]!EtiquetasRentabilidad</c:f>
              <c:strCache>
                <c:ptCount val="3"/>
                <c:pt idx="0">
                  <c:v>AAPL</c:v>
                </c:pt>
                <c:pt idx="1">
                  <c:v>VOO</c:v>
                </c:pt>
                <c:pt idx="2">
                  <c:v>BCOLOMBIA</c:v>
                </c:pt>
              </c:strCache>
            </c:strRef>
          </c:cat>
          <c:val>
            <c:numRef>
              <c:f>[0]!ValorRentabilidad</c:f>
              <c:numCache>
                <c:formatCode>0.00%</c:formatCode>
                <c:ptCount val="3"/>
                <c:pt idx="0">
                  <c:v>0.1314267913762579</c:v>
                </c:pt>
                <c:pt idx="1">
                  <c:v>0.19152034894249634</c:v>
                </c:pt>
                <c:pt idx="2">
                  <c:v>1.1846459753914051E-2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8-4DB6-8E9A-F08476A79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15328"/>
        <c:axId val="248523008"/>
      </c:barChart>
      <c:catAx>
        <c:axId val="24851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8523008"/>
        <c:crosses val="autoZero"/>
        <c:auto val="1"/>
        <c:lblAlgn val="ctr"/>
        <c:lblOffset val="100"/>
        <c:noMultiLvlLbl val="0"/>
      </c:catAx>
      <c:valAx>
        <c:axId val="24852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851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4</xdr:row>
      <xdr:rowOff>165100</xdr:rowOff>
    </xdr:from>
    <xdr:to>
      <xdr:col>8</xdr:col>
      <xdr:colOff>228600</xdr:colOff>
      <xdr:row>33</xdr:row>
      <xdr:rowOff>50800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E4B59C-F152-6948-5738-4E0CB2B4F9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231774</xdr:colOff>
      <xdr:row>4</xdr:row>
      <xdr:rowOff>165100</xdr:rowOff>
    </xdr:from>
    <xdr:to>
      <xdr:col>12</xdr:col>
      <xdr:colOff>825499</xdr:colOff>
      <xdr:row>16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7E915CD-26FA-E96D-794E-E3A45B08CC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815974</xdr:colOff>
      <xdr:row>4</xdr:row>
      <xdr:rowOff>173036</xdr:rowOff>
    </xdr:from>
    <xdr:to>
      <xdr:col>17</xdr:col>
      <xdr:colOff>380999</xdr:colOff>
      <xdr:row>15</xdr:row>
      <xdr:rowOff>190499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109B95A-3BEE-9159-06D8-239F6A2BF7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241300</xdr:colOff>
      <xdr:row>16</xdr:row>
      <xdr:rowOff>12700</xdr:rowOff>
    </xdr:from>
    <xdr:to>
      <xdr:col>17</xdr:col>
      <xdr:colOff>381000</xdr:colOff>
      <xdr:row>33</xdr:row>
      <xdr:rowOff>50799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749194E-9FCA-C8E0-E541-5363039A51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lizca/Downloads/Plantilla%20Portafolio%20Acciones%20y%20ETFs%20(Versi&#243;n%201)%20(1).xlsx" TargetMode="External"/><Relationship Id="rId1" Type="http://schemas.openxmlformats.org/officeDocument/2006/relationships/externalLinkPath" Target="file:///C:/Users/lizca/Downloads/Plantilla%20Portafolio%20Acciones%20y%20ETFs%20(Versi&#243;n%20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ROKERS-MONEDAS"/>
      <sheetName val="RECARGAS"/>
      <sheetName val="REGISTROS"/>
      <sheetName val="PRECIO ACTUAL"/>
      <sheetName val="DIVIDENDOS"/>
      <sheetName val="RENTABILIDAD"/>
      <sheetName val="PORTAFOLIO"/>
      <sheetName val="DASHBOARD"/>
      <sheetName val="TASA DE CAMBIO"/>
    </sheetNames>
    <sheetDataSet>
      <sheetData sheetId="0">
        <row r="5">
          <cell r="C5" t="str">
            <v>HAPI</v>
          </cell>
          <cell r="F5" t="str">
            <v>COP</v>
          </cell>
        </row>
        <row r="6">
          <cell r="C6" t="str">
            <v>IBKR</v>
          </cell>
          <cell r="F6" t="str">
            <v>USD</v>
          </cell>
        </row>
        <row r="7">
          <cell r="C7" t="str">
            <v>TRII</v>
          </cell>
          <cell r="F7" t="str">
            <v>EUR</v>
          </cell>
        </row>
        <row r="8">
          <cell r="C8" t="str">
            <v>XTB</v>
          </cell>
          <cell r="F8"/>
        </row>
        <row r="9">
          <cell r="C9"/>
          <cell r="F9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Nicolas Abril" refreshedDate="45749.843156597221" missingItemsLimit="0" createdVersion="8" refreshedVersion="8" minRefreshableVersion="3" recordCount="97" xr:uid="{2F025306-1F9C-4432-8C19-77FBEA1356FE}">
  <cacheSource type="worksheet">
    <worksheetSource ref="B5:J102" sheet="PORTAFOLIO"/>
  </cacheSource>
  <cacheFields count="9">
    <cacheField name="Ticker" numFmtId="0">
      <sharedItems count="4">
        <s v="AAPL"/>
        <s v="VOO"/>
        <s v="BCOLOMBIA"/>
        <s v=""/>
      </sharedItems>
    </cacheField>
    <cacheField name="Acción/ETF" numFmtId="0">
      <sharedItems count="3">
        <s v="Acción"/>
        <s v="ETF"/>
        <s v=""/>
      </sharedItems>
    </cacheField>
    <cacheField name="Broker" numFmtId="0">
      <sharedItems/>
    </cacheField>
    <cacheField name="Moneda" numFmtId="0">
      <sharedItems/>
    </cacheField>
    <cacheField name="Unidades" numFmtId="2">
      <sharedItems containsMixedTypes="1" containsNumber="1" minValue="0.76923076923076927" maxValue="14.285714285714286"/>
    </cacheField>
    <cacheField name="Valor Inversión" numFmtId="39">
      <sharedItems/>
    </cacheField>
    <cacheField name="Rentabilidad $" numFmtId="39">
      <sharedItems/>
    </cacheField>
    <cacheField name="Rentabilidad %" numFmtId="10">
      <sharedItems containsMixedTypes="1" containsNumber="1" minValue="1.1846459753914051E-2" maxValue="0.19152034894249634"/>
    </cacheField>
    <cacheField name="% Portafolio" numFmtId="10">
      <sharedItems containsMixedTypes="1" containsNumber="1" minValue="0.1848984309253239" maxValue="0.57366091143709452"/>
    </cacheField>
  </cacheFields>
  <extLst>
    <ext xmlns:x14="http://schemas.microsoft.com/office/spreadsheetml/2009/9/main" uri="{725AE2AE-9491-48be-B2B4-4EB974FC3084}">
      <x14:pivotCacheDefinition pivotCacheId="50649274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x v="0"/>
    <s v="HAPI"/>
    <s v="USD"/>
    <n v="0.76923076923076927"/>
    <s v="$168,46154"/>
    <s v="$68,70054"/>
    <n v="0.1314267913762579"/>
    <n v="0.24144065763758163"/>
  </r>
  <r>
    <x v="1"/>
    <x v="1"/>
    <s v="IB"/>
    <s v="USD"/>
    <n v="0.78947368421052633"/>
    <s v="$400,26316"/>
    <s v="$100,11316"/>
    <n v="0.19152034894249634"/>
    <n v="0.57366091143709452"/>
  </r>
  <r>
    <x v="2"/>
    <x v="0"/>
    <s v="TRII"/>
    <s v="COP"/>
    <n v="14.285714285714286"/>
    <s v="$129,01006"/>
    <s v="$6,19248"/>
    <n v="1.1846459753914051E-2"/>
    <n v="0.1848984309253239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  <r>
    <x v="3"/>
    <x v="2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EB631E-5692-4CED-90F8-669B6013DD05}" name="TablaDinámica1" cacheId="17" applyNumberFormats="0" applyBorderFormats="0" applyFontFormats="0" applyPatternFormats="0" applyAlignmentFormats="0" applyWidthHeightFormats="1" dataCaption="Valores" showMissing="0" updatedVersion="8" minRefreshableVersion="3" itemPrintTitles="1" createdVersion="8" indent="0" outline="1" outlineData="1" multipleFieldFilters="0" chartFormat="8">
  <location ref="BC6:BD12" firstHeaderRow="1" firstDataRow="1" firstDataCol="1"/>
  <pivotFields count="9">
    <pivotField axis="axisRow" showAll="0">
      <items count="5">
        <item x="3"/>
        <item x="1"/>
        <item x="0"/>
        <item x="2"/>
        <item t="default"/>
      </items>
    </pivotField>
    <pivotField axis="axisRow" multipleItemSelectionAllowed="1" showAll="0">
      <items count="4">
        <item h="1" x="2"/>
        <item x="0"/>
        <item x="1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dataField="1" showAll="0"/>
  </pivotFields>
  <rowFields count="2">
    <field x="1"/>
    <field x="0"/>
  </rowFields>
  <rowItems count="6">
    <i>
      <x v="1"/>
    </i>
    <i r="1">
      <x v="2"/>
    </i>
    <i r="1">
      <x v="3"/>
    </i>
    <i>
      <x v="2"/>
    </i>
    <i r="1">
      <x v="1"/>
    </i>
    <i t="grand">
      <x/>
    </i>
  </rowItems>
  <colItems count="1">
    <i/>
  </colItems>
  <dataFields count="1">
    <dataField name="Suma de % Portafolio" fld="8" baseField="0" baseItem="2"/>
  </dataFields>
  <formats count="18"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0" type="button" dataOnly="0" labelOnly="1" outline="0" axis="axisRow" fieldPosition="1"/>
    </format>
    <format dxfId="68">
      <pivotArea dataOnly="0" labelOnly="1" grandRow="1" outline="0" fieldPosition="0"/>
    </format>
    <format dxfId="67">
      <pivotArea dataOnly="0" labelOnly="1" outline="0" axis="axisValues" fieldPosition="0"/>
    </format>
    <format dxfId="66">
      <pivotArea type="all" dataOnly="0" outline="0" fieldPosition="0"/>
    </format>
    <format dxfId="65">
      <pivotArea outline="0" collapsedLevelsAreSubtotals="1" fieldPosition="0"/>
    </format>
    <format dxfId="64">
      <pivotArea field="0" type="button" dataOnly="0" labelOnly="1" outline="0" axis="axisRow" fieldPosition="1"/>
    </format>
    <format dxfId="63">
      <pivotArea dataOnly="0" labelOnly="1" grandRow="1" outline="0" fieldPosition="0"/>
    </format>
    <format dxfId="62">
      <pivotArea dataOnly="0" labelOnly="1" outline="0" axis="axisValues" fieldPosition="0"/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1" type="button" dataOnly="0" labelOnly="1" outline="0" axis="axisRow" fieldPosition="0"/>
    </format>
    <format dxfId="58">
      <pivotArea dataOnly="0" labelOnly="1" fieldPosition="0">
        <references count="1">
          <reference field="1" count="0"/>
        </references>
      </pivotArea>
    </format>
    <format dxfId="57">
      <pivotArea dataOnly="0" labelOnly="1" grandRow="1" outline="0" fieldPosition="0"/>
    </format>
    <format dxfId="56">
      <pivotArea dataOnly="0" labelOnly="1" fieldPosition="0">
        <references count="2">
          <reference field="0" count="2">
            <x v="2"/>
            <x v="3"/>
          </reference>
          <reference field="1" count="1" selected="0">
            <x v="1"/>
          </reference>
        </references>
      </pivotArea>
    </format>
    <format dxfId="55">
      <pivotArea dataOnly="0" labelOnly="1" fieldPosition="0">
        <references count="2">
          <reference field="0" count="1">
            <x v="1"/>
          </reference>
          <reference field="1" count="1" selected="0">
            <x v="2"/>
          </reference>
        </references>
      </pivotArea>
    </format>
    <format dxfId="5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06BFFB-42B2-4684-8B96-8296571551F4}" name="TablaDinámica4" cacheId="17" applyNumberFormats="0" applyBorderFormats="0" applyFontFormats="0" applyPatternFormats="0" applyAlignmentFormats="0" applyWidthHeightFormats="1" dataCaption="Valores" updatedVersion="8" minRefreshableVersion="3" itemPrintTitles="1" createdVersion="8" indent="0" outline="1" outlineData="1" multipleFieldFilters="0" chartFormat="5">
  <location ref="BG6:BH11" firstHeaderRow="1" firstDataRow="1" firstDataCol="1"/>
  <pivotFields count="9">
    <pivotField axis="axisRow" showAll="0">
      <items count="5">
        <item x="3"/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Rentabilidad %" fld="7" baseField="0" baseItem="0" numFmtId="10"/>
  </dataFields>
  <formats count="18"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0" type="button" dataOnly="0" labelOnly="1" outline="0" axis="axisRow" fieldPosition="0"/>
    </format>
    <format dxfId="86">
      <pivotArea dataOnly="0" labelOnly="1" fieldPosition="0">
        <references count="1">
          <reference field="0" count="1">
            <x v="1"/>
          </reference>
        </references>
      </pivotArea>
    </format>
    <format dxfId="85">
      <pivotArea dataOnly="0" labelOnly="1" grandRow="1" outline="0" fieldPosition="0"/>
    </format>
    <format dxfId="84">
      <pivotArea dataOnly="0" labelOnly="1" outline="0" axis="axisValues" fieldPosition="0"/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field="0" type="button" dataOnly="0" labelOnly="1" outline="0" axis="axisRow" fieldPosition="0"/>
    </format>
    <format dxfId="80">
      <pivotArea dataOnly="0" labelOnly="1" fieldPosition="0">
        <references count="1">
          <reference field="0" count="1">
            <x v="2"/>
          </reference>
        </references>
      </pivotArea>
    </format>
    <format dxfId="79">
      <pivotArea dataOnly="0" labelOnly="1" grandRow="1" outline="0" fieldPosition="0"/>
    </format>
    <format dxfId="78">
      <pivotArea dataOnly="0" labelOnly="1" outline="0" axis="axisValues" fieldPosition="0"/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field="0" type="button" dataOnly="0" labelOnly="1" outline="0" axis="axisRow" fieldPosition="0"/>
    </format>
    <format dxfId="74">
      <pivotArea dataOnly="0" labelOnly="1" fieldPosition="0">
        <references count="1">
          <reference field="0" count="3">
            <x v="1"/>
            <x v="2"/>
            <x v="3"/>
          </reference>
        </references>
      </pivotArea>
    </format>
    <format dxfId="73">
      <pivotArea dataOnly="0" labelOnly="1" grandRow="1" outline="0" fieldPosition="0"/>
    </format>
    <format dxfId="72">
      <pivotArea dataOnly="0" labelOnly="1" outline="0" axis="axisValues" fieldPosition="0"/>
    </format>
  </formats>
  <chartFormats count="1"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364">
  <rv s="0">
    <v>0</v>
    <v>1</v>
    <v>COP/USD</v>
    <v>3</v>
    <v>4</v>
    <v>Finance</v>
    <v>5</v>
    <v>es-ES</v>
    <v>av5fpr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USD</v>
    <v>Colombian Peso/US Dollar FX Cross Rate</v>
    <v>2.408E-4</v>
    <v>COPUSD</v>
    <v>Par de divisa</v>
    <v>COP/USD</v>
  </rv>
  <rv s="1">
    <v>0</v>
  </rv>
  <rv s="0">
    <v>0</v>
    <v>1</v>
    <v>COP/EUR</v>
    <v>3</v>
    <v>6</v>
    <v>Finance</v>
    <v>5</v>
    <v>es-ES</v>
    <v>av58rw</v>
    <v>268435456</v>
    <v>1</v>
    <v>Con tecnología de Refinitiv</v>
    <v>2.2159999999999999E-4</v>
    <v>8.9999999999999996E-7</v>
    <v>4.0610000000000004E-3</v>
    <v>2.2159999999999999E-4</v>
    <v>COP</v>
    <v>45749.944537037038</v>
    <v>2.231E-4</v>
    <v>2.4709999999999999E-4</v>
    <v>2.219E-4</v>
    <v>2.061E-4</v>
    <v>EUR</v>
    <v>Colombian Peso/Euro FX Cross Rate</v>
    <v>2.2249999999999999E-4</v>
    <v>COPEUR</v>
    <v>Par de divisa</v>
    <v>COP/EUR</v>
  </rv>
  <rv s="1">
    <v>2</v>
  </rv>
  <rv s="0">
    <v>0</v>
    <v>1</v>
    <v>COP/AUD</v>
    <v>3</v>
    <v>7</v>
    <v>Finance</v>
    <v>5</v>
    <v>es-ES</v>
    <v>av563m</v>
    <v>268435456</v>
    <v>1</v>
    <v>Con tecnología de Refinitiv</v>
    <v>3.8190000000000001E-4</v>
    <v>3.9999999999999998E-6</v>
    <v>1.0482E-2</v>
    <v>3.8160000000000001E-4</v>
    <v>COP</v>
    <v>45749.944513888891</v>
    <v>3.8670000000000002E-4</v>
    <v>4.0670000000000002E-4</v>
    <v>3.8269999999999998E-4</v>
    <v>3.3839999999999999E-4</v>
    <v>AUD</v>
    <v>Colombian Peso/Australian Dollar FX Cross Rate</v>
    <v>3.8559999999999999E-4</v>
    <v>COPAUD</v>
    <v>Par de divisa</v>
    <v>COP/AUD</v>
  </rv>
  <rv s="1">
    <v>4</v>
  </rv>
  <rv s="0">
    <v>0</v>
    <v>1</v>
    <v>COP/CAD</v>
    <v>3</v>
    <v>8</v>
    <v>Finance</v>
    <v>5</v>
    <v>es-ES</v>
    <v>av57h7</v>
    <v>268435456</v>
    <v>1</v>
    <v>Con tecnología de Refinitiv</v>
    <v>3.4249999999999998E-4</v>
    <v>2.2000000000000001E-6</v>
    <v>6.4270000000000004E-3</v>
    <v>3.4230000000000003E-4</v>
    <v>COP</v>
    <v>45749.944502314815</v>
    <v>3.4479999999999998E-4</v>
    <v>3.6380000000000001E-4</v>
    <v>3.4299999999999999E-4</v>
    <v>3.0699999999999998E-4</v>
    <v>CAD</v>
    <v>Colombian Peso/Canadian Dollar FX Cross Rate</v>
    <v>3.4450000000000003E-4</v>
    <v>COPCAD</v>
    <v>Par de divisa</v>
    <v>COP/CAD</v>
  </rv>
  <rv s="1">
    <v>6</v>
  </rv>
  <rv s="0">
    <v>0</v>
    <v>1</v>
    <v>COP/PAB</v>
    <v>3</v>
    <v>9</v>
    <v>Finance</v>
    <v>5</v>
    <v>es-ES</v>
    <v>av5cxm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PAB</v>
    <v>Colombian Peso/Panama Balboa FX Cross Rate</v>
    <v>2.408E-4</v>
    <v>COPPAB</v>
    <v>Par de divisa</v>
    <v>COP/PAB</v>
  </rv>
  <rv s="1">
    <v>8</v>
  </rv>
  <rv s="0">
    <v>0</v>
    <v>1</v>
    <v>COP/MXN</v>
    <v>3</v>
    <v>10</v>
    <v>Finance</v>
    <v>5</v>
    <v>es-ES</v>
    <v>av5bvh</v>
    <v>268435456</v>
    <v>1</v>
    <v>Con tecnología de Refinitiv</v>
    <v>4.8599999999999997E-3</v>
    <v>3.0000000000000001E-5</v>
    <v>6.1729999999999997E-3</v>
    <v>4.8599999999999997E-3</v>
    <v>COP</v>
    <v>45749.944513888891</v>
    <v>4.8999999999999998E-3</v>
    <v>5.0699999999999999E-3</v>
    <v>4.8599999999999997E-3</v>
    <v>4.2599999999999999E-3</v>
    <v>MXN</v>
    <v>Colombian Peso/Mexican Peso FX Cross Rate</v>
    <v>4.8900000000000002E-3</v>
    <v>COPMXN</v>
    <v>Par de divisa</v>
    <v>COP/MXN</v>
  </rv>
  <rv s="1">
    <v>10</v>
  </rv>
  <rv s="0">
    <v>0</v>
    <v>1</v>
    <v>COP/ARS</v>
    <v>3</v>
    <v>11</v>
    <v>Finance</v>
    <v>5</v>
    <v>es-ES</v>
    <v>av55ww</v>
    <v>268435456</v>
    <v>1</v>
    <v>Con tecnología de Refinitiv</v>
    <v>0.25819999999999999</v>
    <v>3.1E-4</v>
    <v>1.201E-3</v>
    <v>0.25800000000000001</v>
    <v>COP</v>
    <v>45749.906192129631</v>
    <v>0.25879999999999997</v>
    <v>0.26269999999999999</v>
    <v>0.2586</v>
    <v>0.21529999999999999</v>
    <v>ARS</v>
    <v>Colombian Peso/Argentine Peso FX Cross Rate</v>
    <v>0.25840000000000002</v>
    <v>COPARS</v>
    <v>Par de divisa</v>
    <v>COP/ARS</v>
  </rv>
  <rv s="1">
    <v>12</v>
  </rv>
  <rv s="0">
    <v>0</v>
    <v>1</v>
    <v>COP/PEN</v>
    <v>3</v>
    <v>12</v>
    <v>Finance</v>
    <v>5</v>
    <v>es-ES</v>
    <v>av5d77</v>
    <v>268435456</v>
    <v>1</v>
    <v>Con tecnología de Refinitiv</v>
    <v>8.83E-4</v>
    <v>9.9999999999999995E-7</v>
    <v>1.1329999999999999E-3</v>
    <v>8.83E-4</v>
    <v>COP</v>
    <v>45749.906192129631</v>
    <v>8.8599999999999996E-4</v>
    <v>9.8299999999999993E-4</v>
    <v>8.8500000000000004E-4</v>
    <v>8.3500000000000002E-4</v>
    <v>PEN</v>
    <v>Colombian Peso/Peruvian Sol FX Cross Rate</v>
    <v>8.8400000000000002E-4</v>
    <v>COPPEN</v>
    <v>Par de divisa</v>
    <v>COP/PEN</v>
  </rv>
  <rv s="1">
    <v>14</v>
  </rv>
  <rv s="0">
    <v>0</v>
    <v>1</v>
    <v>COP/CLP</v>
    <v>3</v>
    <v>13</v>
    <v>Finance</v>
    <v>5</v>
    <v>es-ES</v>
    <v>av57pr</v>
    <v>268435456</v>
    <v>1</v>
    <v>Con tecnología de Refinitiv</v>
    <v>0.22969999999999999</v>
    <v>2.0000000000000001E-4</v>
    <v>8.7069999999999997E-4</v>
    <v>0.22969999999999999</v>
    <v>COP</v>
    <v>45749.917094907411</v>
    <v>0.23039999999999999</v>
    <v>0.25600000000000001</v>
    <v>0.2301</v>
    <v>0.21249999999999999</v>
    <v>CLP</v>
    <v>Colombian Peso/Chilean Peso FX Cross Rate</v>
    <v>0.22989999999999999</v>
    <v>COPCLP</v>
    <v>Par de divisa</v>
    <v>COP/CLP</v>
  </rv>
  <rv s="1">
    <v>16</v>
  </rv>
  <rv s="0">
    <v>0</v>
    <v>1</v>
    <v>COP/NOK</v>
    <v>3</v>
    <v>14</v>
    <v>Finance</v>
    <v>5</v>
    <v>es-ES</v>
    <v>av5cp2</v>
    <v>268435456</v>
    <v>1</v>
    <v>Con tecnología de Refinitiv</v>
    <v>2.5040000000000001E-3</v>
    <v>1.3200000000000001E-5</v>
    <v>5.2759999999999994E-3</v>
    <v>2.5019999999999999E-3</v>
    <v>COP</v>
    <v>45749.944525462961</v>
    <v>2.5209999999999998E-3</v>
    <v>2.8700000000000002E-3</v>
    <v>2.5100000000000001E-3</v>
    <v>2.444E-3</v>
    <v>NOK</v>
    <v>Colombian Peso/Norwegian Krone FX Cross Rate</v>
    <v>2.5149999999999999E-3</v>
    <v>COPNOK</v>
    <v>Par de divisa</v>
    <v>COP/NOK</v>
  </rv>
  <rv s="1">
    <v>18</v>
  </rv>
  <rv s="0">
    <v>0</v>
    <v>1</v>
    <v>COP/SGD</v>
    <v>3</v>
    <v>15</v>
    <v>Finance</v>
    <v>5</v>
    <v>es-ES</v>
    <v>av5e9c</v>
    <v>268435456</v>
    <v>1</v>
    <v>Con tecnología de Refinitiv</v>
    <v>3.2420000000000002E-4</v>
    <v>8.9999999999999996E-7</v>
    <v>2.7780000000000001E-3</v>
    <v>3.2400000000000001E-4</v>
    <v>COP</v>
    <v>45749.944502314815</v>
    <v>3.2529999999999999E-4</v>
    <v>3.6039999999999998E-4</v>
    <v>3.2479999999999998E-4</v>
    <v>2.9460000000000001E-4</v>
    <v>SGD</v>
    <v>Colombian Peso/Singapore Dollar FX Cross Rate</v>
    <v>3.2489999999999998E-4</v>
    <v>COPSGD</v>
    <v>Par de divisa</v>
    <v>COP/SGD</v>
  </rv>
  <rv s="1">
    <v>20</v>
  </rv>
  <rv s="0">
    <v>0</v>
    <v>1</v>
    <v>COP/AED</v>
    <v>3</v>
    <v>16</v>
    <v>Finance</v>
    <v>5</v>
    <v>es-ES</v>
    <v>av5fk2</v>
    <v>268435456</v>
    <v>1</v>
    <v>Con tecnología de Refinitiv</v>
    <v>8.8340000000000001E-4</v>
    <v>1.1400000000000001E-6</v>
    <v>1.2909999999999998E-3</v>
    <v>8.8340000000000001E-4</v>
    <v>COP</v>
    <v>45749.906192129631</v>
    <v>8.8619999999999997E-4</v>
    <v>9.8160000000000001E-4</v>
    <v>8.8460000000000003E-4</v>
    <v>8.072E-4</v>
    <v>AED</v>
    <v>Colombian Peso/UAE Dirham FX Cross Rate</v>
    <v>8.8449999999999998E-4</v>
    <v>COPAED</v>
    <v>Par de divisa</v>
    <v>COP/AED</v>
  </rv>
  <rv s="1">
    <v>22</v>
  </rv>
  <rv s="0">
    <v>0</v>
    <v>1</v>
    <v>COP/BMD</v>
    <v>3</v>
    <v>17</v>
    <v>Finance</v>
    <v>5</v>
    <v>es-ES</v>
    <v>av56qh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BMD</v>
    <v>Colombian Peso/Bermuda Dollar FX Cross Rate</v>
    <v>2.408E-4</v>
    <v>COPBMD</v>
    <v>Par de divisa</v>
    <v>COP/BMD</v>
  </rv>
  <rv s="1">
    <v>24</v>
  </rv>
  <rv s="0">
    <v>0</v>
    <v>1</v>
    <v>USD/COP</v>
    <v>3</v>
    <v>18</v>
    <v>Finance</v>
    <v>5</v>
    <v>es-ES</v>
    <v>avyma2</v>
    <v>268435456</v>
    <v>1</v>
    <v>Con tecnología de Refinitiv</v>
    <v>4149.51</v>
    <v>-5</v>
    <v>-1.204E-3</v>
    <v>4152.5</v>
    <v>USD</v>
    <v>45749.906192129631</v>
    <v>4149.51</v>
    <v>4537</v>
    <v>4144.5</v>
    <v>3739.5</v>
    <v>COP</v>
    <v>US Dollar/Colombian Peso FX Spot Rate</v>
    <v>4147.5</v>
    <v>USDCOP</v>
    <v>Par de divisa</v>
    <v>USD/COP</v>
  </rv>
  <rv s="1">
    <v>26</v>
  </rv>
  <rv s="0">
    <v>0</v>
    <v>1</v>
    <v>USD/EUR</v>
    <v>3</v>
    <v>6</v>
    <v>Finance</v>
    <v>5</v>
    <v>es-ES</v>
    <v>avyn9c</v>
    <v>268435456</v>
    <v>1</v>
    <v>Con tecnología de Refinitiv</v>
    <v>0.92110000000000003</v>
    <v>2.7000000000000001E-3</v>
    <v>2.9310000000000004E-3</v>
    <v>0.92110000000000003</v>
    <v>USD</v>
    <v>45749.944537037038</v>
    <v>0.9254</v>
    <v>0.98240000000000005</v>
    <v>0.92120000000000002</v>
    <v>0.89170000000000005</v>
    <v>EUR</v>
    <v>US Dollar/Euro FX Cross Rate</v>
    <v>0.92379999999999995</v>
    <v>USDEUR</v>
    <v>Par de divisa</v>
    <v>USD/EUR</v>
  </rv>
  <rv s="1">
    <v>28</v>
  </rv>
  <rv s="0">
    <v>0</v>
    <v>1</v>
    <v>USD/AUD</v>
    <v>3</v>
    <v>7</v>
    <v>Finance</v>
    <v>5</v>
    <v>es-ES</v>
    <v>avykh7</v>
    <v>268435456</v>
    <v>1</v>
    <v>Con tecnología de Refinitiv</v>
    <v>1.587</v>
    <v>1.4800000000000001E-2</v>
    <v>9.3289999999999988E-3</v>
    <v>1.5865</v>
    <v>USD</v>
    <v>45749.944513888891</v>
    <v>1.6059000000000001</v>
    <v>1.6426000000000001</v>
    <v>1.5881000000000001</v>
    <v>1.4400999999999999</v>
    <v>AUD</v>
    <v>US Dollar/Australian Dollar FX Cross Rate</v>
    <v>1.6012999999999999</v>
    <v>USDAUD</v>
    <v>Par de divisa</v>
    <v>USD/AUD</v>
  </rv>
  <rv s="1">
    <v>30</v>
  </rv>
  <rv s="0">
    <v>0</v>
    <v>1</v>
    <v>USD/CAD</v>
    <v>3</v>
    <v>8</v>
    <v>Finance</v>
    <v>5</v>
    <v>es-ES</v>
    <v>avylur</v>
    <v>268435456</v>
    <v>1</v>
    <v>Con tecnología de Refinitiv</v>
    <v>1.4234</v>
    <v>7.7000000000000002E-3</v>
    <v>5.411E-3</v>
    <v>1.423</v>
    <v>USD</v>
    <v>45749.944502314815</v>
    <v>1.4319</v>
    <v>1.4793000000000001</v>
    <v>1.4218999999999999</v>
    <v>1.3418000000000001</v>
    <v>CAD</v>
    <v>US Dollar/Canadian Dollar FX Spot Rate</v>
    <v>1.4307000000000001</v>
    <v>USDCAD</v>
    <v>Par de divisa</v>
    <v>USD/CAD</v>
  </rv>
  <rv s="1">
    <v>32</v>
  </rv>
  <rv s="2">
    <v>19</v>
    <v>20</v>
    <v>USD/PAB</v>
    <v>3</v>
    <v>21</v>
    <v>Finance</v>
    <v>5</v>
    <v>es-ES</v>
    <v>avyrf2</v>
    <v>268435456</v>
    <v>1</v>
    <v>Con tecnología de Refinitiv</v>
    <v>0</v>
    <v>0</v>
    <v>1</v>
    <v>USD</v>
    <v>42202.795069444444</v>
    <v>1</v>
    <v>1</v>
    <v>PAB</v>
    <v>US Dollar/Panama Balboa FX Spot Rate</v>
    <v>1</v>
    <v>USDPAB</v>
    <v>Par de divisa</v>
    <v>USD/PAB</v>
  </rv>
  <rv s="1">
    <v>34</v>
  </rv>
  <rv s="0">
    <v>0</v>
    <v>1</v>
    <v>USD/MXN</v>
    <v>3</v>
    <v>10</v>
    <v>Finance</v>
    <v>5</v>
    <v>es-ES</v>
    <v>avyqcw</v>
    <v>268435456</v>
    <v>1</v>
    <v>Con tecnología de Refinitiv</v>
    <v>20.2</v>
    <v>0.107</v>
    <v>5.2969999999999996E-3</v>
    <v>20.202000000000002</v>
    <v>USD</v>
    <v>45749.944537037038</v>
    <v>20.333200000000001</v>
    <v>21.2882</v>
    <v>20.154</v>
    <v>16.2559</v>
    <v>MXN</v>
    <v>US Dollar/Mexican Peso FX Spot Rate</v>
    <v>20.309000000000001</v>
    <v>USDMXN</v>
    <v>Par de divisa</v>
    <v>USD/MXN</v>
  </rv>
  <rv s="1">
    <v>36</v>
  </rv>
  <rv s="2">
    <v>19</v>
    <v>20</v>
    <v>USD/ARS</v>
    <v>3</v>
    <v>22</v>
    <v>Finance</v>
    <v>5</v>
    <v>es-ES</v>
    <v>avykbh</v>
    <v>268435456</v>
    <v>1</v>
    <v>Con tecnología de Refinitiv</v>
    <v>0</v>
    <v>0</v>
    <v>1072.8</v>
    <v>USD</v>
    <v>45749.663483796299</v>
    <v>1073</v>
    <v>857.49</v>
    <v>ARS</v>
    <v>US Dollar/Argentine Peso FX Spot Rate</v>
    <v>1072.8</v>
    <v>USDARS</v>
    <v>Par de divisa</v>
    <v>USD/ARS</v>
  </rv>
  <rv s="1">
    <v>38</v>
  </rv>
  <rv s="2">
    <v>19</v>
    <v>20</v>
    <v>USD/PEN</v>
    <v>3</v>
    <v>23</v>
    <v>Finance</v>
    <v>5</v>
    <v>es-ES</v>
    <v>avyrnm</v>
    <v>268435456</v>
    <v>1</v>
    <v>Con tecnología de Refinitiv</v>
    <v>0</v>
    <v>0</v>
    <v>3.67</v>
    <v>USD</v>
    <v>45749.773622685185</v>
    <v>3.8513000000000002</v>
    <v>3.61</v>
    <v>PEN</v>
    <v>US Dollar/Peruvian Sol FX Spot Rate</v>
    <v>3.67</v>
    <v>USDPEN</v>
    <v>Par de divisa</v>
    <v>USD/PEN</v>
  </rv>
  <rv s="1">
    <v>40</v>
  </rv>
  <rv s="0">
    <v>0</v>
    <v>1</v>
    <v>USD/CLP</v>
    <v>3</v>
    <v>13</v>
    <v>Finance</v>
    <v>5</v>
    <v>es-ES</v>
    <v>avym4c</v>
    <v>268435456</v>
    <v>1</v>
    <v>Con tecnología de Refinitiv</v>
    <v>954.8</v>
    <v>0</v>
    <v>0</v>
    <v>954.8</v>
    <v>USD</v>
    <v>45749.917094907411</v>
    <v>954.8</v>
    <v>1019.13</v>
    <v>955.45</v>
    <v>881.33</v>
    <v>CLP</v>
    <v>US Dollar/Chilean Peso FX Spot Rate</v>
    <v>954.8</v>
    <v>USDCLP</v>
    <v>Par de divisa</v>
    <v>USD/CLP</v>
  </rv>
  <rv s="1">
    <v>42</v>
  </rv>
  <rv s="0">
    <v>0</v>
    <v>1</v>
    <v>USD/NOK</v>
    <v>3</v>
    <v>14</v>
    <v>Finance</v>
    <v>5</v>
    <v>es-ES</v>
    <v>avyr6h</v>
    <v>268435456</v>
    <v>1</v>
    <v>Con tecnología de Refinitiv</v>
    <v>10.3645</v>
    <v>4.2299999999999997E-2</v>
    <v>4.0670000000000003E-3</v>
    <v>10.401899999999999</v>
    <v>USD</v>
    <v>45749.944525462961</v>
    <v>10.4666</v>
    <v>11.529</v>
    <v>10.3985</v>
    <v>10.38</v>
    <v>NOK</v>
    <v>US Dollar/Norwegian Krone FX Spot Rate</v>
    <v>10.4442</v>
    <v>USDNOK</v>
    <v>Par de divisa</v>
    <v>USD/NOK</v>
  </rv>
  <rv s="1">
    <v>44</v>
  </rv>
  <rv s="0">
    <v>0</v>
    <v>1</v>
    <v>USD/SGD</v>
    <v>3</v>
    <v>15</v>
    <v>Finance</v>
    <v>5</v>
    <v>es-ES</v>
    <v>avyspr</v>
    <v>268435456</v>
    <v>1</v>
    <v>Con tecnología de Refinitiv</v>
    <v>1.3469</v>
    <v>2.3999999999999998E-3</v>
    <v>1.7819999999999999E-3</v>
    <v>1.3469</v>
    <v>USD</v>
    <v>45749.944502314815</v>
    <v>1.35</v>
    <v>1.375</v>
    <v>1.3452</v>
    <v>1.2784</v>
    <v>SGD</v>
    <v>US Dollar/Singapore Dollar FX Spot Rate</v>
    <v>1.3492999999999999</v>
    <v>USDSGD</v>
    <v>Par de divisa</v>
    <v>USD/SGD</v>
  </rv>
  <rv s="1">
    <v>46</v>
  </rv>
  <rv s="0">
    <v>0</v>
    <v>1</v>
    <v>USD/AED</v>
    <v>3</v>
    <v>16</v>
    <v>Finance</v>
    <v>5</v>
    <v>es-ES</v>
    <v>avyu1h</v>
    <v>268435456</v>
    <v>1</v>
    <v>Con tecnología de Refinitiv</v>
    <v>3.6728999999999998</v>
    <v>2.9999999999999997E-4</v>
    <v>8.1689999999999985E-5</v>
    <v>3.6726000000000001</v>
    <v>USD</v>
    <v>45749.875023148146</v>
    <v>3.6728999999999998</v>
    <v>3.6736</v>
    <v>3.6732</v>
    <v>3.6715</v>
    <v>AED</v>
    <v>US Dollar/UAE Dirham FX Spot Rate</v>
    <v>3.6728999999999998</v>
    <v>USDAED</v>
    <v>Par de divisa</v>
    <v>USD/AED</v>
  </rv>
  <rv s="1">
    <v>48</v>
  </rv>
  <rv s="2">
    <v>19</v>
    <v>20</v>
    <v>USD/BMD</v>
    <v>3</v>
    <v>24</v>
    <v>Finance</v>
    <v>5</v>
    <v>es-ES</v>
    <v>avyl52</v>
    <v>268435456</v>
    <v>1</v>
    <v>Con tecnología de Refinitiv</v>
    <v>0</v>
    <v>0</v>
    <v>1</v>
    <v>USD</v>
    <v>40447.886006944442</v>
    <v>1</v>
    <v>1</v>
    <v>BMD</v>
    <v>US Dollar/Bermuda Dollar FX Spot Rate</v>
    <v>1</v>
    <v>USDBMD</v>
    <v>Par de divisa</v>
    <v>USD/BMD</v>
  </rv>
  <rv s="1">
    <v>50</v>
  </rv>
  <rv s="0">
    <v>0</v>
    <v>1</v>
    <v>EUR/COP</v>
    <v>3</v>
    <v>18</v>
    <v>Finance</v>
    <v>5</v>
    <v>es-ES</v>
    <v>av8u8m</v>
    <v>268435456</v>
    <v>1</v>
    <v>Con tecnología de Refinitiv</v>
    <v>4507.54</v>
    <v>-18.29</v>
    <v>-4.058E-3</v>
    <v>4507.54</v>
    <v>EUR</v>
    <v>45749.944537037038</v>
    <v>4507.54</v>
    <v>4842.29</v>
    <v>4483.1099999999997</v>
    <v>4045.13</v>
    <v>COP</v>
    <v>Euro/Colombian Peso FX Cross Rate</v>
    <v>4489.25</v>
    <v>EURCOP</v>
    <v>Par de divisa</v>
    <v>EUR/COP</v>
  </rv>
  <rv s="1">
    <v>52</v>
  </rv>
  <rv s="0">
    <v>0</v>
    <v>1</v>
    <v>EUR/USD</v>
    <v>3</v>
    <v>4</v>
    <v>Finance</v>
    <v>5</v>
    <v>es-ES</v>
    <v>av932w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USD</v>
    <v>Euro/US Dollar FX Spot Rate</v>
    <v>1.0824</v>
    <v>EURUSD</v>
    <v>Par de divisa</v>
    <v>EUR/USD</v>
  </rv>
  <rv s="1">
    <v>54</v>
  </rv>
  <rv s="0">
    <v>0</v>
    <v>1</v>
    <v>EUR/AUD</v>
    <v>3</v>
    <v>7</v>
    <v>Finance</v>
    <v>5</v>
    <v>es-ES</v>
    <v>av8sfr</v>
    <v>268435456</v>
    <v>1</v>
    <v>Con tecnología de Refinitiv</v>
    <v>1.7222</v>
    <v>1.0999999999999999E-2</v>
    <v>6.3870000000000003E-3</v>
    <v>1.7222</v>
    <v>EUR</v>
    <v>45749.944548611114</v>
    <v>1.7358</v>
    <v>1.7417</v>
    <v>1.7226999999999999</v>
    <v>1.5899000000000001</v>
    <v>AUD</v>
    <v>Euro/Australian Dollar FX Cross Rate</v>
    <v>1.7332000000000001</v>
    <v>EURAUD</v>
    <v>Par de divisa</v>
    <v>EUR/AUD</v>
  </rv>
  <rv s="1">
    <v>56</v>
  </rv>
  <rv s="0">
    <v>0</v>
    <v>1</v>
    <v>EUR/CAD</v>
    <v>3</v>
    <v>8</v>
    <v>Finance</v>
    <v>5</v>
    <v>es-ES</v>
    <v>av8ttc</v>
    <v>268435456</v>
    <v>1</v>
    <v>Con tecnología de Refinitiv</v>
    <v>1.5447</v>
    <v>3.8999999999999998E-3</v>
    <v>2.5249999999999999E-3</v>
    <v>1.5447</v>
    <v>EUR</v>
    <v>45749.944513888891</v>
    <v>1.5497000000000001</v>
    <v>1.5855999999999999</v>
    <v>1.5392999999999999</v>
    <v>1.4484999999999999</v>
    <v>CAD</v>
    <v>Euro/Canadian Dollar FX Cross Rate</v>
    <v>1.5486</v>
    <v>EURCAD</v>
    <v>Par de divisa</v>
    <v>EUR/CAD</v>
  </rv>
  <rv s="1">
    <v>58</v>
  </rv>
  <rv s="0">
    <v>0</v>
    <v>1</v>
    <v>EUR/PAB</v>
    <v>3</v>
    <v>9</v>
    <v>Finance</v>
    <v>5</v>
    <v>es-ES</v>
    <v>av8zar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PAB</v>
    <v>Euro/Panama Balboa FX Cross Rate</v>
    <v>1.0824</v>
    <v>EURPAB</v>
    <v>Par de divisa</v>
    <v>EUR/PAB</v>
  </rv>
  <rv s="1">
    <v>60</v>
  </rv>
  <rv s="0">
    <v>0</v>
    <v>1</v>
    <v>EUR/MXN</v>
    <v>3</v>
    <v>10</v>
    <v>Finance</v>
    <v>5</v>
    <v>es-ES</v>
    <v>av8y8m</v>
    <v>268435456</v>
    <v>1</v>
    <v>Con tecnología de Refinitiv</v>
    <v>21.927099999999999</v>
    <v>6.0100000000000001E-2</v>
    <v>2.7409999999999999E-3</v>
    <v>21.929300000000001</v>
    <v>EUR</v>
    <v>45749.944548611114</v>
    <v>21.993500000000001</v>
    <v>22.400300000000001</v>
    <v>21.836600000000001</v>
    <v>17.538699999999999</v>
    <v>MXN</v>
    <v>Euro/Mexican Peso FX Cross Rate</v>
    <v>21.9894</v>
    <v>EURMXN</v>
    <v>Par de divisa</v>
    <v>EUR/MXN</v>
  </rv>
  <rv s="1">
    <v>62</v>
  </rv>
  <rv s="0">
    <v>0</v>
    <v>1</v>
    <v>EUR/ARS</v>
    <v>3</v>
    <v>11</v>
    <v>Finance</v>
    <v>5</v>
    <v>es-ES</v>
    <v>av8sa2</v>
    <v>268435456</v>
    <v>1</v>
    <v>Con tecnología de Refinitiv</v>
    <v>1164.5244</v>
    <v>-3.3256999999999999</v>
    <v>-2.856E-3</v>
    <v>1164.5244</v>
    <v>EUR</v>
    <v>45749.944537037038</v>
    <v>1164.5244</v>
    <v>1169.5668000000001</v>
    <v>1159.3757000000001</v>
    <v>919.4973</v>
    <v>ARS</v>
    <v>Euro/Argentine Peso FX Cross Rate</v>
    <v>1161.1986999999999</v>
    <v>EURARS</v>
    <v>Par de divisa</v>
    <v>EUR/ARS</v>
  </rv>
  <rv s="1">
    <v>64</v>
  </rv>
  <rv s="0">
    <v>0</v>
    <v>1</v>
    <v>EUR/PEN</v>
    <v>3</v>
    <v>12</v>
    <v>Finance</v>
    <v>5</v>
    <v>es-ES</v>
    <v>av8zjc</v>
    <v>268435456</v>
    <v>1</v>
    <v>Con tecnología de Refinitiv</v>
    <v>3.9838</v>
    <v>-1.14E-2</v>
    <v>-2.862E-3</v>
    <v>3.9838</v>
    <v>EUR</v>
    <v>45749.944537037038</v>
    <v>3.9838</v>
    <v>4.2229999999999999</v>
    <v>3.9701</v>
    <v>3.8031000000000001</v>
    <v>PEN</v>
    <v>Euro/Peruvian Sol FX Cross Rate</v>
    <v>3.9723999999999999</v>
    <v>EURPEN</v>
    <v>Par de divisa</v>
    <v>EUR/PEN</v>
  </rv>
  <rv s="1">
    <v>66</v>
  </rv>
  <rv s="0">
    <v>0</v>
    <v>1</v>
    <v>EUR/CLP</v>
    <v>3</v>
    <v>13</v>
    <v>Finance</v>
    <v>5</v>
    <v>es-ES</v>
    <v>av8u2w</v>
    <v>268435456</v>
    <v>1</v>
    <v>Con tecnología de Refinitiv</v>
    <v>1036.44</v>
    <v>-2.96</v>
    <v>-2.856E-3</v>
    <v>1036.44</v>
    <v>EUR</v>
    <v>45749.944537037038</v>
    <v>1036.44</v>
    <v>1063.74</v>
    <v>1032.46</v>
    <v>957.34</v>
    <v>CLP</v>
    <v>Euro/Chilean Peso FX Cross Rate</v>
    <v>1033.48</v>
    <v>EURCLP</v>
    <v>Par de divisa</v>
    <v>EUR/CLP</v>
  </rv>
  <rv s="1">
    <v>68</v>
  </rv>
  <rv s="0">
    <v>0</v>
    <v>1</v>
    <v>EUR/NOK</v>
    <v>3</v>
    <v>14</v>
    <v>Finance</v>
    <v>5</v>
    <v>es-ES</v>
    <v>av8z27</v>
    <v>268435456</v>
    <v>1</v>
    <v>Con tecnología de Refinitiv</v>
    <v>11.2913</v>
    <v>1.3599999999999999E-2</v>
    <v>1.204E-3</v>
    <v>11.2913</v>
    <v>EUR</v>
    <v>45749.944513888891</v>
    <v>11.313599999999999</v>
    <v>12.1328</v>
    <v>11.281599999999999</v>
    <v>11.236000000000001</v>
    <v>NOK</v>
    <v>Euro/Norwegian Krone FX Cross Rate</v>
    <v>11.3049</v>
    <v>EURNOK</v>
    <v>Par de divisa</v>
    <v>EUR/NOK</v>
  </rv>
  <rv s="1">
    <v>70</v>
  </rv>
  <rv s="0">
    <v>0</v>
    <v>1</v>
    <v>EUR/SGD</v>
    <v>3</v>
    <v>15</v>
    <v>Finance</v>
    <v>5</v>
    <v>es-ES</v>
    <v>av91lh</v>
    <v>268435456</v>
    <v>1</v>
    <v>Con tecnología de Refinitiv</v>
    <v>1.4621</v>
    <v>-1.4E-3</v>
    <v>-9.5750000000000002E-4</v>
    <v>1.4621</v>
    <v>EUR</v>
    <v>45749.944537037038</v>
    <v>1.4621</v>
    <v>1.4689000000000001</v>
    <v>1.4581</v>
    <v>1.3922000000000001</v>
    <v>SGD</v>
    <v>Euro/Singapore Dollar FX Cross Rate</v>
    <v>1.4607000000000001</v>
    <v>EURSGD</v>
    <v>Par de divisa</v>
    <v>EUR/SGD</v>
  </rv>
  <rv s="1">
    <v>72</v>
  </rv>
  <rv s="0">
    <v>0</v>
    <v>1</v>
    <v>EUR/AED</v>
    <v>3</v>
    <v>16</v>
    <v>Finance</v>
    <v>5</v>
    <v>es-ES</v>
    <v>av92w7</v>
    <v>268435456</v>
    <v>1</v>
    <v>Con tecnología de Refinitiv</v>
    <v>3.9868999999999999</v>
    <v>-1.11E-2</v>
    <v>-2.784E-3</v>
    <v>3.9866000000000001</v>
    <v>EUR</v>
    <v>45749.944537037038</v>
    <v>3.9868999999999999</v>
    <v>4.1182999999999996</v>
    <v>3.9693000000000001</v>
    <v>3.7372999999999998</v>
    <v>AED</v>
    <v>Euro/UAE Dirham FX Cross Rate</v>
    <v>3.9754999999999998</v>
    <v>EURAED</v>
    <v>Par de divisa</v>
    <v>EUR/AED</v>
  </rv>
  <rv s="1">
    <v>74</v>
  </rv>
  <rv s="0">
    <v>0</v>
    <v>1</v>
    <v>EUR/BMD</v>
    <v>3</v>
    <v>17</v>
    <v>Finance</v>
    <v>5</v>
    <v>es-ES</v>
    <v>av8t3m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BMD</v>
    <v>Euro/Bermuda Dollar FX Cross Rate</v>
    <v>1.0824</v>
    <v>EURBMD</v>
    <v>Par de divisa</v>
    <v>EUR/BMD</v>
  </rv>
  <rv s="1">
    <v>76</v>
  </rv>
  <rv s="0">
    <v>0</v>
    <v>1</v>
    <v>AUD/COP</v>
    <v>3</v>
    <v>18</v>
    <v>Finance</v>
    <v>5</v>
    <v>es-ES</v>
    <v>auxjc7</v>
    <v>268435456</v>
    <v>1</v>
    <v>Con tecnología de Refinitiv</v>
    <v>2612.9463999999998</v>
    <v>-26.789300000000001</v>
    <v>-1.0244999999999999E-2</v>
    <v>2614.8292999999999</v>
    <v>AUD</v>
    <v>45749.944513888891</v>
    <v>2612.9463999999998</v>
    <v>2945.4204</v>
    <v>2585.7618000000002</v>
    <v>2456.8292000000001</v>
    <v>COP</v>
    <v>Australian Dollar/Colombian Peso FX Cross Rate</v>
    <v>2588.04</v>
    <v>AUDCOP</v>
    <v>Par de divisa</v>
    <v>AUD/COP</v>
  </rv>
  <rv s="1">
    <v>78</v>
  </rv>
  <rv s="0">
    <v>0</v>
    <v>1</v>
    <v>AUD/USD</v>
    <v>3</v>
    <v>4</v>
    <v>Finance</v>
    <v>5</v>
    <v>es-ES</v>
    <v>auxr9c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USD</v>
    <v>Australian Dollar/US Dollar FX Spot Rate</v>
    <v>0.624</v>
    <v>AUDUSD</v>
    <v>Par de divisa</v>
    <v>AUD/USD</v>
  </rv>
  <rv s="1">
    <v>80</v>
  </rv>
  <rv s="0">
    <v>0</v>
    <v>1</v>
    <v>AUD/EUR</v>
    <v>3</v>
    <v>6</v>
    <v>Finance</v>
    <v>5</v>
    <v>es-ES</v>
    <v>auxkbh</v>
    <v>268435456</v>
    <v>1</v>
    <v>Con tecnología de Refinitiv</v>
    <v>0.57999999999999996</v>
    <v>-3.5999999999999999E-3</v>
    <v>-6.2070000000000007E-3</v>
    <v>0.57999999999999996</v>
    <v>AUD</v>
    <v>45749.944525462961</v>
    <v>0.58050000000000002</v>
    <v>0.62770000000000004</v>
    <v>0.57609999999999995</v>
    <v>0.57379999999999998</v>
    <v>EUR</v>
    <v>Australian Dollar/Euro FX Cross Rate</v>
    <v>0.57640000000000002</v>
    <v>AUDEUR</v>
    <v>Par de divisa</v>
    <v>AUD/EUR</v>
  </rv>
  <rv s="1">
    <v>82</v>
  </rv>
  <rv s="0">
    <v>0</v>
    <v>1</v>
    <v>AUD/CAD</v>
    <v>3</v>
    <v>8</v>
    <v>Finance</v>
    <v>5</v>
    <v>es-ES</v>
    <v>auxiww</v>
    <v>268435456</v>
    <v>1</v>
    <v>Con tecnología de Refinitiv</v>
    <v>0.89610000000000001</v>
    <v>-3.3E-3</v>
    <v>-3.6830000000000001E-3</v>
    <v>0.89610000000000001</v>
    <v>AUD</v>
    <v>45749.944513888891</v>
    <v>0.89610000000000001</v>
    <v>0.93769999999999998</v>
    <v>0.89049999999999996</v>
    <v>0.87770000000000004</v>
    <v>CAD</v>
    <v>Australian Dollar/Canadian Dollar FX Cross Rate</v>
    <v>0.89280000000000004</v>
    <v>AUDCAD</v>
    <v>Par de divisa</v>
    <v>AUD/CAD</v>
  </rv>
  <rv s="1">
    <v>84</v>
  </rv>
  <rv s="0">
    <v>0</v>
    <v>1</v>
    <v>AUD/PAB</v>
    <v>3</v>
    <v>9</v>
    <v>Finance</v>
    <v>5</v>
    <v>es-ES</v>
    <v>auxoh7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PAB</v>
    <v>Australian Dollar/Panama Balboa FX Cross Rate</v>
    <v>0.624</v>
    <v>AUDPAB</v>
    <v>Par de divisa</v>
    <v>AUD/PAB</v>
  </rv>
  <rv s="1">
    <v>86</v>
  </rv>
  <rv s="0">
    <v>0</v>
    <v>1</v>
    <v>AUD/MXN</v>
    <v>3</v>
    <v>10</v>
    <v>Finance</v>
    <v>5</v>
    <v>es-ES</v>
    <v>auxnf2</v>
    <v>268435456</v>
    <v>1</v>
    <v>Con tecnología de Refinitiv</v>
    <v>12.719900000000001</v>
    <v>-4.4400000000000002E-2</v>
    <v>-3.4899999999999996E-3</v>
    <v>12.7212</v>
    <v>AUD</v>
    <v>45749.944525462961</v>
    <v>12.723100000000001</v>
    <v>13.6846</v>
    <v>12.6249</v>
    <v>10.680899999999999</v>
    <v>MXN</v>
    <v>Australian Dollar/Mexican Peso FX Cross Rate</v>
    <v>12.6768</v>
    <v>AUDMXN</v>
    <v>Par de divisa</v>
    <v>AUD/MXN</v>
  </rv>
  <rv s="1">
    <v>88</v>
  </rv>
  <rv s="0">
    <v>0</v>
    <v>1</v>
    <v>AUD/ARS</v>
    <v>3</v>
    <v>11</v>
    <v>Finance</v>
    <v>5</v>
    <v>es-ES</v>
    <v>auxhgh</v>
    <v>268435456</v>
    <v>1</v>
    <v>Con tecnología de Refinitiv</v>
    <v>675.54219999999998</v>
    <v>-6.1150000000000002</v>
    <v>-9.0519999999999993E-3</v>
    <v>675.54219999999998</v>
    <v>AUD</v>
    <v>45749.944513888891</v>
    <v>675.54219999999998</v>
    <v>682.13250000000005</v>
    <v>668.09479999999996</v>
    <v>553.00199999999995</v>
    <v>ARS</v>
    <v>Australian Dollar/Argentine Peso FX Cross Rate</v>
    <v>669.42719999999997</v>
    <v>AUDARS</v>
    <v>Par de divisa</v>
    <v>AUD/ARS</v>
  </rv>
  <rv s="1">
    <v>90</v>
  </rv>
  <rv s="0">
    <v>0</v>
    <v>1</v>
    <v>AUD/PEN</v>
    <v>3</v>
    <v>12</v>
    <v>Finance</v>
    <v>5</v>
    <v>es-ES</v>
    <v>auxopr</v>
    <v>268435456</v>
    <v>1</v>
    <v>Con tecnología de Refinitiv</v>
    <v>2.3109999999999999</v>
    <v>-2.0899999999999998E-2</v>
    <v>-9.044E-3</v>
    <v>2.3109999999999999</v>
    <v>AUD</v>
    <v>45749.944513888891</v>
    <v>2.3109999999999999</v>
    <v>2.5931999999999999</v>
    <v>2.2877999999999998</v>
    <v>2.2665999999999999</v>
    <v>PEN</v>
    <v>Australian Dollar/Peruvian Sol FX Cross Rate</v>
    <v>2.2900999999999998</v>
    <v>AUDPEN</v>
    <v>Par de divisa</v>
    <v>AUD/PEN</v>
  </rv>
  <rv s="1">
    <v>92</v>
  </rv>
  <rv s="0">
    <v>0</v>
    <v>1</v>
    <v>AUD/CLP</v>
    <v>3</v>
    <v>13</v>
    <v>Finance</v>
    <v>5</v>
    <v>es-ES</v>
    <v>auxj6h</v>
    <v>268435456</v>
    <v>1</v>
    <v>Con tecnología de Refinitiv</v>
    <v>601.23760000000004</v>
    <v>-5.4424000000000001</v>
    <v>-9.0519999999999993E-3</v>
    <v>601.23760000000004</v>
    <v>AUD</v>
    <v>45749.944513888891</v>
    <v>601.23760000000004</v>
    <v>646.48760000000004</v>
    <v>594.95870000000002</v>
    <v>574.49440000000004</v>
    <v>CLP</v>
    <v>Australian Dollar/Chilean Peso FX Cross Rate</v>
    <v>595.79520000000002</v>
    <v>AUDCLP</v>
    <v>Par de divisa</v>
    <v>AUD/CLP</v>
  </rv>
  <rv s="1">
    <v>94</v>
  </rv>
  <rv s="0">
    <v>0</v>
    <v>1</v>
    <v>AUD/NOK</v>
    <v>3</v>
    <v>14</v>
    <v>Finance</v>
    <v>5</v>
    <v>es-ES</v>
    <v>auxo8m</v>
    <v>268435456</v>
    <v>1</v>
    <v>Con tecnología de Refinitiv</v>
    <v>6.5265000000000004</v>
    <v>-3.2899999999999999E-2</v>
    <v>-5.0229999999999997E-3</v>
    <v>6.5500999999999996</v>
    <v>AUD</v>
    <v>45749.944525462961</v>
    <v>6.5525000000000002</v>
    <v>7.3422999999999998</v>
    <v>6.5118</v>
    <v>6.5118</v>
    <v>NOK</v>
    <v>Australian Dollar/Norwegian Krone FX Cross Rate</v>
    <v>6.5171999999999999</v>
    <v>AUDNOK</v>
    <v>Par de divisa</v>
    <v>AUD/NOK</v>
  </rv>
  <rv s="1">
    <v>96</v>
  </rv>
  <rv s="0">
    <v>0</v>
    <v>1</v>
    <v>AUD/SGD</v>
    <v>3</v>
    <v>15</v>
    <v>Finance</v>
    <v>5</v>
    <v>es-ES</v>
    <v>auxprw</v>
    <v>268435456</v>
    <v>1</v>
    <v>Con tecnología de Refinitiv</v>
    <v>0.84809999999999997</v>
    <v>-6.1000000000000004E-3</v>
    <v>-7.1930000000000006E-3</v>
    <v>0.84809999999999997</v>
    <v>AUD</v>
    <v>45749.944513888891</v>
    <v>0.84809999999999997</v>
    <v>0.91339999999999999</v>
    <v>0.8407</v>
    <v>0.83240000000000003</v>
    <v>SGD</v>
    <v>Australian Dollar/Singapore Dollar FX Cross Rate</v>
    <v>0.84199999999999997</v>
    <v>AUDSGD</v>
    <v>Par de divisa</v>
    <v>AUD/SGD</v>
  </rv>
  <rv s="1">
    <v>98</v>
  </rv>
  <rv s="0">
    <v>0</v>
    <v>1</v>
    <v>AUD/AED</v>
    <v>3</v>
    <v>16</v>
    <v>Finance</v>
    <v>5</v>
    <v>es-ES</v>
    <v>auxr3m</v>
    <v>268435456</v>
    <v>1</v>
    <v>Con tecnología de Refinitiv</v>
    <v>2.3128000000000002</v>
    <v>-2.07E-2</v>
    <v>-8.9510000000000006E-3</v>
    <v>2.3126000000000002</v>
    <v>AUD</v>
    <v>45749.944513888891</v>
    <v>2.3128000000000002</v>
    <v>2.5497000000000001</v>
    <v>2.2873000000000001</v>
    <v>2.2349999999999999</v>
    <v>AED</v>
    <v>Australian Dollar/UAE Dirham FX Cross Rate</v>
    <v>2.2919</v>
    <v>AUDAED</v>
    <v>Par de divisa</v>
    <v>AUD/AED</v>
  </rv>
  <rv s="1">
    <v>100</v>
  </rv>
  <rv s="0">
    <v>0</v>
    <v>1</v>
    <v>AUD/BMD</v>
    <v>3</v>
    <v>17</v>
    <v>Finance</v>
    <v>5</v>
    <v>es-ES</v>
    <v>auxi77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BMD</v>
    <v>Australian Dollar/Bermuda Dollar FX Cross Rate</v>
    <v>0.624</v>
    <v>AUDBMD</v>
    <v>Par de divisa</v>
    <v>AUD/BMD</v>
  </rv>
  <rv s="1">
    <v>102</v>
  </rv>
  <rv s="0">
    <v>0</v>
    <v>1</v>
    <v>CAD/COP</v>
    <v>3</v>
    <v>18</v>
    <v>Finance</v>
    <v>5</v>
    <v>es-ES</v>
    <v>av3oqh</v>
    <v>268435456</v>
    <v>1</v>
    <v>Con tecnología de Refinitiv</v>
    <v>2915.41</v>
    <v>-18.989999999999998</v>
    <v>-6.509E-3</v>
    <v>2917.52</v>
    <v>CAD</v>
    <v>45749.944502314815</v>
    <v>2915.41</v>
    <v>3247.44</v>
    <v>2899.99</v>
    <v>2747.18</v>
    <v>COP</v>
    <v>Canadian Dollar/Colombian Peso FX Cross Rate</v>
    <v>2898.53</v>
    <v>CADCOP</v>
    <v>Par de divisa</v>
    <v>CAD/COP</v>
  </rv>
  <rv s="1">
    <v>104</v>
  </rv>
  <rv s="0">
    <v>0</v>
    <v>1</v>
    <v>CAD/USD</v>
    <v>3</v>
    <v>4</v>
    <v>Finance</v>
    <v>5</v>
    <v>es-ES</v>
    <v>av3wnm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USD</v>
    <v>Canadian Dollar/US Dollar FX Cross Rate</v>
    <v>0.69889999999999997</v>
    <v>CADUSD</v>
    <v>Par de divisa</v>
    <v>CAD/USD</v>
  </rv>
  <rv s="1">
    <v>106</v>
  </rv>
  <rv s="0">
    <v>0</v>
    <v>1</v>
    <v>CAD/EUR</v>
    <v>3</v>
    <v>6</v>
    <v>Finance</v>
    <v>5</v>
    <v>es-ES</v>
    <v>av3ppr</v>
    <v>268435456</v>
    <v>1</v>
    <v>Con tecnología de Refinitiv</v>
    <v>0.6472</v>
    <v>-1.6999999999999999E-3</v>
    <v>-2.627E-3</v>
    <v>0.6472</v>
    <v>CAD</v>
    <v>45749.944513888891</v>
    <v>0.64970000000000006</v>
    <v>0.69010000000000005</v>
    <v>0.64529999999999998</v>
    <v>0.63039999999999996</v>
    <v>EUR</v>
    <v>Canadian Dollar/Euro FX Cross Rate</v>
    <v>0.64549999999999996</v>
    <v>CADEUR</v>
    <v>Par de divisa</v>
    <v>CAD/EUR</v>
  </rv>
  <rv s="1">
    <v>108</v>
  </rv>
  <rv s="0">
    <v>0</v>
    <v>1</v>
    <v>CAD/AUD</v>
    <v>3</v>
    <v>7</v>
    <v>Finance</v>
    <v>5</v>
    <v>es-ES</v>
    <v>av3n1h</v>
    <v>268435456</v>
    <v>1</v>
    <v>Con tecnología de Refinitiv</v>
    <v>1.115</v>
    <v>4.4000000000000003E-3</v>
    <v>3.947E-3</v>
    <v>1.1147</v>
    <v>CAD</v>
    <v>45749.944537037038</v>
    <v>1.123</v>
    <v>1.1385000000000001</v>
    <v>1.1160000000000001</v>
    <v>1.0656000000000001</v>
    <v>AUD</v>
    <v>Canadian Dollar/Australian Dollar FX Cross Rate</v>
    <v>1.1191</v>
    <v>CADAUD</v>
    <v>Par de divisa</v>
    <v>CAD/AUD</v>
  </rv>
  <rv s="1">
    <v>110</v>
  </rv>
  <rv s="0">
    <v>0</v>
    <v>1</v>
    <v>CAD/PAB</v>
    <v>3</v>
    <v>9</v>
    <v>Finance</v>
    <v>5</v>
    <v>es-ES</v>
    <v>av3tvh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PAB</v>
    <v>Canadian Dollar/Panama Balboa FX Cross Rate</v>
    <v>0.69889999999999997</v>
    <v>CADPAB</v>
    <v>Par de divisa</v>
    <v>CAD/PAB</v>
  </rv>
  <rv s="1">
    <v>112</v>
  </rv>
  <rv s="0">
    <v>0</v>
    <v>1</v>
    <v>CAD/MXN</v>
    <v>3</v>
    <v>10</v>
    <v>Finance</v>
    <v>5</v>
    <v>es-ES</v>
    <v>av3stc</v>
    <v>268435456</v>
    <v>1</v>
    <v>Con tecnología de Refinitiv</v>
    <v>14.192399999999999</v>
    <v>-5.9999999999999995E-4</v>
    <v>-4.227E-5</v>
    <v>14.1938</v>
    <v>CAD</v>
    <v>45749.944513888891</v>
    <v>14.213900000000001</v>
    <v>14.933199999999999</v>
    <v>14.164899999999999</v>
    <v>11.964600000000001</v>
    <v>MXN</v>
    <v>Canadian Dollar/Mexican Peso FX Cross Rate</v>
    <v>14.193199999999999</v>
    <v>CADMXN</v>
    <v>Par de divisa</v>
    <v>CAD/MXN</v>
  </rv>
  <rv s="1">
    <v>114</v>
  </rv>
  <rv s="0">
    <v>0</v>
    <v>1</v>
    <v>CAD/ARS</v>
    <v>3</v>
    <v>11</v>
    <v>Finance</v>
    <v>5</v>
    <v>es-ES</v>
    <v>av3mur</v>
    <v>268435456</v>
    <v>1</v>
    <v>Con tecnología de Refinitiv</v>
    <v>753.42370000000005</v>
    <v>-4.0034000000000001</v>
    <v>-5.3109999999999997E-3</v>
    <v>753.74130000000002</v>
    <v>CAD</v>
    <v>45749.944502314815</v>
    <v>754.48339999999996</v>
    <v>754.48339999999996</v>
    <v>749.28420000000006</v>
    <v>627.12109999999996</v>
    <v>ARS</v>
    <v>Canadian Dollar/Argentine Peso FX Cross Rate</v>
    <v>749.73789999999997</v>
    <v>CADARS</v>
    <v>Par de divisa</v>
    <v>CAD/ARS</v>
  </rv>
  <rv s="1">
    <v>116</v>
  </rv>
  <rv s="0">
    <v>0</v>
    <v>1</v>
    <v>CAD/PEN</v>
    <v>3</v>
    <v>12</v>
    <v>Finance</v>
    <v>5</v>
    <v>es-ES</v>
    <v>av3u52</v>
    <v>268435456</v>
    <v>1</v>
    <v>Con tecnología de Refinitiv</v>
    <v>2.5773999999999999</v>
    <v>-1.37E-2</v>
    <v>-5.313E-3</v>
    <v>2.5785</v>
    <v>CAD</v>
    <v>45749.944502314815</v>
    <v>2.5811000000000002</v>
    <v>2.8148</v>
    <v>2.5657999999999999</v>
    <v>2.5114000000000001</v>
    <v>PEN</v>
    <v>Canadian Dollar/Peruvian Sol FX Cross Rate</v>
    <v>2.5648</v>
    <v>CADPEN</v>
    <v>Par de divisa</v>
    <v>CAD/PEN</v>
  </rv>
  <rv s="1">
    <v>118</v>
  </rv>
  <rv s="0">
    <v>0</v>
    <v>1</v>
    <v>CAD/CLP</v>
    <v>3</v>
    <v>13</v>
    <v>Finance</v>
    <v>5</v>
    <v>es-ES</v>
    <v>av3okr</v>
    <v>268435456</v>
    <v>1</v>
    <v>Con tecnología de Refinitiv</v>
    <v>670.83540000000005</v>
    <v>-3.5630999999999999</v>
    <v>-5.3109999999999997E-3</v>
    <v>670.83540000000005</v>
    <v>CAD</v>
    <v>45749.944502314815</v>
    <v>671.49590000000001</v>
    <v>727.21249999999998</v>
    <v>667.26030000000003</v>
    <v>635.54259999999999</v>
    <v>CLP</v>
    <v>Canadian Dollar/Chilean Peso FX Cross Rate</v>
    <v>667.27229999999997</v>
    <v>CADCLP</v>
    <v>Par de divisa</v>
    <v>CAD/CLP</v>
  </rv>
  <rv s="1">
    <v>120</v>
  </rv>
  <rv s="0">
    <v>0</v>
    <v>1</v>
    <v>CAD/NOK</v>
    <v>3</v>
    <v>14</v>
    <v>Finance</v>
    <v>5</v>
    <v>es-ES</v>
    <v>av3tmw</v>
    <v>268435456</v>
    <v>1</v>
    <v>Con tecnología de Refinitiv</v>
    <v>7.282</v>
    <v>-9.1999999999999998E-3</v>
    <v>-1.2590000000000001E-3</v>
    <v>7.3083</v>
    <v>CAD</v>
    <v>45749.944537037038</v>
    <v>7.3292000000000002</v>
    <v>8.0838000000000001</v>
    <v>7.2956000000000003</v>
    <v>7.2545000000000002</v>
    <v>NOK</v>
    <v>Canadian Dollar/Norwegian Krone FX Cross Rate</v>
    <v>7.2991000000000001</v>
    <v>CADNOK</v>
    <v>Par de divisa</v>
    <v>CAD/NOK</v>
  </rv>
  <rv s="1">
    <v>122</v>
  </rv>
  <rv s="0">
    <v>0</v>
    <v>1</v>
    <v>CAD/SGD</v>
    <v>3</v>
    <v>15</v>
    <v>Finance</v>
    <v>5</v>
    <v>es-ES</v>
    <v>av3v77</v>
    <v>268435456</v>
    <v>1</v>
    <v>Con tecnología de Refinitiv</v>
    <v>0.94630000000000003</v>
    <v>-3.3E-3</v>
    <v>-3.4870000000000001E-3</v>
    <v>0.94630000000000003</v>
    <v>CAD</v>
    <v>45749.944502314815</v>
    <v>0.94799999999999995</v>
    <v>0.99880000000000002</v>
    <v>0.94289999999999996</v>
    <v>0.9163</v>
    <v>SGD</v>
    <v>Canadian Dollar/Singapore Dollar FX Cross Rate</v>
    <v>0.94299999999999995</v>
    <v>CADSGD</v>
    <v>Par de divisa</v>
    <v>CAD/SGD</v>
  </rv>
  <rv s="1">
    <v>124</v>
  </rv>
  <rv s="0">
    <v>0</v>
    <v>1</v>
    <v>CAD/AED</v>
    <v>3</v>
    <v>16</v>
    <v>Finance</v>
    <v>5</v>
    <v>es-ES</v>
    <v>av3whw</v>
    <v>268435456</v>
    <v>1</v>
    <v>Con tecnología de Refinitiv</v>
    <v>2.5806</v>
    <v>-1.35E-2</v>
    <v>-5.2319999999999997E-3</v>
    <v>2.5802999999999998</v>
    <v>CAD</v>
    <v>45749.944502314815</v>
    <v>2.5831</v>
    <v>2.7368000000000001</v>
    <v>2.5653000000000001</v>
    <v>2.4824999999999999</v>
    <v>AED</v>
    <v>Canadian Dollar/UAE Dirham FX Cross Rate</v>
    <v>2.5668000000000002</v>
    <v>CADAED</v>
    <v>Par de divisa</v>
    <v>CAD/AED</v>
  </rv>
  <rv s="1">
    <v>126</v>
  </rv>
  <rv s="0">
    <v>0</v>
    <v>1</v>
    <v>CAD/BMD</v>
    <v>3</v>
    <v>17</v>
    <v>Finance</v>
    <v>5</v>
    <v>es-ES</v>
    <v>av3noc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BMD</v>
    <v>Canadian Dollar/Bermuda Dollar FX Cross Rate</v>
    <v>0.69889999999999997</v>
    <v>CADBMD</v>
    <v>Par de divisa</v>
    <v>CAD/BMD</v>
  </rv>
  <rv s="1">
    <v>128</v>
  </rv>
  <rv s="0">
    <v>0</v>
    <v>1</v>
    <v>PAB/COP</v>
    <v>3</v>
    <v>18</v>
    <v>Finance</v>
    <v>5</v>
    <v>es-ES</v>
    <v>avobgh</v>
    <v>268435456</v>
    <v>1</v>
    <v>Con tecnología de Refinitiv</v>
    <v>4149.51</v>
    <v>-5</v>
    <v>-1.204E-3</v>
    <v>4152.5</v>
    <v>PAB</v>
    <v>45749.906192129631</v>
    <v>4149.51</v>
    <v>4537</v>
    <v>4144.5</v>
    <v>3739.5</v>
    <v>COP</v>
    <v>Panama Balboa/Colombian Peso FX Cross Rate</v>
    <v>4147.5</v>
    <v>PABCOP</v>
    <v>Par de divisa</v>
    <v>PAB/COP</v>
  </rv>
  <rv s="1">
    <v>130</v>
  </rv>
  <rv s="2">
    <v>19</v>
    <v>20</v>
    <v>PAB/USD</v>
    <v>3</v>
    <v>25</v>
    <v>Finance</v>
    <v>5</v>
    <v>es-ES</v>
    <v>avojar</v>
    <v>268435456</v>
    <v>1</v>
    <v>Con tecnología de Refinitiv</v>
    <v>0</v>
    <v>0</v>
    <v>1</v>
    <v>PAB</v>
    <v>42198.707245370373</v>
    <v>1</v>
    <v>0.99980000000000002</v>
    <v>USD</v>
    <v>Panama Balboa/US Dollar FX Cross Rate</v>
    <v>1</v>
    <v>PABUSD</v>
    <v>Par de divisa</v>
    <v>PAB/USD</v>
  </rv>
  <rv s="1">
    <v>132</v>
  </rv>
  <rv s="0">
    <v>0</v>
    <v>1</v>
    <v>PAB/EUR</v>
    <v>3</v>
    <v>6</v>
    <v>Finance</v>
    <v>5</v>
    <v>es-ES</v>
    <v>avocfr</v>
    <v>268435456</v>
    <v>1</v>
    <v>Con tecnología de Refinitiv</v>
    <v>0.92120000000000002</v>
    <v>2.64E-3</v>
    <v>2.8660000000000001E-3</v>
    <v>0.92120000000000002</v>
    <v>PAB</v>
    <v>45749.944537037038</v>
    <v>0.9254</v>
    <v>0.98240000000000005</v>
    <v>0.92120000000000002</v>
    <v>0.89170000000000005</v>
    <v>EUR</v>
    <v>Panama Balboa/Euro FX Cross Rate</v>
    <v>0.92379999999999995</v>
    <v>PABEUR</v>
    <v>Par de divisa</v>
    <v>PAB/EUR</v>
  </rv>
  <rv s="1">
    <v>134</v>
  </rv>
  <rv s="0">
    <v>0</v>
    <v>1</v>
    <v>PAB/AUD</v>
    <v>3</v>
    <v>7</v>
    <v>Finance</v>
    <v>5</v>
    <v>es-ES</v>
    <v>avo9nm</v>
    <v>268435456</v>
    <v>1</v>
    <v>Con tecnología de Refinitiv</v>
    <v>1.587</v>
    <v>1.4800000000000001E-2</v>
    <v>9.3289999999999988E-3</v>
    <v>1.5865</v>
    <v>PAB</v>
    <v>45749.944513888891</v>
    <v>1.6059000000000001</v>
    <v>1.6426000000000001</v>
    <v>1.5881000000000001</v>
    <v>1.4400999999999999</v>
    <v>AUD</v>
    <v>Panama Balboa/Australian Dollar FX Cross Rate</v>
    <v>1.6012999999999999</v>
    <v>PABAUD</v>
    <v>Par de divisa</v>
    <v>PAB/AUD</v>
  </rv>
  <rv s="1">
    <v>136</v>
  </rv>
  <rv s="0">
    <v>0</v>
    <v>1</v>
    <v>PAB/CAD</v>
    <v>3</v>
    <v>8</v>
    <v>Finance</v>
    <v>5</v>
    <v>es-ES</v>
    <v>avob27</v>
    <v>268435456</v>
    <v>1</v>
    <v>Con tecnología de Refinitiv</v>
    <v>1.4234</v>
    <v>7.7000000000000002E-3</v>
    <v>5.411E-3</v>
    <v>1.423</v>
    <v>PAB</v>
    <v>45749.944502314815</v>
    <v>1.4319</v>
    <v>1.4793000000000001</v>
    <v>1.4218999999999999</v>
    <v>1.3418000000000001</v>
    <v>CAD</v>
    <v>Panama Balboa/Canadian Dollar FX Cross Rate</v>
    <v>1.4307000000000001</v>
    <v>PABCAD</v>
    <v>Par de divisa</v>
    <v>PAB/CAD</v>
  </rv>
  <rv s="1">
    <v>138</v>
  </rv>
  <rv s="0">
    <v>0</v>
    <v>1</v>
    <v>PAB/MXN</v>
    <v>3</v>
    <v>10</v>
    <v>Finance</v>
    <v>5</v>
    <v>es-ES</v>
    <v>avofjc</v>
    <v>268435456</v>
    <v>1</v>
    <v>Con tecnología de Refinitiv</v>
    <v>20.2</v>
    <v>0.1134</v>
    <v>5.6129999999999999E-3</v>
    <v>20.202000000000002</v>
    <v>PAB</v>
    <v>45749.944525462961</v>
    <v>20.333200000000001</v>
    <v>21.2882</v>
    <v>20.154</v>
    <v>16.2559</v>
    <v>MXN</v>
    <v>Panama Balboa/Mexican Peso FX Cross Rate</v>
    <v>20.3154</v>
    <v>PABMXN</v>
    <v>Par de divisa</v>
    <v>PAB/MXN</v>
  </rv>
  <rv s="1">
    <v>140</v>
  </rv>
  <rv s="2">
    <v>19</v>
    <v>20</v>
    <v>PAB/ARS</v>
    <v>3</v>
    <v>22</v>
    <v>Finance</v>
    <v>5</v>
    <v>es-ES</v>
    <v>avo9hw</v>
    <v>268435456</v>
    <v>1</v>
    <v>Con tecnología de Refinitiv</v>
    <v>0</v>
    <v>0</v>
    <v>1072.8</v>
    <v>PAB</v>
    <v>45749.663483796299</v>
    <v>1073</v>
    <v>857.49</v>
    <v>ARS</v>
    <v>Panama Balboa/Argentine Peso FX Cross Rate</v>
    <v>1072.8</v>
    <v>PABARS</v>
    <v>Par de divisa</v>
    <v>PAB/ARS</v>
  </rv>
  <rv s="1">
    <v>142</v>
  </rv>
  <rv s="2">
    <v>19</v>
    <v>20</v>
    <v>PAB/PEN</v>
    <v>3</v>
    <v>23</v>
    <v>Finance</v>
    <v>5</v>
    <v>es-ES</v>
    <v>avogr7</v>
    <v>268435456</v>
    <v>1</v>
    <v>Con tecnología de Refinitiv</v>
    <v>0</v>
    <v>0</v>
    <v>3.67</v>
    <v>PAB</v>
    <v>45749.773622685185</v>
    <v>3.8513000000000002</v>
    <v>3.61</v>
    <v>PEN</v>
    <v>Panama Balboa/Peruvian Sol FX Cross Rate</v>
    <v>3.67</v>
    <v>PABPEN</v>
    <v>Par de divisa</v>
    <v>PAB/PEN</v>
  </rv>
  <rv s="1">
    <v>144</v>
  </rv>
  <rv s="0">
    <v>0</v>
    <v>1</v>
    <v>PAB/CLP</v>
    <v>3</v>
    <v>13</v>
    <v>Finance</v>
    <v>5</v>
    <v>es-ES</v>
    <v>avobar</v>
    <v>268435456</v>
    <v>1</v>
    <v>Con tecnología de Refinitiv</v>
    <v>954.8</v>
    <v>0</v>
    <v>0</v>
    <v>954.8</v>
    <v>PAB</v>
    <v>45749.917094907411</v>
    <v>954.8</v>
    <v>1019.13</v>
    <v>955.45</v>
    <v>881.33</v>
    <v>CLP</v>
    <v>Panama Balboa/Chilean Peso FX Cross Rate</v>
    <v>954.8</v>
    <v>PABCLP</v>
    <v>Par de divisa</v>
    <v>PAB/CLP</v>
  </rv>
  <rv s="1">
    <v>146</v>
  </rv>
  <rv s="0">
    <v>0</v>
    <v>1</v>
    <v>PAB/NOK</v>
    <v>3</v>
    <v>14</v>
    <v>Finance</v>
    <v>5</v>
    <v>es-ES</v>
    <v>avogcw</v>
    <v>268435456</v>
    <v>1</v>
    <v>Con tecnología de Refinitiv</v>
    <v>10.3645</v>
    <v>4.2299999999999997E-2</v>
    <v>4.0670000000000003E-3</v>
    <v>10.401899999999999</v>
    <v>PAB</v>
    <v>45749.944525462961</v>
    <v>10.4666</v>
    <v>11.529</v>
    <v>10.3985</v>
    <v>10.38</v>
    <v>NOK</v>
    <v>Panama Balboa/Norwegian Krone FX Cross Rate</v>
    <v>10.4442</v>
    <v>PABNOK</v>
    <v>Par de divisa</v>
    <v>PAB/NOK</v>
  </rv>
  <rv s="1">
    <v>148</v>
  </rv>
  <rv s="0">
    <v>0</v>
    <v>1</v>
    <v>PAB/SGD</v>
    <v>3</v>
    <v>15</v>
    <v>Finance</v>
    <v>5</v>
    <v>es-ES</v>
    <v>avohtc</v>
    <v>268435456</v>
    <v>1</v>
    <v>Con tecnología de Refinitiv</v>
    <v>1.3469</v>
    <v>2.3999999999999998E-3</v>
    <v>1.7819999999999999E-3</v>
    <v>1.3469</v>
    <v>PAB</v>
    <v>45749.944502314815</v>
    <v>1.35</v>
    <v>1.375</v>
    <v>1.3452</v>
    <v>1.2784</v>
    <v>SGD</v>
    <v>Panama Balboa/Singapore Dollar FX Cross Rate</v>
    <v>1.3492999999999999</v>
    <v>PABSGD</v>
    <v>Par de divisa</v>
    <v>PAB/SGD</v>
  </rv>
  <rv s="1">
    <v>150</v>
  </rv>
  <rv s="0">
    <v>0</v>
    <v>1</v>
    <v>PAB/AED</v>
    <v>3</v>
    <v>16</v>
    <v>Finance</v>
    <v>5</v>
    <v>es-ES</v>
    <v>avoj52</v>
    <v>268435456</v>
    <v>1</v>
    <v>Con tecnología de Refinitiv</v>
    <v>3.6728999999999998</v>
    <v>2.9999999999999997E-4</v>
    <v>8.1689999999999985E-5</v>
    <v>3.6726000000000001</v>
    <v>PAB</v>
    <v>45749.875023148146</v>
    <v>3.6728999999999998</v>
    <v>3.6736</v>
    <v>3.6732</v>
    <v>3.6715</v>
    <v>AED</v>
    <v>Panama Balboa/UAE Dirham FX Cross Rate</v>
    <v>3.6728999999999998</v>
    <v>PABAED</v>
    <v>Par de divisa</v>
    <v>PAB/AED</v>
  </rv>
  <rv s="1">
    <v>152</v>
  </rv>
  <rv s="2">
    <v>19</v>
    <v>20</v>
    <v>PAB/BMD</v>
    <v>3</v>
    <v>24</v>
    <v>Finance</v>
    <v>5</v>
    <v>es-ES</v>
    <v>avoabh</v>
    <v>268435456</v>
    <v>1</v>
    <v>Con tecnología de Refinitiv</v>
    <v>0</v>
    <v>0</v>
    <v>1</v>
    <v>PAB</v>
    <v>44995.083356481482</v>
    <v>1</v>
    <v>1</v>
    <v>BMD</v>
    <v>Panama Balboa/Bermuda Dollar FX Cross Rate</v>
    <v>1</v>
    <v>PABBMD</v>
    <v>Par de divisa</v>
    <v>PAB/BMD</v>
  </rv>
  <rv s="1">
    <v>154</v>
  </rv>
  <rv s="0">
    <v>0</v>
    <v>1</v>
    <v>MXN/COP</v>
    <v>3</v>
    <v>18</v>
    <v>Finance</v>
    <v>5</v>
    <v>es-ES</v>
    <v>avkdhw</v>
    <v>268435456</v>
    <v>1</v>
    <v>Con tecnología de Refinitiv</v>
    <v>205.376</v>
    <v>-1.4570000000000001</v>
    <v>-7.0940000000000005E-3</v>
    <v>205.386</v>
    <v>MXN</v>
    <v>45749.944513888891</v>
    <v>205.57900000000001</v>
    <v>234.05600000000001</v>
    <v>204.22300000000001</v>
    <v>196.953</v>
    <v>COP</v>
    <v>Mexican Peso/Colombian Peso FX Cross Rate</v>
    <v>203.929</v>
    <v>MXNCOP</v>
    <v>Par de divisa</v>
    <v>MXN/COP</v>
  </rv>
  <rv s="1">
    <v>156</v>
  </rv>
  <rv s="0">
    <v>0</v>
    <v>1</v>
    <v>MXN/USD</v>
    <v>3</v>
    <v>4</v>
    <v>Finance</v>
    <v>5</v>
    <v>es-ES</v>
    <v>avklc7</v>
    <v>268435456</v>
    <v>1</v>
    <v>Con tecnología de Refinitiv</v>
    <v>4.9459999999999997E-2</v>
    <v>-2.92E-4</v>
    <v>-5.9040000000000004E-3</v>
    <v>4.9459999999999997E-2</v>
    <v>MXN</v>
    <v>45749.944513888891</v>
    <v>4.9619999999999997E-2</v>
    <v>6.148E-2</v>
    <v>4.9180000000000001E-2</v>
    <v>4.6949999999999999E-2</v>
    <v>USD</v>
    <v>Mexican Peso/US Dollar FX Cross Rate</v>
    <v>4.9169999999999998E-2</v>
    <v>MXNUSD</v>
    <v>Par de divisa</v>
    <v>MXN/USD</v>
  </rv>
  <rv s="1">
    <v>158</v>
  </rv>
  <rv s="0">
    <v>0</v>
    <v>1</v>
    <v>MXN/EUR</v>
    <v>3</v>
    <v>6</v>
    <v>Finance</v>
    <v>5</v>
    <v>es-ES</v>
    <v>avkeh7</v>
    <v>268435456</v>
    <v>1</v>
    <v>Con tecnología de Refinitiv</v>
    <v>4.5560000000000003E-2</v>
    <v>-1.2999999999999999E-4</v>
    <v>-2.8530000000000001E-3</v>
    <v>4.5560000000000003E-2</v>
    <v>MXN</v>
    <v>45749.944548611114</v>
    <v>4.5789999999999997E-2</v>
    <v>5.697E-2</v>
    <v>4.5469999999999997E-2</v>
    <v>4.462E-2</v>
    <v>EUR</v>
    <v>Mexican Peso/Euro FX Cross Rate</v>
    <v>4.5429999999999998E-2</v>
    <v>MXNEUR</v>
    <v>Par de divisa</v>
    <v>MXN/EUR</v>
  </rv>
  <rv s="1">
    <v>160</v>
  </rv>
  <rv s="0">
    <v>0</v>
    <v>1</v>
    <v>MXN/AUD</v>
    <v>3</v>
    <v>7</v>
    <v>Finance</v>
    <v>5</v>
    <v>es-ES</v>
    <v>avkbp2</v>
    <v>268435456</v>
    <v>1</v>
    <v>Con tecnología de Refinitiv</v>
    <v>7.8469999999999998E-2</v>
    <v>2.61E-4</v>
    <v>3.326E-3</v>
    <v>7.8469999999999998E-2</v>
    <v>MXN</v>
    <v>45749.944513888891</v>
    <v>7.9210000000000003E-2</v>
    <v>9.3549999999999994E-2</v>
    <v>7.8600000000000003E-2</v>
    <v>7.2999999999999995E-2</v>
    <v>AUD</v>
    <v>Mexican Peso/Australian Dollar FX Cross Rate</v>
    <v>7.8729999999999994E-2</v>
    <v>MXNAUD</v>
    <v>Par de divisa</v>
    <v>MXN/AUD</v>
  </rv>
  <rv s="1">
    <v>162</v>
  </rv>
  <rv s="0">
    <v>0</v>
    <v>1</v>
    <v>MXN/CAD</v>
    <v>3</v>
    <v>8</v>
    <v>Finance</v>
    <v>5</v>
    <v>es-ES</v>
    <v>avkd3m</v>
    <v>268435456</v>
    <v>1</v>
    <v>Con tecnología de Refinitiv</v>
    <v>7.0379999999999998E-2</v>
    <v>-3.0000000000000001E-5</v>
    <v>-4.2630000000000001E-4</v>
    <v>7.0379999999999998E-2</v>
    <v>MXN</v>
    <v>45749.944513888891</v>
    <v>7.0599999999999996E-2</v>
    <v>8.3510000000000001E-2</v>
    <v>7.0349999999999996E-2</v>
    <v>6.6900000000000001E-2</v>
    <v>CAD</v>
    <v>Mexican Peso/Canadian Dollar FX Cross Rate</v>
    <v>7.0349999999999996E-2</v>
    <v>MXNCAD</v>
    <v>Par de divisa</v>
    <v>MXN/CAD</v>
  </rv>
  <rv s="1">
    <v>164</v>
  </rv>
  <rv s="0">
    <v>0</v>
    <v>1</v>
    <v>MXN/PAB</v>
    <v>3</v>
    <v>9</v>
    <v>Finance</v>
    <v>5</v>
    <v>es-ES</v>
    <v>avkik2</v>
    <v>268435456</v>
    <v>1</v>
    <v>Con tecnología de Refinitiv</v>
    <v>4.9459999999999997E-2</v>
    <v>-2.7999999999999998E-4</v>
    <v>-5.6610000000000002E-3</v>
    <v>4.9459999999999997E-2</v>
    <v>MXN</v>
    <v>45749.944525462961</v>
    <v>4.9619999999999997E-2</v>
    <v>6.148E-2</v>
    <v>4.9180000000000001E-2</v>
    <v>4.6949999999999999E-2</v>
    <v>PAB</v>
    <v>Mexican Peso/Panama Balboa FX Cross Rate</v>
    <v>4.9180000000000001E-2</v>
    <v>MXNPAB</v>
    <v>Par de divisa</v>
    <v>MXN/PAB</v>
  </rv>
  <rv s="1">
    <v>166</v>
  </rv>
  <rv s="0">
    <v>0</v>
    <v>1</v>
    <v>MXN/ARS</v>
    <v>3</v>
    <v>11</v>
    <v>Finance</v>
    <v>5</v>
    <v>es-ES</v>
    <v>avkbjc</v>
    <v>268435456</v>
    <v>1</v>
    <v>Con tecnología de Refinitiv</v>
    <v>53.058999999999997</v>
    <v>-0.31309999999999999</v>
    <v>-5.8999999999999999E-3</v>
    <v>53.061599999999999</v>
    <v>MXN</v>
    <v>45749.944513888891</v>
    <v>53.2301</v>
    <v>53.772599999999997</v>
    <v>52.765900000000002</v>
    <v>46.487299999999998</v>
    <v>ARS</v>
    <v>Mexican Peso/Argentine Peso FX Cross Rate</v>
    <v>52.748600000000003</v>
    <v>MXNARS</v>
    <v>Par de divisa</v>
    <v>MXN/ARS</v>
  </rv>
  <rv s="1">
    <v>168</v>
  </rv>
  <rv s="0">
    <v>0</v>
    <v>1</v>
    <v>MXN/PEN</v>
    <v>3</v>
    <v>12</v>
    <v>Finance</v>
    <v>5</v>
    <v>es-ES</v>
    <v>avkism</v>
    <v>268435456</v>
    <v>1</v>
    <v>Con tecnología de Refinitiv</v>
    <v>0.18149999999999999</v>
    <v>-1E-3</v>
    <v>-5.5100000000000001E-3</v>
    <v>0.18149999999999999</v>
    <v>MXN</v>
    <v>45749.944513888891</v>
    <v>0.18210000000000001</v>
    <v>0.2263</v>
    <v>0.1807</v>
    <v>0.1749</v>
    <v>PEN</v>
    <v>Mexican Peso/Peruvian Sol FX Cross Rate</v>
    <v>0.18049999999999999</v>
    <v>MXNPEN</v>
    <v>Par de divisa</v>
    <v>MXN/PEN</v>
  </rv>
  <rv s="1">
    <v>170</v>
  </rv>
  <rv s="0">
    <v>0</v>
    <v>1</v>
    <v>MXN/CLP</v>
    <v>3</v>
    <v>13</v>
    <v>Finance</v>
    <v>5</v>
    <v>es-ES</v>
    <v>avkdc7</v>
    <v>268435456</v>
    <v>1</v>
    <v>Con tecnología de Refinitiv</v>
    <v>47.222900000000003</v>
    <v>-0.26729999999999998</v>
    <v>-5.6599999999999992E-3</v>
    <v>47.225200000000001</v>
    <v>MXN</v>
    <v>45749.944548611114</v>
    <v>47.3752</v>
    <v>59.401499999999999</v>
    <v>46.989699999999999</v>
    <v>45.151200000000003</v>
    <v>CLP</v>
    <v>Mexican Peso/Chilean Peso FX Cross Rate</v>
    <v>46.957900000000002</v>
    <v>MXNCLP</v>
    <v>Par de divisa</v>
    <v>MXN/CLP</v>
  </rv>
  <rv s="1">
    <v>172</v>
  </rv>
  <rv s="0">
    <v>0</v>
    <v>1</v>
    <v>MXN/NOK</v>
    <v>3</v>
    <v>14</v>
    <v>Finance</v>
    <v>5</v>
    <v>es-ES</v>
    <v>avkibh</v>
    <v>268435456</v>
    <v>1</v>
    <v>Con tecnología de Refinitiv</v>
    <v>0.51449999999999996</v>
    <v>-8.4000000000000003E-4</v>
    <v>-1.6329999999999999E-3</v>
    <v>0.51449999999999996</v>
    <v>MXN</v>
    <v>45749.944525462961</v>
    <v>0.51649999999999996</v>
    <v>0.66069999999999995</v>
    <v>0.51349999999999996</v>
    <v>0.50929999999999997</v>
    <v>NOK</v>
    <v>Mexican Peso/Norwegian Krone FX Cross Rate</v>
    <v>0.51370000000000005</v>
    <v>MXNNOK</v>
    <v>Par de divisa</v>
    <v>MXN/NOK</v>
  </rv>
  <rv s="1">
    <v>174</v>
  </rv>
  <rv s="0">
    <v>0</v>
    <v>1</v>
    <v>MXN/SGD</v>
    <v>3</v>
    <v>15</v>
    <v>Finance</v>
    <v>5</v>
    <v>es-ES</v>
    <v>avkjur</v>
    <v>268435456</v>
    <v>1</v>
    <v>Con tecnología de Refinitiv</v>
    <v>6.6619999999999999E-2</v>
    <v>-2.4899999999999998E-4</v>
    <v>-3.738E-3</v>
    <v>6.6619999999999999E-2</v>
    <v>MXN</v>
    <v>45749.944548611114</v>
    <v>6.6830000000000001E-2</v>
    <v>8.2809999999999995E-2</v>
    <v>6.6400000000000001E-2</v>
    <v>6.3880000000000006E-2</v>
    <v>SGD</v>
    <v>Mexican Peso/Singapore Dollar FX Cross Rate</v>
    <v>6.6369999999999998E-2</v>
    <v>MXNSGD</v>
    <v>Par de divisa</v>
    <v>MXN/SGD</v>
  </rv>
  <rv s="1">
    <v>176</v>
  </rv>
  <rv s="0">
    <v>0</v>
    <v>1</v>
    <v>MXN/AED</v>
    <v>3</v>
    <v>16</v>
    <v>Finance</v>
    <v>5</v>
    <v>es-ES</v>
    <v>avkl6h</v>
    <v>268435456</v>
    <v>1</v>
    <v>Con tecnología de Refinitiv</v>
    <v>0.18160000000000001</v>
    <v>-1.06E-3</v>
    <v>-5.8349999999999999E-3</v>
    <v>0.1817</v>
    <v>MXN</v>
    <v>45749.944513888891</v>
    <v>0.1822</v>
    <v>0.2258</v>
    <v>0.1807</v>
    <v>0.1724</v>
    <v>AED</v>
    <v>Mexican Peso/UAE Dirham FX Cross Rate</v>
    <v>0.18060000000000001</v>
    <v>MXNAED</v>
    <v>Par de divisa</v>
    <v>MXN/AED</v>
  </rv>
  <rv s="1">
    <v>178</v>
  </rv>
  <rv s="0">
    <v>0</v>
    <v>1</v>
    <v>MXN/BMD</v>
    <v>3</v>
    <v>17</v>
    <v>Finance</v>
    <v>5</v>
    <v>es-ES</v>
    <v>avkccw</v>
    <v>268435456</v>
    <v>1</v>
    <v>Con tecnología de Refinitiv</v>
    <v>4.9459999999999997E-2</v>
    <v>-2.92E-4</v>
    <v>-5.9040000000000004E-3</v>
    <v>4.9459999999999997E-2</v>
    <v>MXN</v>
    <v>45749.944513888891</v>
    <v>4.9619999999999997E-2</v>
    <v>6.148E-2</v>
    <v>4.9180000000000001E-2</v>
    <v>4.6949999999999999E-2</v>
    <v>BMD</v>
    <v>Mexican Peso/Bermuda Dollar FX Cross Rate</v>
    <v>4.9169999999999998E-2</v>
    <v>MXNBMD</v>
    <v>Par de divisa</v>
    <v>MXN/BMD</v>
  </rv>
  <rv s="1">
    <v>180</v>
  </rv>
  <rv s="0">
    <v>0</v>
    <v>1</v>
    <v>ARS/COP</v>
    <v>3</v>
    <v>18</v>
    <v>Finance</v>
    <v>5</v>
    <v>es-ES</v>
    <v>auwx4c</v>
    <v>268435456</v>
    <v>1</v>
    <v>Con tecnología de Refinitiv</v>
    <v>3.8679999999999999</v>
    <v>-4.0000000000000001E-3</v>
    <v>-1.034E-3</v>
    <v>3.87</v>
    <v>ARS</v>
    <v>45749.906192129631</v>
    <v>3.8679999999999999</v>
    <v>4.6289999999999996</v>
    <v>3.863</v>
    <v>3.8029999999999999</v>
    <v>COP</v>
    <v>Argentine Peso/Colombian Peso FX Cross Rate</v>
    <v>3.8660000000000001</v>
    <v>ARSCOP</v>
    <v>Par de divisa</v>
    <v>ARS/COP</v>
  </rv>
  <rv s="1">
    <v>182</v>
  </rv>
  <rv s="2">
    <v>19</v>
    <v>20</v>
    <v>ARS/USD</v>
    <v>3</v>
    <v>25</v>
    <v>Finance</v>
    <v>5</v>
    <v>es-ES</v>
    <v>aux61h</v>
    <v>268435456</v>
    <v>1</v>
    <v>Con tecnología de Refinitiv</v>
    <v>0</v>
    <v>0</v>
    <v>9.3199999999999999E-4</v>
    <v>ARS</v>
    <v>45749.663483796299</v>
    <v>1.17E-3</v>
    <v>9.3000000000000005E-4</v>
    <v>USD</v>
    <v>Argentine Peso/US Dollar FX Cross Rate</v>
    <v>9.3199999999999999E-4</v>
    <v>ARSUSD</v>
    <v>Par de divisa</v>
    <v>ARS/USD</v>
  </rv>
  <rv s="1">
    <v>184</v>
  </rv>
  <rv s="0">
    <v>0</v>
    <v>1</v>
    <v>ARS/EUR</v>
    <v>3</v>
    <v>6</v>
    <v>Finance</v>
    <v>5</v>
    <v>es-ES</v>
    <v>auwy3m</v>
    <v>268435456</v>
    <v>1</v>
    <v>Con tecnología de Refinitiv</v>
    <v>8.5999999999999998E-4</v>
    <v>0</v>
    <v>0</v>
    <v>8.5999999999999998E-4</v>
    <v>ARS</v>
    <v>45749.944537037038</v>
    <v>8.5999999999999998E-4</v>
    <v>1.09E-3</v>
    <v>8.5999999999999998E-4</v>
    <v>8.4999999999999995E-4</v>
    <v>EUR</v>
    <v>Argentine Peso/Euro FX Cross Rate</v>
    <v>8.5999999999999998E-4</v>
    <v>ARSEUR</v>
    <v>Par de divisa</v>
    <v>ARS/EUR</v>
  </rv>
  <rv s="1">
    <v>186</v>
  </rv>
  <rv s="0">
    <v>0</v>
    <v>1</v>
    <v>ARS/AUD</v>
    <v>3</v>
    <v>7</v>
    <v>Finance</v>
    <v>5</v>
    <v>es-ES</v>
    <v>auwvbh</v>
    <v>268435456</v>
    <v>1</v>
    <v>Con tecnología de Refinitiv</v>
    <v>1.5E-3</v>
    <v>0</v>
    <v>0</v>
    <v>1.5E-3</v>
    <v>ARS</v>
    <v>45749.944513888891</v>
    <v>1.5E-3</v>
    <v>1.8E-3</v>
    <v>1.5E-3</v>
    <v>1.5E-3</v>
    <v>AUD</v>
    <v>Argentine Peso/Australian Dollar FX Cross Rate</v>
    <v>1.5E-3</v>
    <v>ARSAUD</v>
    <v>Par de divisa</v>
    <v>ARS/AUD</v>
  </rv>
  <rv s="1">
    <v>188</v>
  </rv>
  <rv s="0">
    <v>0</v>
    <v>1</v>
    <v>ARS/CAD</v>
    <v>3</v>
    <v>8</v>
    <v>Finance</v>
    <v>5</v>
    <v>es-ES</v>
    <v>auwwp2</v>
    <v>268435456</v>
    <v>1</v>
    <v>Con tecnología de Refinitiv</v>
    <v>1.2999999999999999E-3</v>
    <v>0</v>
    <v>0</v>
    <v>1.2999999999999999E-3</v>
    <v>ARS</v>
    <v>45749.944502314815</v>
    <v>1.2999999999999999E-3</v>
    <v>1.6000000000000001E-3</v>
    <v>1.2999999999999999E-3</v>
    <v>1.2999999999999999E-3</v>
    <v>CAD</v>
    <v>Argentine Peso/Canadian Dollar FX Cross Rate</v>
    <v>1.2999999999999999E-3</v>
    <v>ARSCAD</v>
    <v>Par de divisa</v>
    <v>ARS/CAD</v>
  </rv>
  <rv s="1">
    <v>190</v>
  </rv>
  <rv s="2">
    <v>19</v>
    <v>20</v>
    <v>ARS/PAB</v>
    <v>3</v>
    <v>21</v>
    <v>Finance</v>
    <v>5</v>
    <v>es-ES</v>
    <v>aux39c</v>
    <v>268435456</v>
    <v>1</v>
    <v>Con tecnología de Refinitiv</v>
    <v>0</v>
    <v>0</v>
    <v>8.9999999999999998E-4</v>
    <v>ARS</v>
    <v>45749.663483796299</v>
    <v>1.1999999999999999E-3</v>
    <v>8.9999999999999998E-4</v>
    <v>PAB</v>
    <v>Argentine Peso/Panama Balboa FX Cross Rate</v>
    <v>8.9999999999999998E-4</v>
    <v>ARSPAB</v>
    <v>Par de divisa</v>
    <v>ARS/PAB</v>
  </rv>
  <rv s="1">
    <v>192</v>
  </rv>
  <rv s="0">
    <v>0</v>
    <v>1</v>
    <v>ARS/MXN</v>
    <v>3</v>
    <v>10</v>
    <v>Finance</v>
    <v>5</v>
    <v>es-ES</v>
    <v>aux277</v>
    <v>268435456</v>
    <v>1</v>
    <v>Con tecnología de Refinitiv</v>
    <v>1.8800000000000001E-2</v>
    <v>1E-4</v>
    <v>5.3190000000000008E-3</v>
    <v>1.8800000000000001E-2</v>
    <v>ARS</v>
    <v>45749.944513888891</v>
    <v>1.9E-2</v>
    <v>2.1499999999999998E-2</v>
    <v>1.8800000000000001E-2</v>
    <v>1.8599999999999998E-2</v>
    <v>MXN</v>
    <v>Argentine Peso/Mexican Peso FX Cross Rate</v>
    <v>1.89E-2</v>
    <v>ARSMXN</v>
    <v>Par de divisa</v>
    <v>ARS/MXN</v>
  </rv>
  <rv s="1">
    <v>194</v>
  </rv>
  <rv s="2">
    <v>19</v>
    <v>20</v>
    <v>ARS/PEN</v>
    <v>3</v>
    <v>23</v>
    <v>Finance</v>
    <v>5</v>
    <v>es-ES</v>
    <v>aux3hw</v>
    <v>268435456</v>
    <v>1</v>
    <v>Con tecnología de Refinitiv</v>
    <v>0</v>
    <v>0</v>
    <v>3.3999999999999998E-3</v>
    <v>ARS</v>
    <v>45749.773622685185</v>
    <v>4.4000000000000003E-3</v>
    <v>3.3999999999999998E-3</v>
    <v>PEN</v>
    <v>Argentine Peso/Peruvian Sol FX Cross Rate</v>
    <v>3.3999999999999998E-3</v>
    <v>ARSPEN</v>
    <v>Par de divisa</v>
    <v>ARS/PEN</v>
  </rv>
  <rv s="1">
    <v>196</v>
  </rv>
  <rv s="0">
    <v>0</v>
    <v>1</v>
    <v>ARS/CLP</v>
    <v>3</v>
    <v>13</v>
    <v>Finance</v>
    <v>5</v>
    <v>es-ES</v>
    <v>auwwxm</v>
    <v>268435456</v>
    <v>1</v>
    <v>Con tecnología de Refinitiv</v>
    <v>0.88990000000000002</v>
    <v>0</v>
    <v>0</v>
    <v>0.88990000000000002</v>
    <v>ARS</v>
    <v>45749.917094907411</v>
    <v>0.88990000000000002</v>
    <v>1.1517999999999999</v>
    <v>0.89059999999999995</v>
    <v>0.8548</v>
    <v>CLP</v>
    <v>Argentine Peso/Chilean Peso FX Cross Rate</v>
    <v>0.88990000000000002</v>
    <v>ARSCLP</v>
    <v>Par de divisa</v>
    <v>ARS/CLP</v>
  </rv>
  <rv s="1">
    <v>198</v>
  </rv>
  <rv s="0">
    <v>0</v>
    <v>1</v>
    <v>ARS/NOK</v>
    <v>3</v>
    <v>14</v>
    <v>Finance</v>
    <v>5</v>
    <v>es-ES</v>
    <v>aux2zr</v>
    <v>268435456</v>
    <v>1</v>
    <v>Con tecnología de Refinitiv</v>
    <v>9.6600000000000002E-3</v>
    <v>3.0000000000000001E-5</v>
    <v>3.0930000000000003E-3</v>
    <v>9.7000000000000003E-3</v>
    <v>ARS</v>
    <v>45749.944525462961</v>
    <v>9.7599999999999996E-3</v>
    <v>1.2800000000000001E-2</v>
    <v>9.6900000000000007E-3</v>
    <v>9.6900000000000007E-3</v>
    <v>NOK</v>
    <v>Argentine Peso/Norwegian Krone FX Cross Rate</v>
    <v>9.7300000000000008E-3</v>
    <v>ARSNOK</v>
    <v>Par de divisa</v>
    <v>ARS/NOK</v>
  </rv>
  <rv s="1">
    <v>200</v>
  </rv>
  <rv s="0">
    <v>0</v>
    <v>1</v>
    <v>ARS/SGD</v>
    <v>3</v>
    <v>15</v>
    <v>Finance</v>
    <v>5</v>
    <v>es-ES</v>
    <v>aux4k2</v>
    <v>268435456</v>
    <v>1</v>
    <v>Con tecnología de Refinitiv</v>
    <v>1.2999999999999999E-3</v>
    <v>0</v>
    <v>0</v>
    <v>1.2999999999999999E-3</v>
    <v>ARS</v>
    <v>45749.944502314815</v>
    <v>1.2999999999999999E-3</v>
    <v>1.6000000000000001E-3</v>
    <v>1.2999999999999999E-3</v>
    <v>1.1999999999999999E-3</v>
    <v>SGD</v>
    <v>Argentine Peso/Singapore Dollar FX Cross Rate</v>
    <v>1.2999999999999999E-3</v>
    <v>ARSSGD</v>
    <v>Par de divisa</v>
    <v>ARS/SGD</v>
  </rv>
  <rv s="1">
    <v>202</v>
  </rv>
  <rv s="0">
    <v>0</v>
    <v>1</v>
    <v>ARS/AED</v>
    <v>3</v>
    <v>16</v>
    <v>Finance</v>
    <v>5</v>
    <v>es-ES</v>
    <v>aux5ur</v>
    <v>268435456</v>
    <v>1</v>
    <v>Con tecnología de Refinitiv</v>
    <v>3.4229999999999998E-3</v>
    <v>0</v>
    <v>0</v>
    <v>3.4229999999999998E-3</v>
    <v>ARS</v>
    <v>45749.875023148146</v>
    <v>3.4229999999999998E-3</v>
    <v>4.2830000000000003E-3</v>
    <v>3.424E-3</v>
    <v>3.421E-3</v>
    <v>AED</v>
    <v>Argentine Peso/UAE Dirham FX Cross Rate</v>
    <v>3.4229999999999998E-3</v>
    <v>ARSAED</v>
    <v>Par de divisa</v>
    <v>ARS/AED</v>
  </rv>
  <rv s="1">
    <v>204</v>
  </rv>
  <rv s="2">
    <v>19</v>
    <v>20</v>
    <v>ARS/BMD</v>
    <v>3</v>
    <v>24</v>
    <v>Finance</v>
    <v>5</v>
    <v>es-ES</v>
    <v>auwvyc</v>
    <v>268435456</v>
    <v>1</v>
    <v>Con tecnología de Refinitiv</v>
    <v>0</v>
    <v>0</v>
    <v>9.3000000000000005E-4</v>
    <v>ARS</v>
    <v>45749.663483796299</v>
    <v>1.17E-3</v>
    <v>9.3000000000000005E-4</v>
    <v>BMD</v>
    <v>Argentine Peso/Bermuda Dollar FX Cross Rate</v>
    <v>9.3000000000000005E-4</v>
    <v>ARSBMD</v>
    <v>Par de divisa</v>
    <v>ARS/BMD</v>
  </rv>
  <rv s="1">
    <v>206</v>
  </rv>
  <rv s="0">
    <v>0</v>
    <v>1</v>
    <v>PEN/COP</v>
    <v>3</v>
    <v>18</v>
    <v>Finance</v>
    <v>5</v>
    <v>es-ES</v>
    <v>avp8ar</v>
    <v>268435456</v>
    <v>1</v>
    <v>Con tecnología de Refinitiv</v>
    <v>1129.4257</v>
    <v>-1.3609</v>
    <v>-1.204E-3</v>
    <v>1130.2394999999999</v>
    <v>PEN</v>
    <v>45749.906192129631</v>
    <v>1129.4257</v>
    <v>1194.0535</v>
    <v>1129.2916</v>
    <v>1011.0308</v>
    <v>COP</v>
    <v>Peruvian Sol/Colombian Peso FX Cross Rate</v>
    <v>1128.8786</v>
    <v>PENCOP</v>
    <v>Par de divisa</v>
    <v>PEN/COP</v>
  </rv>
  <rv s="1">
    <v>208</v>
  </rv>
  <rv s="2">
    <v>19</v>
    <v>20</v>
    <v>PEN/USD</v>
    <v>3</v>
    <v>25</v>
    <v>Finance</v>
    <v>5</v>
    <v>es-ES</v>
    <v>avpg52</v>
    <v>268435456</v>
    <v>1</v>
    <v>Con tecnología de Refinitiv</v>
    <v>0</v>
    <v>0</v>
    <v>0.2722</v>
    <v>PEN</v>
    <v>45749.773622685185</v>
    <v>0.2767</v>
    <v>0.25869999999999999</v>
    <v>USD</v>
    <v>Peruvian Sol/US Dollar FX Cross Rate</v>
    <v>0.2722</v>
    <v>PENUSD</v>
    <v>Par de divisa</v>
    <v>PEN/USD</v>
  </rv>
  <rv s="1">
    <v>210</v>
  </rv>
  <rv s="0">
    <v>0</v>
    <v>1</v>
    <v>PEN/EUR</v>
    <v>3</v>
    <v>6</v>
    <v>Finance</v>
    <v>5</v>
    <v>es-ES</v>
    <v>avp9a2</v>
    <v>268435456</v>
    <v>1</v>
    <v>Con tecnología de Refinitiv</v>
    <v>0.25069999999999998</v>
    <v>6.9999999999999999E-4</v>
    <v>2.7920000000000002E-3</v>
    <v>0.25069999999999998</v>
    <v>PEN</v>
    <v>45749.944537037038</v>
    <v>0.25190000000000001</v>
    <v>0.2626</v>
    <v>0.251</v>
    <v>0.23519999999999999</v>
    <v>EUR</v>
    <v>Peruvian Sol/Euro FX Cross Rate</v>
    <v>0.25140000000000001</v>
    <v>PENEUR</v>
    <v>Par de divisa</v>
    <v>PEN/EUR</v>
  </rv>
  <rv s="1">
    <v>212</v>
  </rv>
  <rv s="0">
    <v>0</v>
    <v>1</v>
    <v>PEN/AUD</v>
    <v>3</v>
    <v>7</v>
    <v>Finance</v>
    <v>5</v>
    <v>es-ES</v>
    <v>avp6hw</v>
    <v>268435456</v>
    <v>1</v>
    <v>Con tecnología de Refinitiv</v>
    <v>0.432</v>
    <v>4.0000000000000001E-3</v>
    <v>9.2639999999999997E-3</v>
    <v>0.43180000000000002</v>
    <v>PEN</v>
    <v>45749.944513888891</v>
    <v>0.43709999999999999</v>
    <v>0.4405</v>
    <v>0.43269999999999997</v>
    <v>0.38250000000000001</v>
    <v>AUD</v>
    <v>Peruvian Sol/Australian Dollar FX Cross Rate</v>
    <v>0.43580000000000002</v>
    <v>PENAUD</v>
    <v>Par de divisa</v>
    <v>PEN/AUD</v>
  </rv>
  <rv s="1">
    <v>214</v>
  </rv>
  <rv s="0">
    <v>0</v>
    <v>1</v>
    <v>PEN/CAD</v>
    <v>3</v>
    <v>8</v>
    <v>Finance</v>
    <v>5</v>
    <v>es-ES</v>
    <v>avp7vh</v>
    <v>268435456</v>
    <v>1</v>
    <v>Con tecnología de Refinitiv</v>
    <v>0.38740000000000002</v>
    <v>2.0899999999999998E-3</v>
    <v>5.3959999999999998E-3</v>
    <v>0.38729999999999998</v>
    <v>PEN</v>
    <v>45749.944502314815</v>
    <v>0.38969999999999999</v>
    <v>0.39779999999999999</v>
    <v>0.38740000000000002</v>
    <v>0.3533</v>
    <v>CAD</v>
    <v>Peruvian Sol/Canadian Dollar FX Cross Rate</v>
    <v>0.38940000000000002</v>
    <v>PENCAD</v>
    <v>Par de divisa</v>
    <v>PEN/CAD</v>
  </rv>
  <rv s="1">
    <v>216</v>
  </rv>
  <rv s="2">
    <v>19</v>
    <v>20</v>
    <v>PEN/PAB</v>
    <v>3</v>
    <v>21</v>
    <v>Finance</v>
    <v>5</v>
    <v>es-ES</v>
    <v>avpdfr</v>
    <v>268435456</v>
    <v>1</v>
    <v>Con tecnología de Refinitiv</v>
    <v>0</v>
    <v>0</v>
    <v>0.2722</v>
    <v>PEN</v>
    <v>45749.773622685185</v>
    <v>0.2767</v>
    <v>0.25869999999999999</v>
    <v>PAB</v>
    <v>Peruvian Sol/Panama Balboa FX Cross Rate</v>
    <v>0.2722</v>
    <v>PENPAB</v>
    <v>Par de divisa</v>
    <v>PEN/PAB</v>
  </rv>
  <rv s="1">
    <v>218</v>
  </rv>
  <rv s="0">
    <v>0</v>
    <v>1</v>
    <v>PEN/MXN</v>
    <v>3</v>
    <v>10</v>
    <v>Finance</v>
    <v>5</v>
    <v>es-ES</v>
    <v>avpcdm</v>
    <v>268435456</v>
    <v>1</v>
    <v>Con tecnología de Refinitiv</v>
    <v>5.4981</v>
    <v>3.09E-2</v>
    <v>5.6200000000000009E-3</v>
    <v>5.4985999999999997</v>
    <v>PEN</v>
    <v>45749.944525462961</v>
    <v>5.5343</v>
    <v>5.7076000000000002</v>
    <v>5.4916</v>
    <v>4.3822000000000001</v>
    <v>MXN</v>
    <v>Peruvian Sol/Mexican Peso FX Cross Rate</v>
    <v>5.5294999999999996</v>
    <v>PENMXN</v>
    <v>Par de divisa</v>
    <v>PEN/MXN</v>
  </rv>
  <rv s="1">
    <v>220</v>
  </rv>
  <rv s="2">
    <v>19</v>
    <v>20</v>
    <v>PEN/ARS</v>
    <v>3</v>
    <v>22</v>
    <v>Finance</v>
    <v>5</v>
    <v>es-ES</v>
    <v>avp6c7</v>
    <v>268435456</v>
    <v>1</v>
    <v>Con tecnología de Refinitiv</v>
    <v>0</v>
    <v>0</v>
    <v>291.99779999999998</v>
    <v>PEN</v>
    <v>45749.773622685185</v>
    <v>295.6558</v>
    <v>228.93530000000001</v>
    <v>ARS</v>
    <v>Peruvian Sol/Argentine Peso FX Cross Rate</v>
    <v>291.99779999999998</v>
    <v>PENARS</v>
    <v>Par de divisa</v>
    <v>PEN/ARS</v>
  </rv>
  <rv s="1">
    <v>222</v>
  </rv>
  <rv s="0">
    <v>0</v>
    <v>1</v>
    <v>PEN/CLP</v>
    <v>3</v>
    <v>13</v>
    <v>Finance</v>
    <v>5</v>
    <v>es-ES</v>
    <v>avp852</v>
    <v>268435456</v>
    <v>1</v>
    <v>Con tecnología de Refinitiv</v>
    <v>259.8802</v>
    <v>0</v>
    <v>0</v>
    <v>259.8802</v>
    <v>PEN</v>
    <v>45749.917094907411</v>
    <v>259.8802</v>
    <v>271.04520000000002</v>
    <v>260.34059999999999</v>
    <v>235.37129999999999</v>
    <v>CLP</v>
    <v>Peruvian Sol/Chilean Peso FX Cross Rate</v>
    <v>259.8802</v>
    <v>PENCLP</v>
    <v>Par de divisa</v>
    <v>PEN/CLP</v>
  </rv>
  <rv s="1">
    <v>224</v>
  </rv>
  <rv s="0">
    <v>0</v>
    <v>1</v>
    <v>PEN/NOK</v>
    <v>3</v>
    <v>14</v>
    <v>Finance</v>
    <v>5</v>
    <v>es-ES</v>
    <v>avpd77</v>
    <v>268435456</v>
    <v>1</v>
    <v>Con tecnología de Refinitiv</v>
    <v>2.8210000000000002</v>
    <v>1.1509999999999999E-2</v>
    <v>4.065E-3</v>
    <v>2.8311999999999999</v>
    <v>PEN</v>
    <v>45749.944525462961</v>
    <v>2.8488000000000002</v>
    <v>3.0825</v>
    <v>2.8334000000000001</v>
    <v>2.74</v>
    <v>NOK</v>
    <v>Peruvian Sol/Norwegian Krone FX Cross Rate</v>
    <v>2.8426999999999998</v>
    <v>PENNOK</v>
    <v>Par de divisa</v>
    <v>PEN/NOK</v>
  </rv>
  <rv s="1">
    <v>226</v>
  </rv>
  <rv s="0">
    <v>0</v>
    <v>1</v>
    <v>PEN/SGD</v>
    <v>3</v>
    <v>15</v>
    <v>Finance</v>
    <v>5</v>
    <v>es-ES</v>
    <v>avpenm</v>
    <v>268435456</v>
    <v>1</v>
    <v>Con tecnología de Refinitiv</v>
    <v>0.36659999999999998</v>
    <v>6.5300000000000004E-4</v>
    <v>1.781E-3</v>
    <v>0.36659999999999998</v>
    <v>PEN</v>
    <v>45749.944502314815</v>
    <v>0.3674</v>
    <v>0.37030000000000002</v>
    <v>0.36649999999999999</v>
    <v>0.33879999999999999</v>
    <v>SGD</v>
    <v>Peruvian Sol/Singapore Dollar FX Cross Rate</v>
    <v>0.36730000000000002</v>
    <v>PENSGD</v>
    <v>Par de divisa</v>
    <v>PEN/SGD</v>
  </rv>
  <rv s="1">
    <v>228</v>
  </rv>
  <rv s="0">
    <v>0</v>
    <v>1</v>
    <v>PEN/AED</v>
    <v>3</v>
    <v>16</v>
    <v>Finance</v>
    <v>5</v>
    <v>es-ES</v>
    <v>avpfyc</v>
    <v>268435456</v>
    <v>1</v>
    <v>Con tecnología de Refinitiv</v>
    <v>0.99970000000000003</v>
    <v>8.2000000000000001E-5</v>
    <v>8.2029999999999999E-5</v>
    <v>0.99960000000000004</v>
    <v>PEN</v>
    <v>45749.875023148146</v>
    <v>0.99970000000000003</v>
    <v>1.0162</v>
    <v>1.0008999999999999</v>
    <v>0.94989999999999997</v>
    <v>AED</v>
    <v>Peruvian Sol/UAE Dirham FX Cross Rate</v>
    <v>0.99970000000000003</v>
    <v>PENAED</v>
    <v>Par de divisa</v>
    <v>PEN/AED</v>
  </rv>
  <rv s="1">
    <v>230</v>
  </rv>
  <rv s="2">
    <v>19</v>
    <v>20</v>
    <v>PEN/BMD</v>
    <v>3</v>
    <v>24</v>
    <v>Finance</v>
    <v>5</v>
    <v>es-ES</v>
    <v>avp75r</v>
    <v>268435456</v>
    <v>1</v>
    <v>Con tecnología de Refinitiv</v>
    <v>2.0000000000000002E-5</v>
    <v>7.3480000000000008E-5</v>
    <v>0.2722</v>
    <v>PEN</v>
    <v>45749.773622685185</v>
    <v>0.2767</v>
    <v>0.25869999999999999</v>
    <v>BMD</v>
    <v>Peruvian Sol/Bermuda Dollar FX Cross Rate</v>
    <v>0.2722</v>
    <v>PENBMD</v>
    <v>Par de divisa</v>
    <v>PEN/BMD</v>
  </rv>
  <rv s="1">
    <v>232</v>
  </rv>
  <rv s="0">
    <v>0</v>
    <v>1</v>
    <v>CLP/COP</v>
    <v>3</v>
    <v>18</v>
    <v>Finance</v>
    <v>5</v>
    <v>es-ES</v>
    <v>av4lkr</v>
    <v>268435456</v>
    <v>1</v>
    <v>Con tecnología de Refinitiv</v>
    <v>4.3460999999999999</v>
    <v>-5.1999999999999998E-3</v>
    <v>-1.196E-3</v>
    <v>4.3460999999999999</v>
    <v>CLP</v>
    <v>45749.917094907411</v>
    <v>4.3460999999999999</v>
    <v>4.6976000000000004</v>
    <v>4.3407</v>
    <v>3.8984000000000001</v>
    <v>COP</v>
    <v>Chilean Peso/Colombian Peso FX Cross Rate</v>
    <v>4.3409000000000004</v>
    <v>CLPCOP</v>
    <v>Par de divisa</v>
    <v>CLP/COP</v>
  </rv>
  <rv s="1">
    <v>234</v>
  </rv>
  <rv s="0">
    <v>0</v>
    <v>1</v>
    <v>CLP/USD</v>
    <v>3</v>
    <v>4</v>
    <v>Finance</v>
    <v>5</v>
    <v>es-ES</v>
    <v>av4thw</v>
    <v>268435456</v>
    <v>1</v>
    <v>Con tecnología de Refinitiv</v>
    <v>1.047E-3</v>
    <v>0</v>
    <v>0</v>
    <v>1.047E-3</v>
    <v>CLP</v>
    <v>45749.917094907411</v>
    <v>1.047E-3</v>
    <v>1.1299999999999999E-3</v>
    <v>1.047E-3</v>
    <v>9.7999999999999997E-4</v>
    <v>USD</v>
    <v>Chilean Peso/US Dollar FX Cross Rate</v>
    <v>1.047E-3</v>
    <v>CLPUSD</v>
    <v>Par de divisa</v>
    <v>CLP/USD</v>
  </rv>
  <rv s="1">
    <v>236</v>
  </rv>
  <rv s="0">
    <v>0</v>
    <v>1</v>
    <v>CLP/EUR</v>
    <v>3</v>
    <v>6</v>
    <v>Finance</v>
    <v>5</v>
    <v>es-ES</v>
    <v>av4mk2</v>
    <v>268435456</v>
    <v>1</v>
    <v>Con tecnología de Refinitiv</v>
    <v>9.6400000000000001E-4</v>
    <v>3.0000000000000001E-6</v>
    <v>3.1119999999999997E-3</v>
    <v>9.6400000000000001E-4</v>
    <v>CLP</v>
    <v>45749.944537037038</v>
    <v>9.6900000000000003E-4</v>
    <v>1.0430000000000001E-3</v>
    <v>9.6500000000000004E-4</v>
    <v>9.3899999999999995E-4</v>
    <v>EUR</v>
    <v>Chilean Peso/Euro FX Cross Rate</v>
    <v>9.6699999999999998E-4</v>
    <v>CLPEUR</v>
    <v>Par de divisa</v>
    <v>CLP/EUR</v>
  </rv>
  <rv s="1">
    <v>238</v>
  </rv>
  <rv s="0">
    <v>0</v>
    <v>1</v>
    <v>CLP/AUD</v>
    <v>3</v>
    <v>7</v>
    <v>Finance</v>
    <v>5</v>
    <v>es-ES</v>
    <v>av4jur</v>
    <v>268435456</v>
    <v>1</v>
    <v>Con tecnología de Refinitiv</v>
    <v>1.6609999999999999E-3</v>
    <v>1.5E-5</v>
    <v>9.0310000000000008E-3</v>
    <v>1.6609999999999999E-3</v>
    <v>CLP</v>
    <v>45749.944513888891</v>
    <v>1.681E-3</v>
    <v>1.7340000000000001E-3</v>
    <v>1.663E-3</v>
    <v>1.5449999999999999E-3</v>
    <v>AUD</v>
    <v>Chilean Peso/Australian Dollar FX Cross Rate</v>
    <v>1.676E-3</v>
    <v>CLPAUD</v>
    <v>Par de divisa</v>
    <v>CLP/AUD</v>
  </rv>
  <rv s="1">
    <v>240</v>
  </rv>
  <rv s="0">
    <v>0</v>
    <v>1</v>
    <v>CLP/CAD</v>
    <v>3</v>
    <v>8</v>
    <v>Finance</v>
    <v>5</v>
    <v>es-ES</v>
    <v>av4l9c</v>
    <v>268435456</v>
    <v>1</v>
    <v>Con tecnología de Refinitiv</v>
    <v>1.4890000000000001E-3</v>
    <v>7.9999999999999996E-6</v>
    <v>5.3730000000000002E-3</v>
    <v>1.4890000000000001E-3</v>
    <v>CLP</v>
    <v>45749.944502314815</v>
    <v>1.4989999999999999E-3</v>
    <v>1.57E-3</v>
    <v>1.4890000000000001E-3</v>
    <v>1.3699999999999999E-3</v>
    <v>CAD</v>
    <v>Chilean Peso/Canadian Dollar FX Cross Rate</v>
    <v>1.4970000000000001E-3</v>
    <v>CLPCAD</v>
    <v>Par de divisa</v>
    <v>CLP/CAD</v>
  </rv>
  <rv s="1">
    <v>242</v>
  </rv>
  <rv s="0">
    <v>0</v>
    <v>1</v>
    <v>CLP/PAB</v>
    <v>3</v>
    <v>9</v>
    <v>Finance</v>
    <v>5</v>
    <v>es-ES</v>
    <v>av4qpr</v>
    <v>268435456</v>
    <v>1</v>
    <v>Con tecnología de Refinitiv</v>
    <v>1.047E-3</v>
    <v>0</v>
    <v>0</v>
    <v>1.047E-3</v>
    <v>CLP</v>
    <v>45749.917094907411</v>
    <v>1.047E-3</v>
    <v>1.134E-3</v>
    <v>1.047E-3</v>
    <v>9.7900000000000005E-4</v>
    <v>PAB</v>
    <v>Chilean Peso/Panama Balboa FX Cross Rate</v>
    <v>1.047E-3</v>
    <v>CLPPAB</v>
    <v>Par de divisa</v>
    <v>CLP/PAB</v>
  </rv>
  <rv s="1">
    <v>244</v>
  </rv>
  <rv s="0">
    <v>0</v>
    <v>1</v>
    <v>CLP/MXN</v>
    <v>3</v>
    <v>10</v>
    <v>Finance</v>
    <v>5</v>
    <v>es-ES</v>
    <v>av4pnm</v>
    <v>268435456</v>
    <v>1</v>
    <v>Con tecnología de Refinitiv</v>
    <v>2.1139999999999999E-2</v>
    <v>1.2E-4</v>
    <v>5.6759999999999996E-3</v>
    <v>2.1139999999999999E-2</v>
    <v>CLP</v>
    <v>45749.944513888891</v>
    <v>2.128E-2</v>
    <v>2.213E-2</v>
    <v>2.111E-2</v>
    <v>1.6809999999999999E-2</v>
    <v>MXN</v>
    <v>Chilean Peso/Mexican Peso FX Cross Rate</v>
    <v>2.1260000000000001E-2</v>
    <v>CLPMXN</v>
    <v>Par de divisa</v>
    <v>CLP/MXN</v>
  </rv>
  <rv s="1">
    <v>246</v>
  </rv>
  <rv s="0">
    <v>0</v>
    <v>1</v>
    <v>CLP/ARS</v>
    <v>3</v>
    <v>11</v>
    <v>Finance</v>
    <v>5</v>
    <v>es-ES</v>
    <v>av4jp2</v>
    <v>268435456</v>
    <v>1</v>
    <v>Con tecnología de Refinitiv</v>
    <v>1.1228</v>
    <v>0</v>
    <v>0</v>
    <v>1.1228</v>
    <v>CLP</v>
    <v>45749.917094907411</v>
    <v>1.1228</v>
    <v>1.1684000000000001</v>
    <v>1.1236999999999999</v>
    <v>0.86729999999999996</v>
    <v>ARS</v>
    <v>Chilean Peso/Argentine Peso FX Cross Rate</v>
    <v>1.1228</v>
    <v>CLPARS</v>
    <v>Par de divisa</v>
    <v>CLP/ARS</v>
  </rv>
  <rv s="1">
    <v>248</v>
  </rv>
  <rv s="0">
    <v>0</v>
    <v>1</v>
    <v>CLP/PEN</v>
    <v>3</v>
    <v>12</v>
    <v>Finance</v>
    <v>5</v>
    <v>es-ES</v>
    <v>av4qyc</v>
    <v>268435456</v>
    <v>1</v>
    <v>Con tecnología de Refinitiv</v>
    <v>3.8409999999999998E-3</v>
    <v>0</v>
    <v>0</v>
    <v>3.8409999999999998E-3</v>
    <v>CLP</v>
    <v>45749.917094907411</v>
    <v>3.8409999999999998E-3</v>
    <v>4.2199999999999998E-3</v>
    <v>3.8479999999999999E-3</v>
    <v>3.6800000000000001E-3</v>
    <v>PEN</v>
    <v>Chilean Peso/Peruvian Sol FX Cross Rate</v>
    <v>3.8409999999999998E-3</v>
    <v>CLPPEN</v>
    <v>Par de divisa</v>
    <v>CLP/PEN</v>
  </rv>
  <rv s="1">
    <v>250</v>
  </rv>
  <rv s="0">
    <v>0</v>
    <v>1</v>
    <v>CLP/NOK</v>
    <v>3</v>
    <v>14</v>
    <v>Finance</v>
    <v>5</v>
    <v>es-ES</v>
    <v>av4qh7</v>
    <v>268435456</v>
    <v>1</v>
    <v>Con tecnología de Refinitiv</v>
    <v>1.089E-2</v>
    <v>4.4299999999999999E-5</v>
    <v>4.0689999999999997E-3</v>
    <v>1.089E-2</v>
    <v>CLP</v>
    <v>45749.944525462961</v>
    <v>1.095E-2</v>
    <v>1.2120000000000001E-2</v>
    <v>1.089E-2</v>
    <v>1.089E-2</v>
    <v>NOK</v>
    <v>Chilean Peso/Norwegian Krone FX Cross Rate</v>
    <v>1.093E-2</v>
    <v>CLPNOK</v>
    <v>Par de divisa</v>
    <v>CLP/NOK</v>
  </rv>
  <rv s="1">
    <v>252</v>
  </rv>
  <rv s="0">
    <v>0</v>
    <v>1</v>
    <v>CLP/SGD</v>
    <v>3</v>
    <v>15</v>
    <v>Finance</v>
    <v>5</v>
    <v>es-ES</v>
    <v>av4s1h</v>
    <v>268435456</v>
    <v>1</v>
    <v>Con tecnología de Refinitiv</v>
    <v>1.41E-3</v>
    <v>1.9999999999999999E-6</v>
    <v>1.418E-3</v>
    <v>1.41E-3</v>
    <v>CLP</v>
    <v>45749.944502314815</v>
    <v>1.413E-3</v>
    <v>1.526E-3</v>
    <v>1.4090000000000001E-3</v>
    <v>1.3339999999999999E-3</v>
    <v>SGD</v>
    <v>Chilean Peso/Singapore Dollar FX Cross Rate</v>
    <v>1.4120000000000001E-3</v>
    <v>CLPSGD</v>
    <v>Par de divisa</v>
    <v>CLP/SGD</v>
  </rv>
  <rv s="1">
    <v>254</v>
  </rv>
  <rv s="0">
    <v>0</v>
    <v>1</v>
    <v>CLP/AED</v>
    <v>3</v>
    <v>16</v>
    <v>Finance</v>
    <v>5</v>
    <v>es-ES</v>
    <v>av4tc7</v>
    <v>268435456</v>
    <v>1</v>
    <v>Con tecnología de Refinitiv</v>
    <v>3.8440000000000002E-3</v>
    <v>0</v>
    <v>0</v>
    <v>3.8440000000000002E-3</v>
    <v>CLP</v>
    <v>45749.917094907411</v>
    <v>3.8440000000000002E-3</v>
    <v>4.1640000000000002E-3</v>
    <v>3.8470000000000002E-3</v>
    <v>3.5969999999999999E-3</v>
    <v>AED</v>
    <v>Chilean Peso/UAE Dirham FX Cross Rate</v>
    <v>3.8440000000000002E-3</v>
    <v>CLPAED</v>
    <v>Par de divisa</v>
    <v>CLP/AED</v>
  </rv>
  <rv s="1">
    <v>256</v>
  </rv>
  <rv s="0">
    <v>0</v>
    <v>1</v>
    <v>CLP/BMD</v>
    <v>3</v>
    <v>17</v>
    <v>Finance</v>
    <v>5</v>
    <v>es-ES</v>
    <v>av4kim</v>
    <v>268435456</v>
    <v>1</v>
    <v>Con tecnología de Refinitiv</v>
    <v>1.047E-3</v>
    <v>0</v>
    <v>0</v>
    <v>1.047E-3</v>
    <v>CLP</v>
    <v>45749.917094907411</v>
    <v>1.047E-3</v>
    <v>1.134E-3</v>
    <v>1.047E-3</v>
    <v>9.7900000000000005E-4</v>
    <v>BMD</v>
    <v>Chilean Peso/Bermuda Dollar FX Cross Rate</v>
    <v>1.047E-3</v>
    <v>CLPBMD</v>
    <v>Par de divisa</v>
    <v>CLP/BMD</v>
  </rv>
  <rv s="1">
    <v>258</v>
  </rv>
  <rv s="0">
    <v>0</v>
    <v>1</v>
    <v>NOK/COP</v>
    <v>3</v>
    <v>18</v>
    <v>Finance</v>
    <v>5</v>
    <v>es-ES</v>
    <v>avnem7</v>
    <v>268435456</v>
    <v>1</v>
    <v>Con tecnología de Refinitiv</v>
    <v>398.41</v>
    <v>-2.3199999999999998</v>
    <v>-5.8189999999999995E-3</v>
    <v>398.7</v>
    <v>NOK</v>
    <v>45749.944525462961</v>
    <v>398.41</v>
    <v>407.92</v>
    <v>396.74</v>
    <v>348.15</v>
    <v>COP</v>
    <v>Norwegian Krone/Colombian Peso FX Cross Rate</v>
    <v>396.38</v>
    <v>NOKCOP</v>
    <v>Par de divisa</v>
    <v>NOK/COP</v>
  </rv>
  <rv s="1">
    <v>260</v>
  </rv>
  <rv s="0">
    <v>0</v>
    <v>1</v>
    <v>NOK/USD</v>
    <v>3</v>
    <v>4</v>
    <v>Finance</v>
    <v>5</v>
    <v>es-ES</v>
    <v>avnmgh</v>
    <v>268435456</v>
    <v>1</v>
    <v>Con tecnología de Refinitiv</v>
    <v>9.5530000000000004E-2</v>
    <v>-4.4000000000000002E-4</v>
    <v>-4.5830000000000003E-3</v>
    <v>9.6009999999999998E-2</v>
    <v>NOK</v>
    <v>45749.944525462961</v>
    <v>9.6170000000000005E-2</v>
    <v>9.622E-2</v>
    <v>9.554E-2</v>
    <v>8.6319999999999994E-2</v>
    <v>USD</v>
    <v>Norwegian Krone/US Dollar FX Cross Rate</v>
    <v>9.5570000000000002E-2</v>
    <v>NOKUSD</v>
    <v>Par de divisa</v>
    <v>NOK/USD</v>
  </rv>
  <rv s="1">
    <v>262</v>
  </rv>
  <rv s="0">
    <v>0</v>
    <v>1</v>
    <v>NOK/EUR</v>
    <v>3</v>
    <v>6</v>
    <v>Finance</v>
    <v>5</v>
    <v>es-ES</v>
    <v>avnflh</v>
    <v>268435456</v>
    <v>1</v>
    <v>Con tecnología de Refinitiv</v>
    <v>8.8400000000000006E-2</v>
    <v>-1E-4</v>
    <v>-1.1310000000000001E-3</v>
    <v>8.8400000000000006E-2</v>
    <v>NOK</v>
    <v>45749.944513888891</v>
    <v>8.8599999999999998E-2</v>
    <v>8.8800000000000004E-2</v>
    <v>8.8400000000000006E-2</v>
    <v>8.2199999999999995E-2</v>
    <v>EUR</v>
    <v>Norwegian Krone/Euro FX Cross Rate</v>
    <v>8.8300000000000003E-2</v>
    <v>NOKEUR</v>
    <v>Par de divisa</v>
    <v>NOK/EUR</v>
  </rv>
  <rv s="1">
    <v>264</v>
  </rv>
  <rv s="0">
    <v>0</v>
    <v>1</v>
    <v>NOK/AUD</v>
    <v>3</v>
    <v>7</v>
    <v>Finance</v>
    <v>5</v>
    <v>es-ES</v>
    <v>avnctc</v>
    <v>268435456</v>
    <v>1</v>
    <v>Con tecnología de Refinitiv</v>
    <v>0.15160000000000001</v>
    <v>6.9999999999999999E-4</v>
    <v>4.5960000000000003E-3</v>
    <v>0.15229999999999999</v>
    <v>NOK</v>
    <v>45749.944548611114</v>
    <v>0.15359999999999999</v>
    <v>0.15359999999999999</v>
    <v>0.15260000000000001</v>
    <v>0.1353</v>
    <v>AUD</v>
    <v>Norwegian Krone/Australian Dollar FX Cross Rate</v>
    <v>0.153</v>
    <v>NOKAUD</v>
    <v>Par de divisa</v>
    <v>NOK/AUD</v>
  </rv>
  <rv s="1">
    <v>266</v>
  </rv>
  <rv s="0">
    <v>0</v>
    <v>1</v>
    <v>NOK/CAD</v>
    <v>3</v>
    <v>8</v>
    <v>Finance</v>
    <v>5</v>
    <v>es-ES</v>
    <v>avne7w</v>
    <v>268435456</v>
    <v>1</v>
    <v>Con tecnología de Refinitiv</v>
    <v>0.13589999999999999</v>
    <v>1E-4</v>
    <v>7.3209999999999996E-4</v>
    <v>0.1366</v>
    <v>NOK</v>
    <v>45749.944537037038</v>
    <v>0.1371</v>
    <v>0.13769999999999999</v>
    <v>0.13639999999999999</v>
    <v>0.1227</v>
    <v>CAD</v>
    <v>Norwegian Krone/Canadian Dollar FX Cross Rate</v>
    <v>0.13669999999999999</v>
    <v>NOKCAD</v>
    <v>Par de divisa</v>
    <v>NOK/CAD</v>
  </rv>
  <rv s="1">
    <v>268</v>
  </rv>
  <rv s="0">
    <v>0</v>
    <v>1</v>
    <v>NOK/PAB</v>
    <v>3</v>
    <v>9</v>
    <v>Finance</v>
    <v>5</v>
    <v>es-ES</v>
    <v>avnjoc</v>
    <v>268435456</v>
    <v>1</v>
    <v>Con tecnología de Refinitiv</v>
    <v>9.5530000000000004E-2</v>
    <v>-4.4000000000000002E-4</v>
    <v>-4.5830000000000003E-3</v>
    <v>9.6009999999999998E-2</v>
    <v>NOK</v>
    <v>45749.944525462961</v>
    <v>9.6170000000000005E-2</v>
    <v>9.622E-2</v>
    <v>9.554E-2</v>
    <v>8.6319999999999994E-2</v>
    <v>PAB</v>
    <v>Norwegian Krone/Panama Balboa FX Cross Rate</v>
    <v>9.5570000000000002E-2</v>
    <v>NOKPAB</v>
    <v>Par de divisa</v>
    <v>NOK/PAB</v>
  </rv>
  <rv s="1">
    <v>270</v>
  </rv>
  <rv s="0">
    <v>0</v>
    <v>1</v>
    <v>NOK/MXN</v>
    <v>3</v>
    <v>10</v>
    <v>Finance</v>
    <v>5</v>
    <v>es-ES</v>
    <v>avnip2</v>
    <v>268435456</v>
    <v>1</v>
    <v>Con tecnología de Refinitiv</v>
    <v>1.9395</v>
    <v>1.9E-3</v>
    <v>9.794999999999999E-4</v>
    <v>1.9397</v>
    <v>NOK</v>
    <v>45749.944548611114</v>
    <v>1.9473</v>
    <v>1.9615</v>
    <v>1.9361999999999999</v>
    <v>1.5016</v>
    <v>MXN</v>
    <v>Norwegian Krone/Mexican Peso FX Cross Rate</v>
    <v>1.9416</v>
    <v>NOKMXN</v>
    <v>Par de divisa</v>
    <v>NOK/MXN</v>
  </rv>
  <rv s="1">
    <v>272</v>
  </rv>
  <rv s="0">
    <v>0</v>
    <v>1</v>
    <v>NOK/ARS</v>
    <v>3</v>
    <v>11</v>
    <v>Finance</v>
    <v>5</v>
    <v>es-ES</v>
    <v>avncnm</v>
    <v>268435456</v>
    <v>1</v>
    <v>Con tecnología de Refinitiv</v>
    <v>102.4838</v>
    <v>-0.47739999999999999</v>
    <v>-4.6350000000000002E-3</v>
    <v>103.0043</v>
    <v>NOK</v>
    <v>45749.944513888891</v>
    <v>103.1687</v>
    <v>103.1687</v>
    <v>102.50700000000001</v>
    <v>77.632499999999993</v>
    <v>ARS</v>
    <v>Norwegian Krone/Argentine Peso FX Cross Rate</v>
    <v>102.5269</v>
    <v>NOKARS</v>
    <v>Par de divisa</v>
    <v>NOK/ARS</v>
  </rv>
  <rv s="1">
    <v>274</v>
  </rv>
  <rv s="0">
    <v>0</v>
    <v>1</v>
    <v>NOK/PEN</v>
    <v>3</v>
    <v>12</v>
    <v>Finance</v>
    <v>5</v>
    <v>es-ES</v>
    <v>avnjww</v>
    <v>268435456</v>
    <v>1</v>
    <v>Con tecnología de Refinitiv</v>
    <v>0.35060000000000002</v>
    <v>-1.6299999999999999E-3</v>
    <v>-4.6259999999999999E-3</v>
    <v>0.35239999999999999</v>
    <v>NOK</v>
    <v>45749.944525462961</v>
    <v>0.35289999999999999</v>
    <v>0.36309999999999998</v>
    <v>0.35099999999999998</v>
    <v>0.32150000000000001</v>
    <v>PEN</v>
    <v>Norwegian Krone/Peruvian Sol FX Cross Rate</v>
    <v>0.35070000000000001</v>
    <v>NOKPEN</v>
    <v>Par de divisa</v>
    <v>NOK/PEN</v>
  </rv>
  <rv s="1">
    <v>276</v>
  </rv>
  <rv s="0">
    <v>0</v>
    <v>1</v>
    <v>NOK/CLP</v>
    <v>3</v>
    <v>13</v>
    <v>Finance</v>
    <v>5</v>
    <v>es-ES</v>
    <v>avnegh</v>
    <v>268435456</v>
    <v>1</v>
    <v>Con tecnología de Refinitiv</v>
    <v>91.674599999999998</v>
    <v>-0.42409999999999998</v>
    <v>-4.6259999999999999E-3</v>
    <v>91.674599999999998</v>
    <v>NOK</v>
    <v>45749.944525462961</v>
    <v>91.820899999999995</v>
    <v>91.820899999999995</v>
    <v>91.285600000000002</v>
    <v>82.334500000000006</v>
    <v>CLP</v>
    <v>Norwegian Krone/Chilean Peso FX Cross Rate</v>
    <v>91.250500000000002</v>
    <v>NOKCLP</v>
    <v>Par de divisa</v>
    <v>NOK/CLP</v>
  </rv>
  <rv s="1">
    <v>278</v>
  </rv>
  <rv s="0">
    <v>0</v>
    <v>1</v>
    <v>NOK/SGD</v>
    <v>3</v>
    <v>15</v>
    <v>Finance</v>
    <v>5</v>
    <v>es-ES</v>
    <v>avnkz2</v>
    <v>268435456</v>
    <v>1</v>
    <v>Con tecnología de Refinitiv</v>
    <v>0.1293</v>
    <v>-2.9999999999999997E-4</v>
    <v>-2.32E-3</v>
    <v>0.1293</v>
    <v>NOK</v>
    <v>45749.944525462961</v>
    <v>0.1295</v>
    <v>0.1295</v>
    <v>0.129</v>
    <v>0.1179</v>
    <v>SGD</v>
    <v>Norwegian Krone/Singapore Dollar FX Cross Rate</v>
    <v>0.129</v>
    <v>NOKSGD</v>
    <v>Par de divisa</v>
    <v>NOK/SGD</v>
  </rv>
  <rv s="1">
    <v>280</v>
  </rv>
  <rv s="0">
    <v>0</v>
    <v>1</v>
    <v>NOK/AED</v>
    <v>3</v>
    <v>16</v>
    <v>Finance</v>
    <v>5</v>
    <v>es-ES</v>
    <v>avnmar</v>
    <v>268435456</v>
    <v>1</v>
    <v>Con tecnología de Refinitiv</v>
    <v>0.35270000000000001</v>
    <v>-1.6000000000000001E-3</v>
    <v>-4.5379999999999995E-3</v>
    <v>0.35260000000000002</v>
    <v>NOK</v>
    <v>45749.944525462961</v>
    <v>0.35320000000000001</v>
    <v>0.35339999999999999</v>
    <v>0.35089999999999999</v>
    <v>0.317</v>
    <v>AED</v>
    <v>Norwegian Krone/UAE Dirham FX Cross Rate</v>
    <v>0.35099999999999998</v>
    <v>NOKAED</v>
    <v>Par de divisa</v>
    <v>NOK/AED</v>
  </rv>
  <rv s="1">
    <v>282</v>
  </rv>
  <rv s="0">
    <v>0</v>
    <v>1</v>
    <v>NOK/BMD</v>
    <v>3</v>
    <v>17</v>
    <v>Finance</v>
    <v>5</v>
    <v>es-ES</v>
    <v>avndh7</v>
    <v>268435456</v>
    <v>1</v>
    <v>Con tecnología de Refinitiv</v>
    <v>9.5530000000000004E-2</v>
    <v>-4.4000000000000002E-4</v>
    <v>-4.5830000000000003E-3</v>
    <v>9.6009999999999998E-2</v>
    <v>NOK</v>
    <v>45749.944513888891</v>
    <v>9.6170000000000005E-2</v>
    <v>9.622E-2</v>
    <v>9.554E-2</v>
    <v>8.6319999999999994E-2</v>
    <v>BMD</v>
    <v>Norwegian Krone/Bermuda Dollar FX Cross Rate</v>
    <v>9.5570000000000002E-2</v>
    <v>NOKBMD</v>
    <v>Par de divisa</v>
    <v>NOK/BMD</v>
  </rv>
  <rv s="1">
    <v>284</v>
  </rv>
  <rv s="0">
    <v>0</v>
    <v>1</v>
    <v>SGD/COP</v>
    <v>3</v>
    <v>18</v>
    <v>Finance</v>
    <v>5</v>
    <v>es-ES</v>
    <v>avt69c</v>
    <v>268435456</v>
    <v>1</v>
    <v>Con tecnología de Refinitiv</v>
    <v>3078.96</v>
    <v>-9.19</v>
    <v>-2.983E-3</v>
    <v>3081.18</v>
    <v>SGD</v>
    <v>45749.944502314815</v>
    <v>3078.96</v>
    <v>3383.3</v>
    <v>3074.1</v>
    <v>2772.67</v>
    <v>COP</v>
    <v>Singapore Dollar/Colombian Peso FX Cross Rate</v>
    <v>3071.99</v>
    <v>SGDCOP</v>
    <v>Par de divisa</v>
    <v>SGD/COP</v>
  </rv>
  <rv s="1">
    <v>286</v>
  </rv>
  <rv s="0">
    <v>0</v>
    <v>1</v>
    <v>SGD/USD</v>
    <v>3</v>
    <v>4</v>
    <v>Finance</v>
    <v>5</v>
    <v>es-ES</v>
    <v>avte3m</v>
    <v>268435456</v>
    <v>1</v>
    <v>Con tecnología de Refinitiv</v>
    <v>0.74199999999999999</v>
    <v>-1.2999999999999999E-3</v>
    <v>-1.7519999999999999E-3</v>
    <v>0.74199999999999999</v>
    <v>SGD</v>
    <v>45749.944502314815</v>
    <v>0.74339999999999995</v>
    <v>0.78190000000000004</v>
    <v>0.74070000000000003</v>
    <v>0.72699999999999998</v>
    <v>USD</v>
    <v>Singapore Dollar/US Dollar FX Cross Rate</v>
    <v>0.74070000000000003</v>
    <v>SGDUSD</v>
    <v>Par de divisa</v>
    <v>SGD/USD</v>
  </rv>
  <rv s="1">
    <v>288</v>
  </rv>
  <rv s="0">
    <v>0</v>
    <v>1</v>
    <v>SGD/EUR</v>
    <v>3</v>
    <v>6</v>
    <v>Finance</v>
    <v>5</v>
    <v>es-ES</v>
    <v>avt78m</v>
    <v>268435456</v>
    <v>1</v>
    <v>Con tecnología de Refinitiv</v>
    <v>0.6835</v>
    <v>6.9999999999999999E-4</v>
    <v>1.024E-3</v>
    <v>0.6835</v>
    <v>SGD</v>
    <v>45749.944537037038</v>
    <v>0.68579999999999997</v>
    <v>0.71760000000000002</v>
    <v>0.68400000000000005</v>
    <v>0.68030000000000002</v>
    <v>EUR</v>
    <v>Singapore Dollar/Euro FX Cross Rate</v>
    <v>0.68420000000000003</v>
    <v>SGDEUR</v>
    <v>Par de divisa</v>
    <v>SGD/EUR</v>
  </rv>
  <rv s="1">
    <v>290</v>
  </rv>
  <rv s="0">
    <v>0</v>
    <v>1</v>
    <v>SGD/AUD</v>
    <v>3</v>
    <v>7</v>
    <v>Finance</v>
    <v>5</v>
    <v>es-ES</v>
    <v>avt4gh</v>
    <v>268435456</v>
    <v>1</v>
    <v>Con tecnología de Refinitiv</v>
    <v>1.1772</v>
    <v>8.8000000000000005E-3</v>
    <v>7.4750000000000007E-3</v>
    <v>1.1772</v>
    <v>SGD</v>
    <v>45749.944537037038</v>
    <v>1.1895</v>
    <v>1.2004999999999999</v>
    <v>1.179</v>
    <v>1.0938000000000001</v>
    <v>AUD</v>
    <v>Singapore Dollar/Australian Dollar FX Cross Rate</v>
    <v>1.1859999999999999</v>
    <v>SGDAUD</v>
    <v>Par de divisa</v>
    <v>SGD/AUD</v>
  </rv>
  <rv s="1">
    <v>292</v>
  </rv>
  <rv s="0">
    <v>0</v>
    <v>1</v>
    <v>SGD/CAD</v>
    <v>3</v>
    <v>8</v>
    <v>Finance</v>
    <v>5</v>
    <v>es-ES</v>
    <v>avt5u2</v>
    <v>268435456</v>
    <v>1</v>
    <v>Con tecnología de Refinitiv</v>
    <v>1.0559000000000001</v>
    <v>3.8E-3</v>
    <v>3.5989999999999998E-3</v>
    <v>1.0559000000000001</v>
    <v>SGD</v>
    <v>45749.944502314815</v>
    <v>1.0606</v>
    <v>1.0908</v>
    <v>1.0548999999999999</v>
    <v>1.0005999999999999</v>
    <v>CAD</v>
    <v>Singapore Dollar/Canadian Dollar FX Cross Rate</v>
    <v>1.0597000000000001</v>
    <v>SGDCAD</v>
    <v>Par de divisa</v>
    <v>SGD/CAD</v>
  </rv>
  <rv s="1">
    <v>294</v>
  </rv>
  <rv s="0">
    <v>0</v>
    <v>1</v>
    <v>SGD/PAB</v>
    <v>3</v>
    <v>9</v>
    <v>Finance</v>
    <v>5</v>
    <v>es-ES</v>
    <v>avtbec</v>
    <v>268435456</v>
    <v>1</v>
    <v>Con tecnología de Refinitiv</v>
    <v>0.74199999999999999</v>
    <v>-1.31E-3</v>
    <v>-1.7649999999999999E-3</v>
    <v>0.74199999999999999</v>
    <v>SGD</v>
    <v>45749.944502314815</v>
    <v>0.74339999999999995</v>
    <v>0.78190000000000004</v>
    <v>0.74070000000000003</v>
    <v>0.72699999999999998</v>
    <v>PAB</v>
    <v>Singapore Dollar/Panama Balboa FX Cross Rate</v>
    <v>0.74070000000000003</v>
    <v>SGDPAB</v>
    <v>Par de divisa</v>
    <v>SGD/PAB</v>
  </rv>
  <rv s="1">
    <v>296</v>
  </rv>
  <rv s="0">
    <v>0</v>
    <v>1</v>
    <v>SGD/MXN</v>
    <v>3</v>
    <v>10</v>
    <v>Finance</v>
    <v>5</v>
    <v>es-ES</v>
    <v>avtac7</v>
    <v>268435456</v>
    <v>1</v>
    <v>Con tecnología de Refinitiv</v>
    <v>14.9885</v>
    <v>5.2600000000000001E-2</v>
    <v>3.509E-3</v>
    <v>14.99</v>
    <v>SGD</v>
    <v>45749.944513888891</v>
    <v>15.0604</v>
    <v>15.642200000000001</v>
    <v>14.9636</v>
    <v>12.0655</v>
    <v>MXN</v>
    <v>Singapore Dollar/Mexican Peso FX Cross Rate</v>
    <v>15.0426</v>
    <v>SGDMXN</v>
    <v>Par de divisa</v>
    <v>SGD/MXN</v>
  </rv>
  <rv s="1">
    <v>298</v>
  </rv>
  <rv s="0">
    <v>0</v>
    <v>1</v>
    <v>SGD/ARS</v>
    <v>3</v>
    <v>11</v>
    <v>Finance</v>
    <v>5</v>
    <v>es-ES</v>
    <v>avt4ar</v>
    <v>268435456</v>
    <v>1</v>
    <v>Con tecnología de Refinitiv</v>
    <v>796.02290000000005</v>
    <v>-1.4151</v>
    <v>-1.7780000000000001E-3</v>
    <v>796.02290000000005</v>
    <v>SGD</v>
    <v>45749.944502314815</v>
    <v>797.50220000000002</v>
    <v>804.17610000000002</v>
    <v>794.74069999999995</v>
    <v>633.16840000000002</v>
    <v>ARS</v>
    <v>Singapore Dollar/Argentine Peso FX Cross Rate</v>
    <v>794.6078</v>
    <v>SGDARS</v>
    <v>Par de divisa</v>
    <v>SGD/ARS</v>
  </rv>
  <rv s="1">
    <v>300</v>
  </rv>
  <rv s="0">
    <v>0</v>
    <v>1</v>
    <v>SGD/PEN</v>
    <v>3</v>
    <v>12</v>
    <v>Finance</v>
    <v>5</v>
    <v>es-ES</v>
    <v>avtbmw</v>
    <v>268435456</v>
    <v>1</v>
    <v>Con tecnología de Refinitiv</v>
    <v>2.7231999999999998</v>
    <v>-4.8999999999999998E-3</v>
    <v>-1.799E-3</v>
    <v>2.7231999999999998</v>
    <v>SGD</v>
    <v>45749.944502314815</v>
    <v>2.7282000000000002</v>
    <v>2.9352999999999998</v>
    <v>2.7214999999999998</v>
    <v>2.6884000000000001</v>
    <v>PEN</v>
    <v>Singapore Dollar/Peruvian Sol FX Cross Rate</v>
    <v>2.7183000000000002</v>
    <v>SGDPEN</v>
    <v>Par de divisa</v>
    <v>SGD/PEN</v>
  </rv>
  <rv s="1">
    <v>302</v>
  </rv>
  <rv s="0">
    <v>0</v>
    <v>1</v>
    <v>SGD/CLP</v>
    <v>3</v>
    <v>13</v>
    <v>Finance</v>
    <v>5</v>
    <v>es-ES</v>
    <v>avt63m</v>
    <v>268435456</v>
    <v>1</v>
    <v>Con tecnología de Refinitiv</v>
    <v>708.47</v>
    <v>-1.26</v>
    <v>-1.7780000000000001E-3</v>
    <v>708.47</v>
    <v>SGD</v>
    <v>45749.944502314815</v>
    <v>709.78</v>
    <v>746.77</v>
    <v>707.74</v>
    <v>654.1</v>
    <v>CLP</v>
    <v>Singapore Dollar/Chilean Peso FX Cross Rate</v>
    <v>707.21</v>
    <v>SGDCLP</v>
    <v>Par de divisa</v>
    <v>SGD/CLP</v>
  </rv>
  <rv s="1">
    <v>304</v>
  </rv>
  <rv s="0">
    <v>0</v>
    <v>1</v>
    <v>SGD/NOK</v>
    <v>3</v>
    <v>14</v>
    <v>Finance</v>
    <v>5</v>
    <v>es-ES</v>
    <v>avtb5r</v>
    <v>268435456</v>
    <v>1</v>
    <v>Con tecnología de Refinitiv</v>
    <v>7.7183000000000002</v>
    <v>1.7600000000000001E-2</v>
    <v>2.2799999999999999E-3</v>
    <v>7.7183000000000002</v>
    <v>SGD</v>
    <v>45749.944525462961</v>
    <v>7.7525000000000004</v>
    <v>8.4309999999999992</v>
    <v>7.7195999999999998</v>
    <v>7.718</v>
    <v>NOK</v>
    <v>Singapore Dollar/Norwegian Krone FX Cross Rate</v>
    <v>7.7359</v>
    <v>SGDNOK</v>
    <v>Par de divisa</v>
    <v>SGD/NOK</v>
  </rv>
  <rv s="1">
    <v>306</v>
  </rv>
  <rv s="0">
    <v>0</v>
    <v>1</v>
    <v>SGD/AED</v>
    <v>3</v>
    <v>16</v>
    <v>Finance</v>
    <v>5</v>
    <v>es-ES</v>
    <v>avtdww</v>
    <v>268435456</v>
    <v>1</v>
    <v>Con tecnología de Refinitiv</v>
    <v>2.7252999999999998</v>
    <v>-4.5999999999999999E-3</v>
    <v>-1.688E-3</v>
    <v>2.7250999999999999</v>
    <v>SGD</v>
    <v>45749.944502314815</v>
    <v>2.7303999999999999</v>
    <v>2.8715999999999999</v>
    <v>2.7208999999999999</v>
    <v>2.6699000000000002</v>
    <v>AED</v>
    <v>Singapore Dollar/UAE Dirham FX Cross Rate</v>
    <v>2.7204999999999999</v>
    <v>SGDAED</v>
    <v>Par de divisa</v>
    <v>SGD/AED</v>
  </rv>
  <rv s="1">
    <v>308</v>
  </rv>
  <rv s="0">
    <v>0</v>
    <v>1</v>
    <v>SGD/BMD</v>
    <v>3</v>
    <v>17</v>
    <v>Finance</v>
    <v>5</v>
    <v>es-ES</v>
    <v>avt54c</v>
    <v>268435456</v>
    <v>1</v>
    <v>Con tecnología de Refinitiv</v>
    <v>0.74199999999999999</v>
    <v>-1.31E-3</v>
    <v>-1.7649999999999999E-3</v>
    <v>0.74199999999999999</v>
    <v>SGD</v>
    <v>45749.944502314815</v>
    <v>0.74339999999999995</v>
    <v>0.78190000000000004</v>
    <v>0.74070000000000003</v>
    <v>0.72699999999999998</v>
    <v>BMD</v>
    <v>Singapore Dollar/Bermuda Dollar FX Cross Rate</v>
    <v>0.74070000000000003</v>
    <v>SGDBMD</v>
    <v>Par de divisa</v>
    <v>SGD/BMD</v>
  </rv>
  <rv s="1">
    <v>310</v>
  </rv>
  <rv s="0">
    <v>0</v>
    <v>1</v>
    <v>AED/COP</v>
    <v>3</v>
    <v>18</v>
    <v>Finance</v>
    <v>5</v>
    <v>es-ES</v>
    <v>avy127</v>
    <v>268435456</v>
    <v>1</v>
    <v>Con tecnología de Refinitiv</v>
    <v>1130.49</v>
    <v>-1.3</v>
    <v>-1.15E-3</v>
    <v>1130.42</v>
    <v>AED</v>
    <v>45749.906192129631</v>
    <v>1130.49</v>
    <v>1235.23</v>
    <v>1128.4000000000001</v>
    <v>1018.13</v>
    <v>COP</v>
    <v>UAE Dirham/Colombian Peso FX Cross Rate</v>
    <v>1129.1199999999999</v>
    <v>AEDCOP</v>
    <v>Par de divisa</v>
    <v>AED/COP</v>
  </rv>
  <rv s="1">
    <v>312</v>
  </rv>
  <rv s="0">
    <v>0</v>
    <v>1</v>
    <v>AED/USD</v>
    <v>3</v>
    <v>4</v>
    <v>Finance</v>
    <v>5</v>
    <v>es-ES</v>
    <v>avy8vh</v>
    <v>268435456</v>
    <v>1</v>
    <v>Con tecnología de Refinitiv</v>
    <v>0.2722</v>
    <v>1.5E-5</v>
    <v>5.5100000000000004E-5</v>
    <v>0.2722</v>
    <v>AED</v>
    <v>45749.875023148146</v>
    <v>0.2722</v>
    <v>0.27239999999999998</v>
    <v>0.27229999999999999</v>
    <v>0.2722</v>
    <v>USD</v>
    <v>UAE Dirham/US Dollar FX Cross Rate</v>
    <v>0.2722</v>
    <v>AEDUSD</v>
    <v>Par de divisa</v>
    <v>AED/USD</v>
  </rv>
  <rv s="1">
    <v>314</v>
  </rv>
  <rv s="0">
    <v>0</v>
    <v>1</v>
    <v>AED/EUR</v>
    <v>3</v>
    <v>6</v>
    <v>Finance</v>
    <v>5</v>
    <v>es-ES</v>
    <v>avy21h</v>
    <v>268435456</v>
    <v>1</v>
    <v>Con tecnología de Refinitiv</v>
    <v>0.25080000000000002</v>
    <v>7.2999999999999996E-4</v>
    <v>2.9110000000000004E-3</v>
    <v>0.25080000000000002</v>
    <v>AED</v>
    <v>45749.944537037038</v>
    <v>0.25190000000000001</v>
    <v>0.26750000000000002</v>
    <v>0.25080000000000002</v>
    <v>0.2427</v>
    <v>EUR</v>
    <v>UAE Dirham/Euro FX Cross Rate</v>
    <v>0.2515</v>
    <v>AEDEUR</v>
    <v>Par de divisa</v>
    <v>AED/EUR</v>
  </rv>
  <rv s="1">
    <v>316</v>
  </rv>
  <rv s="0">
    <v>0</v>
    <v>1</v>
    <v>AED/AUD</v>
    <v>3</v>
    <v>7</v>
    <v>Finance</v>
    <v>5</v>
    <v>es-ES</v>
    <v>avxy9c</v>
    <v>268435456</v>
    <v>1</v>
    <v>Con tecnología de Refinitiv</v>
    <v>0.43190000000000001</v>
    <v>4.0000000000000001E-3</v>
    <v>9.2610000000000001E-3</v>
    <v>0.43190000000000001</v>
    <v>AED</v>
    <v>45749.944513888891</v>
    <v>0.43719999999999998</v>
    <v>0.44719999999999999</v>
    <v>0.43240000000000001</v>
    <v>0.39200000000000002</v>
    <v>AUD</v>
    <v>UAE Dirham/Australian Dollar FX Cross Rate</v>
    <v>0.43590000000000001</v>
    <v>AEDAUD</v>
    <v>Par de divisa</v>
    <v>AED/AUD</v>
  </rv>
  <rv s="1">
    <v>318</v>
  </rv>
  <rv s="0">
    <v>0</v>
    <v>1</v>
    <v>AED/CAD</v>
    <v>3</v>
    <v>8</v>
    <v>Finance</v>
    <v>5</v>
    <v>es-ES</v>
    <v>avxzmw</v>
    <v>268435456</v>
    <v>1</v>
    <v>Con tecnología de Refinitiv</v>
    <v>0.38740000000000002</v>
    <v>2.0999999999999999E-3</v>
    <v>5.4210000000000005E-3</v>
    <v>0.38740000000000002</v>
    <v>AED</v>
    <v>45749.944502314815</v>
    <v>0.38979999999999998</v>
    <v>0.4027</v>
    <v>0.3871</v>
    <v>0.36530000000000001</v>
    <v>CAD</v>
    <v>UAE Dirham/Canadian Dollar FX Cross Rate</v>
    <v>0.38950000000000001</v>
    <v>AEDCAD</v>
    <v>Par de divisa</v>
    <v>AED/CAD</v>
  </rv>
  <rv s="1">
    <v>320</v>
  </rv>
  <rv s="0">
    <v>0</v>
    <v>1</v>
    <v>AED/PAB</v>
    <v>3</v>
    <v>9</v>
    <v>Finance</v>
    <v>5</v>
    <v>es-ES</v>
    <v>avy677</v>
    <v>268435456</v>
    <v>1</v>
    <v>Con tecnología de Refinitiv</v>
    <v>0.2722</v>
    <v>1.0000000000000001E-5</v>
    <v>3.6730000000000002E-5</v>
    <v>0.2722</v>
    <v>AED</v>
    <v>45749.875023148146</v>
    <v>0.2722</v>
    <v>0.27239999999999998</v>
    <v>0.27229999999999999</v>
    <v>0.2722</v>
    <v>PAB</v>
    <v>UAE Dirham/Panama Balboa FX Cross Rate</v>
    <v>0.2722</v>
    <v>AEDPAB</v>
    <v>Par de divisa</v>
    <v>AED/PAB</v>
  </rv>
  <rv s="1">
    <v>322</v>
  </rv>
  <rv s="0">
    <v>0</v>
    <v>1</v>
    <v>AED/MXN</v>
    <v>3</v>
    <v>10</v>
    <v>Finance</v>
    <v>5</v>
    <v>es-ES</v>
    <v>avy552</v>
    <v>268435456</v>
    <v>1</v>
    <v>Con tecnología de Refinitiv</v>
    <v>5.4989999999999997</v>
    <v>2.9499999999999998E-2</v>
    <v>5.3639999999999998E-3</v>
    <v>5.4995000000000003</v>
    <v>AED</v>
    <v>45749.944513888891</v>
    <v>5.5355999999999996</v>
    <v>5.7957000000000001</v>
    <v>5.4871999999999996</v>
    <v>4.4260999999999999</v>
    <v>MXN</v>
    <v>UAE Dirham/Mexican Peso FX Cross Rate</v>
    <v>5.5289999999999999</v>
    <v>AEDMXN</v>
    <v>Par de divisa</v>
    <v>AED/MXN</v>
  </rv>
  <rv s="1">
    <v>324</v>
  </rv>
  <rv s="0">
    <v>0</v>
    <v>1</v>
    <v>AED/ARS</v>
    <v>3</v>
    <v>11</v>
    <v>Finance</v>
    <v>5</v>
    <v>es-ES</v>
    <v>avxy3m</v>
    <v>268435456</v>
    <v>1</v>
    <v>Con tecnología de Refinitiv</v>
    <v>292.06139999999999</v>
    <v>1.5900000000000001E-2</v>
    <v>5.4450000000000002E-5</v>
    <v>292.0455</v>
    <v>AED</v>
    <v>45749.875023148146</v>
    <v>292.06139999999999</v>
    <v>292.1397</v>
    <v>292.11250000000001</v>
    <v>233.43219999999999</v>
    <v>ARS</v>
    <v>UAE Dirham/Argentine Peso FX Cross Rate</v>
    <v>292.06139999999999</v>
    <v>AEDARS</v>
    <v>Par de divisa</v>
    <v>AED/ARS</v>
  </rv>
  <rv s="1">
    <v>326</v>
  </rv>
  <rv s="0">
    <v>0</v>
    <v>1</v>
    <v>AED/PEN</v>
    <v>3</v>
    <v>12</v>
    <v>Finance</v>
    <v>5</v>
    <v>es-ES</v>
    <v>avy6fr</v>
    <v>268435456</v>
    <v>1</v>
    <v>Con tecnología de Refinitiv</v>
    <v>0.99909999999999999</v>
    <v>5.5000000000000002E-5</v>
    <v>5.5050000000000003E-5</v>
    <v>0.99909999999999999</v>
    <v>AED</v>
    <v>45749.875023148146</v>
    <v>0.99909999999999999</v>
    <v>1.0485</v>
    <v>1.0003</v>
    <v>0.98270000000000002</v>
    <v>PEN</v>
    <v>UAE Dirham/Peruvian Sol FX Cross Rate</v>
    <v>0.99909999999999999</v>
    <v>AEDPEN</v>
    <v>Par de divisa</v>
    <v>AED/PEN</v>
  </rv>
  <rv s="1">
    <v>328</v>
  </rv>
  <rv s="0">
    <v>0</v>
    <v>1</v>
    <v>AED/CLP</v>
    <v>3</v>
    <v>13</v>
    <v>Finance</v>
    <v>5</v>
    <v>es-ES</v>
    <v>avxzvh</v>
    <v>268435456</v>
    <v>1</v>
    <v>Con tecnología de Refinitiv</v>
    <v>259.94</v>
    <v>0.02</v>
    <v>7.695E-5</v>
    <v>259.92</v>
    <v>AED</v>
    <v>45749.917094907411</v>
    <v>259.94</v>
    <v>277.44</v>
    <v>260.14</v>
    <v>239.94</v>
    <v>CLP</v>
    <v>UAE Dirham/Chilean Peso FX Cross Rate</v>
    <v>259.94</v>
    <v>AEDCLP</v>
    <v>Par de divisa</v>
    <v>AED/CLP</v>
  </rv>
  <rv s="1">
    <v>330</v>
  </rv>
  <rv s="0">
    <v>0</v>
    <v>1</v>
    <v>AED/NOK</v>
    <v>3</v>
    <v>14</v>
    <v>Finance</v>
    <v>5</v>
    <v>es-ES</v>
    <v>avy5xm</v>
    <v>268435456</v>
    <v>1</v>
    <v>Con tecnología de Refinitiv</v>
    <v>2.8317999999999999</v>
    <v>1.17E-2</v>
    <v>4.1320000000000003E-3</v>
    <v>2.8317000000000001</v>
    <v>AED</v>
    <v>45749.944525462961</v>
    <v>2.8494999999999999</v>
    <v>3.1385999999999998</v>
    <v>2.8311000000000002</v>
    <v>2.8258999999999999</v>
    <v>NOK</v>
    <v>UAE Dirham/Norwegian Krone FX Cross Rate</v>
    <v>2.8433999999999999</v>
    <v>AEDNOK</v>
    <v>Par de divisa</v>
    <v>AED/NOK</v>
  </rv>
  <rv s="1">
    <v>332</v>
  </rv>
  <rv s="0">
    <v>0</v>
    <v>1</v>
    <v>AED/SGD</v>
    <v>3</v>
    <v>15</v>
    <v>Finance</v>
    <v>5</v>
    <v>es-ES</v>
    <v>avy7hw</v>
    <v>268435456</v>
    <v>1</v>
    <v>Con tecnología de Refinitiv</v>
    <v>0.36670000000000003</v>
    <v>6.8000000000000005E-4</v>
    <v>1.8549999999999999E-3</v>
    <v>0.36670000000000003</v>
    <v>AED</v>
    <v>45749.944502314815</v>
    <v>0.36749999999999999</v>
    <v>0.37430000000000002</v>
    <v>0.36630000000000001</v>
    <v>0.34799999999999998</v>
    <v>SGD</v>
    <v>UAE Dirham/Singapore Dollar FX Cross Rate</v>
    <v>0.36730000000000002</v>
    <v>AEDSGD</v>
    <v>Par de divisa</v>
    <v>AED/SGD</v>
  </rv>
  <rv s="1">
    <v>334</v>
  </rv>
  <rv s="0">
    <v>0</v>
    <v>1</v>
    <v>AED/BMD</v>
    <v>3</v>
    <v>17</v>
    <v>Finance</v>
    <v>5</v>
    <v>es-ES</v>
    <v>avxyw7</v>
    <v>268435456</v>
    <v>1</v>
    <v>Con tecnología de Refinitiv</v>
    <v>0.2722</v>
    <v>1.0000000000000001E-5</v>
    <v>3.6730000000000002E-5</v>
    <v>0.2722</v>
    <v>AED</v>
    <v>45749.875023148146</v>
    <v>0.2722</v>
    <v>0.27239999999999998</v>
    <v>0.27229999999999999</v>
    <v>0.2722</v>
    <v>BMD</v>
    <v>UAE Dirham/Bermuda Dollar FX Cross Rate</v>
    <v>0.2722</v>
    <v>AEDBMD</v>
    <v>Par de divisa</v>
    <v>AED/BMD</v>
  </rv>
  <rv s="1">
    <v>336</v>
  </rv>
  <rv s="0">
    <v>0</v>
    <v>1</v>
    <v>BMD/COP</v>
    <v>3</v>
    <v>18</v>
    <v>Finance</v>
    <v>5</v>
    <v>es-ES</v>
    <v>auzy8m</v>
    <v>268435456</v>
    <v>1</v>
    <v>Con tecnología de Refinitiv</v>
    <v>4149.51</v>
    <v>-5</v>
    <v>-1.204E-3</v>
    <v>4152.5</v>
    <v>BMD</v>
    <v>45749.906192129631</v>
    <v>4149.51</v>
    <v>4537</v>
    <v>4144.5</v>
    <v>3739.5</v>
    <v>COP</v>
    <v>Bermuda Dollar/Colombian Peso FX Cross Rate</v>
    <v>4147.5</v>
    <v>BMDCOP</v>
    <v>Par de divisa</v>
    <v>BMD/COP</v>
  </rv>
  <rv s="1">
    <v>338</v>
  </rv>
  <rv s="2">
    <v>19</v>
    <v>20</v>
    <v>BMD/USD</v>
    <v>3</v>
    <v>25</v>
    <v>Finance</v>
    <v>5</v>
    <v>es-ES</v>
    <v>av175r</v>
    <v>268435456</v>
    <v>1</v>
    <v>Con tecnología de Refinitiv</v>
    <v>0</v>
    <v>0</v>
    <v>1</v>
    <v>BMD</v>
    <v>40466.041666666664</v>
    <v>1</v>
    <v>1</v>
    <v>USD</v>
    <v>Bermuda Dollar/US Dollar FX Cross Rate</v>
    <v>1</v>
    <v>BMDUSD</v>
    <v>Par de divisa</v>
    <v>BMD/USD</v>
  </rv>
  <rv s="1">
    <v>340</v>
  </rv>
  <rv s="0">
    <v>0</v>
    <v>1</v>
    <v>BMD/EUR</v>
    <v>3</v>
    <v>6</v>
    <v>Finance</v>
    <v>5</v>
    <v>es-ES</v>
    <v>auzz7w</v>
    <v>268435456</v>
    <v>1</v>
    <v>Con tecnología de Refinitiv</v>
    <v>0.92120000000000002</v>
    <v>2.6380000000000002E-3</v>
    <v>2.8639999999999998E-3</v>
    <v>0.92120000000000002</v>
    <v>BMD</v>
    <v>45749.944537037038</v>
    <v>0.9254</v>
    <v>0.98240000000000005</v>
    <v>0.92120000000000002</v>
    <v>0.89170000000000005</v>
    <v>EUR</v>
    <v>Bermuda Dollar/Euro FX Cross Rate</v>
    <v>0.92379999999999995</v>
    <v>BMDEUR</v>
    <v>Par de divisa</v>
    <v>BMD/EUR</v>
  </rv>
  <rv s="1">
    <v>342</v>
  </rv>
  <rv s="0">
    <v>0</v>
    <v>1</v>
    <v>BMD/AUD</v>
    <v>3</v>
    <v>7</v>
    <v>Finance</v>
    <v>5</v>
    <v>es-ES</v>
    <v>auzwim</v>
    <v>268435456</v>
    <v>1</v>
    <v>Con tecnología de Refinitiv</v>
    <v>1.587</v>
    <v>1.4800000000000001E-2</v>
    <v>9.3289999999999988E-3</v>
    <v>1.5865</v>
    <v>BMD</v>
    <v>45749.944513888891</v>
    <v>1.6059000000000001</v>
    <v>1.6426000000000001</v>
    <v>1.5881000000000001</v>
    <v>1.4400999999999999</v>
    <v>AUD</v>
    <v>Bermuda Dollar/Australian Dollar FX Cross Rate</v>
    <v>1.6012999999999999</v>
    <v>BMDAUD</v>
    <v>Par de divisa</v>
    <v>BMD/AUD</v>
  </rv>
  <rv s="1">
    <v>344</v>
  </rv>
  <rv s="0">
    <v>0</v>
    <v>1</v>
    <v>BMD/CAD</v>
    <v>3</v>
    <v>8</v>
    <v>Finance</v>
    <v>5</v>
    <v>es-ES</v>
    <v>auzxtc</v>
    <v>268435456</v>
    <v>1</v>
    <v>Con tecnología de Refinitiv</v>
    <v>1.4234</v>
    <v>7.7000000000000002E-3</v>
    <v>5.411E-3</v>
    <v>1.423</v>
    <v>BMD</v>
    <v>45749.944502314815</v>
    <v>1.4319</v>
    <v>1.4793000000000001</v>
    <v>1.4218999999999999</v>
    <v>1.3418000000000001</v>
    <v>CAD</v>
    <v>Bermuda Dollar/Canadian Dollar FX Cross Rate</v>
    <v>1.4307000000000001</v>
    <v>BMDCAD</v>
    <v>Par de divisa</v>
    <v>BMD/CAD</v>
  </rv>
  <rv s="1">
    <v>346</v>
  </rv>
  <rv s="2">
    <v>19</v>
    <v>20</v>
    <v>BMD/PAB</v>
    <v>3</v>
    <v>21</v>
    <v>Finance</v>
    <v>5</v>
    <v>es-ES</v>
    <v>av14dm</v>
    <v>268435456</v>
    <v>1</v>
    <v>Con tecnología de Refinitiv</v>
    <v>0</v>
    <v>0</v>
    <v>1</v>
    <v>BMD</v>
    <v>43403.041666666664</v>
    <v>1</v>
    <v>1</v>
    <v>PAB</v>
    <v>Bermuda Dollar/Panama Balboa FX Cross Rate</v>
    <v>1</v>
    <v>BMDPAB</v>
    <v>Par de divisa</v>
    <v>BMD/PAB</v>
  </rv>
  <rv s="1">
    <v>348</v>
  </rv>
  <rv s="0">
    <v>0</v>
    <v>1</v>
    <v>BMD/MXN</v>
    <v>3</v>
    <v>10</v>
    <v>Finance</v>
    <v>5</v>
    <v>es-ES</v>
    <v>av13bh</v>
    <v>268435456</v>
    <v>1</v>
    <v>Con tecnología de Refinitiv</v>
    <v>20.2</v>
    <v>0.1134</v>
    <v>5.6129999999999999E-3</v>
    <v>20.202000000000002</v>
    <v>BMD</v>
    <v>45749.944525462961</v>
    <v>20.333200000000001</v>
    <v>21.2882</v>
    <v>20.154</v>
    <v>16.2559</v>
    <v>MXN</v>
    <v>Bermuda Dollar/Mexican Peso FX Cross Rate</v>
    <v>20.3154</v>
    <v>BMDMXN</v>
    <v>Par de divisa</v>
    <v>BMD/MXN</v>
  </rv>
  <rv s="1">
    <v>350</v>
  </rv>
  <rv s="2">
    <v>19</v>
    <v>20</v>
    <v>BMD/ARS</v>
    <v>3</v>
    <v>22</v>
    <v>Finance</v>
    <v>5</v>
    <v>es-ES</v>
    <v>auzwcw</v>
    <v>268435456</v>
    <v>1</v>
    <v>Con tecnología de Refinitiv</v>
    <v>0</v>
    <v>0</v>
    <v>1072.8</v>
    <v>BMD</v>
    <v>45749.663483796299</v>
    <v>1073</v>
    <v>857.49</v>
    <v>ARS</v>
    <v>Bermuda Dollar/Argentine Peso FX Cross Rate</v>
    <v>1072.8</v>
    <v>BMDARS</v>
    <v>Par de divisa</v>
    <v>BMD/ARS</v>
  </rv>
  <rv s="1">
    <v>352</v>
  </rv>
  <rv s="2">
    <v>19</v>
    <v>20</v>
    <v>BMD/PEN</v>
    <v>3</v>
    <v>23</v>
    <v>Finance</v>
    <v>5</v>
    <v>es-ES</v>
    <v>av14m7</v>
    <v>268435456</v>
    <v>1</v>
    <v>Con tecnología de Refinitiv</v>
    <v>0</v>
    <v>0</v>
    <v>3.67</v>
    <v>BMD</v>
    <v>45749.773622685185</v>
    <v>3.8513000000000002</v>
    <v>3.61</v>
    <v>PEN</v>
    <v>Bermuda Dollar/Peruvian Sol FX Cross Rate</v>
    <v>3.67</v>
    <v>BMDPEN</v>
    <v>Par de divisa</v>
    <v>BMD/PEN</v>
  </rv>
  <rv s="1">
    <v>354</v>
  </rv>
  <rv s="0">
    <v>0</v>
    <v>1</v>
    <v>BMD/CLP</v>
    <v>3</v>
    <v>13</v>
    <v>Finance</v>
    <v>5</v>
    <v>es-ES</v>
    <v>auzy2w</v>
    <v>268435456</v>
    <v>1</v>
    <v>Con tecnología de Refinitiv</v>
    <v>954.8</v>
    <v>0</v>
    <v>0</v>
    <v>954.8</v>
    <v>BMD</v>
    <v>45749.917094907411</v>
    <v>954.8</v>
    <v>1019.13</v>
    <v>955.45</v>
    <v>881.33</v>
    <v>CLP</v>
    <v>Bermuda Dollar/Chilean Peso FX Cross Rate</v>
    <v>954.8</v>
    <v>BMDCLP</v>
    <v>Par de divisa</v>
    <v>BMD/CLP</v>
  </rv>
  <rv s="1">
    <v>356</v>
  </rv>
  <rv s="0">
    <v>0</v>
    <v>1</v>
    <v>BMD/NOK</v>
    <v>3</v>
    <v>14</v>
    <v>Finance</v>
    <v>5</v>
    <v>es-ES</v>
    <v>av1452</v>
    <v>268435456</v>
    <v>1</v>
    <v>Con tecnología de Refinitiv</v>
    <v>10.3645</v>
    <v>4.24E-2</v>
    <v>4.0759999999999998E-3</v>
    <v>10.401899999999999</v>
    <v>BMD</v>
    <v>45749.944513888891</v>
    <v>10.4666</v>
    <v>11.529</v>
    <v>10.3985</v>
    <v>10.38</v>
    <v>NOK</v>
    <v>Bermuda Dollar/Norwegian Krone FX Cross Rate</v>
    <v>10.4443</v>
    <v>BMDNOK</v>
    <v>Par de divisa</v>
    <v>BMD/NOK</v>
  </rv>
  <rv s="1">
    <v>358</v>
  </rv>
  <rv s="0">
    <v>0</v>
    <v>1</v>
    <v>BMD/SGD</v>
    <v>3</v>
    <v>15</v>
    <v>Finance</v>
    <v>5</v>
    <v>es-ES</v>
    <v>av15oc</v>
    <v>268435456</v>
    <v>1</v>
    <v>Con tecnología de Refinitiv</v>
    <v>1.3469</v>
    <v>2.3999999999999998E-3</v>
    <v>1.7819999999999999E-3</v>
    <v>1.3469</v>
    <v>BMD</v>
    <v>45749.944502314815</v>
    <v>1.35</v>
    <v>1.375</v>
    <v>1.3452</v>
    <v>1.2784</v>
    <v>SGD</v>
    <v>Bermuda Dollar/Singapore Dollar FX Cross Rate</v>
    <v>1.3492999999999999</v>
    <v>BMDSGD</v>
    <v>Par de divisa</v>
    <v>BMD/SGD</v>
  </rv>
  <rv s="1">
    <v>360</v>
  </rv>
  <rv s="0">
    <v>0</v>
    <v>1</v>
    <v>BMD/AED</v>
    <v>3</v>
    <v>16</v>
    <v>Finance</v>
    <v>5</v>
    <v>es-ES</v>
    <v>av16z2</v>
    <v>268435456</v>
    <v>1</v>
    <v>Con tecnología de Refinitiv</v>
    <v>3.6728999999999998</v>
    <v>2.9999999999999997E-4</v>
    <v>8.1689999999999985E-5</v>
    <v>3.6726000000000001</v>
    <v>BMD</v>
    <v>45749.875023148146</v>
    <v>3.6728999999999998</v>
    <v>3.6736</v>
    <v>3.6732</v>
    <v>3.6715</v>
    <v>AED</v>
    <v>Bermuda Dollar/UAE Dirham FX Cross Rate</v>
    <v>3.6728999999999998</v>
    <v>BMDAED</v>
    <v>Par de divisa</v>
    <v>BMD/AED</v>
  </rv>
  <rv s="1">
    <v>362</v>
  </rv>
</rvData>
</file>

<file path=xl/richData/rdrichvaluestructure.xml><?xml version="1.0" encoding="utf-8"?>
<rvStructures xmlns="http://schemas.microsoft.com/office/spreadsheetml/2017/richdata" count="3">
  <s t="_linkedentitycore">
    <k n="_CanonicalPropertyNames" t="spb"/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Apertura"/>
    <k n="Cambio"/>
    <k n="Cambio (%)"/>
    <k n="Cierre anterior"/>
    <k n="De la moneda" t="s"/>
    <k n="Hora de la última operación"/>
    <k n="Máximo"/>
    <k n="Máximo en 52 semanas"/>
    <k n="Mínimo"/>
    <k n="Mínimo en 52 semanas"/>
    <k n="Moneda" t="s"/>
    <k n="Nombre" t="s"/>
    <k n="Precio"/>
    <k n="Símbolo bursátil" t="s"/>
    <k n="Tipo de instrumento" t="s"/>
    <k n="UniqueName" t="s"/>
  </s>
  <s t="_linkedentity">
    <k n="%cvi" t="r"/>
  </s>
  <s t="_linkedentitycore">
    <k n="_CanonicalPropertyNames" t="spb"/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Cambio"/>
    <k n="Cambio (%)"/>
    <k n="Cierre anterior"/>
    <k n="De la moneda" t="s"/>
    <k n="Hora de la última operación"/>
    <k n="Máximo en 52 semanas"/>
    <k n="Mínimo en 52 semanas"/>
    <k n="Moneda" t="s"/>
    <k n="Nombre" t="s"/>
    <k n="Precio"/>
    <k n="Símbolo bursátil" t="s"/>
    <k n="Tipo de instrumento" t="s"/>
    <k n="UniqueName" t="s"/>
  </s>
</rvStructures>
</file>

<file path=xl/richData/rdsupportingpropertybag.xml><?xml version="1.0" encoding="utf-8"?>
<supportingPropertyBags xmlns="http://schemas.microsoft.com/office/spreadsheetml/2017/richdata2">
  <spbArrays count="2">
    <a count="28">
      <v t="s">%EntityServiceId</v>
      <v t="s">_Format</v>
      <v t="s">%IsRefreshable</v>
      <v t="s">_CanonicalPropertyNames</v>
      <v t="s">%EntityCulture</v>
      <v t="s">%EntityId</v>
      <v t="s">_Icon</v>
      <v t="s">_Display</v>
      <v t="s">Nombre</v>
      <v t="s">Precio</v>
      <v t="s">_SubLabel</v>
      <v t="s">Hora de la última operación</v>
      <v t="s">Símbolo bursátil</v>
      <v t="s">Cambio</v>
      <v t="s">Cambio (%)</v>
      <v t="s">Moneda</v>
      <v t="s">De la moneda</v>
      <v t="s">Cierre anterior</v>
      <v t="s">Apertura</v>
      <v t="s">Máximo</v>
      <v t="s">Mínimo</v>
      <v t="s">Máximo en 52 semanas</v>
      <v t="s">Mínimo en 52 semanas</v>
      <v t="s">Tipo de instrumento</v>
      <v t="s">_Flags</v>
      <v t="s">UniqueName</v>
      <v t="s">_DisplayString</v>
      <v t="s">%ProviderInfo</v>
    </a>
    <a count="25">
      <v t="s">%EntityServiceId</v>
      <v t="s">_Format</v>
      <v t="s">%IsRefreshable</v>
      <v t="s">_CanonicalPropertyNames</v>
      <v t="s">%EntityCulture</v>
      <v t="s">%EntityId</v>
      <v t="s">_Icon</v>
      <v t="s">_Display</v>
      <v t="s">Nombre</v>
      <v t="s">Precio</v>
      <v t="s">_SubLabel</v>
      <v t="s">Hora de la última operación</v>
      <v t="s">Símbolo bursátil</v>
      <v t="s">Cambio</v>
      <v t="s">Cambio (%)</v>
      <v t="s">Moneda</v>
      <v t="s">De la moneda</v>
      <v t="s">Cierre anterior</v>
      <v t="s">Máximo en 52 semanas</v>
      <v t="s">Mínimo en 52 semanas</v>
      <v t="s">Tipo de instrumento</v>
      <v t="s">_Flags</v>
      <v t="s">UniqueName</v>
      <v t="s">_DisplayString</v>
      <v t="s">%ProviderInfo</v>
    </a>
  </spbArrays>
  <spbData count="26">
    <spb s="0">
      <v>Change</v>
      <v>Currency</v>
      <v>High</v>
      <v>Low</v>
      <v>Name</v>
      <v>Price</v>
      <v>Open</v>
      <v>Change (%)</v>
      <v>UniqueName</v>
      <v>From currency</v>
      <v>%ProviderInfo</v>
      <v>Previous close</v>
      <v>Ticker symbol</v>
      <v>Instrument type</v>
      <v>52 week high</v>
      <v>52 week low</v>
      <v>Last trade time</v>
    </spb>
    <spb s="1">
      <v>0</v>
      <v>Name</v>
    </spb>
    <spb s="2">
      <v>0</v>
      <v>0</v>
      <v>0</v>
    </spb>
    <spb s="3">
      <v>2</v>
      <v>2</v>
    </spb>
    <spb s="4">
      <v>1</v>
      <v>1</v>
      <v>1</v>
      <v>2</v>
      <v>1</v>
      <v>1</v>
      <v>3</v>
      <v>1</v>
      <v>4</v>
      <v>1</v>
      <v>1</v>
      <v>5</v>
    </spb>
    <spb s="5">
      <v>GMT</v>
    </spb>
    <spb s="4">
      <v>6</v>
      <v>6</v>
      <v>6</v>
      <v>2</v>
      <v>6</v>
      <v>6</v>
      <v>3</v>
      <v>6</v>
      <v>4</v>
      <v>6</v>
      <v>6</v>
      <v>5</v>
    </spb>
    <spb s="4">
      <v>7</v>
      <v>7</v>
      <v>7</v>
      <v>2</v>
      <v>7</v>
      <v>7</v>
      <v>3</v>
      <v>7</v>
      <v>4</v>
      <v>7</v>
      <v>7</v>
      <v>5</v>
    </spb>
    <spb s="4">
      <v>8</v>
      <v>8</v>
      <v>8</v>
      <v>2</v>
      <v>8</v>
      <v>8</v>
      <v>3</v>
      <v>8</v>
      <v>4</v>
      <v>8</v>
      <v>8</v>
      <v>5</v>
    </spb>
    <spb s="4">
      <v>9</v>
      <v>9</v>
      <v>9</v>
      <v>2</v>
      <v>9</v>
      <v>9</v>
      <v>3</v>
      <v>9</v>
      <v>4</v>
      <v>9</v>
      <v>9</v>
      <v>5</v>
    </spb>
    <spb s="4">
      <v>10</v>
      <v>10</v>
      <v>10</v>
      <v>2</v>
      <v>10</v>
      <v>10</v>
      <v>3</v>
      <v>10</v>
      <v>4</v>
      <v>10</v>
      <v>10</v>
      <v>5</v>
    </spb>
    <spb s="4">
      <v>11</v>
      <v>11</v>
      <v>11</v>
      <v>2</v>
      <v>11</v>
      <v>11</v>
      <v>3</v>
      <v>11</v>
      <v>4</v>
      <v>11</v>
      <v>11</v>
      <v>5</v>
    </spb>
    <spb s="4">
      <v>12</v>
      <v>12</v>
      <v>12</v>
      <v>2</v>
      <v>12</v>
      <v>12</v>
      <v>3</v>
      <v>12</v>
      <v>4</v>
      <v>12</v>
      <v>12</v>
      <v>5</v>
    </spb>
    <spb s="4">
      <v>13</v>
      <v>13</v>
      <v>13</v>
      <v>2</v>
      <v>13</v>
      <v>13</v>
      <v>3</v>
      <v>13</v>
      <v>4</v>
      <v>13</v>
      <v>13</v>
      <v>5</v>
    </spb>
    <spb s="4">
      <v>14</v>
      <v>14</v>
      <v>14</v>
      <v>2</v>
      <v>14</v>
      <v>14</v>
      <v>3</v>
      <v>14</v>
      <v>4</v>
      <v>14</v>
      <v>14</v>
      <v>5</v>
    </spb>
    <spb s="4">
      <v>15</v>
      <v>15</v>
      <v>15</v>
      <v>2</v>
      <v>15</v>
      <v>15</v>
      <v>3</v>
      <v>15</v>
      <v>4</v>
      <v>15</v>
      <v>15</v>
      <v>5</v>
    </spb>
    <spb s="4">
      <v>16</v>
      <v>16</v>
      <v>16</v>
      <v>2</v>
      <v>16</v>
      <v>16</v>
      <v>3</v>
      <v>16</v>
      <v>4</v>
      <v>16</v>
      <v>16</v>
      <v>5</v>
    </spb>
    <spb s="4">
      <v>17</v>
      <v>17</v>
      <v>17</v>
      <v>2</v>
      <v>17</v>
      <v>17</v>
      <v>3</v>
      <v>17</v>
      <v>4</v>
      <v>17</v>
      <v>17</v>
      <v>5</v>
    </spb>
    <spb s="4">
      <v>18</v>
      <v>18</v>
      <v>18</v>
      <v>2</v>
      <v>18</v>
      <v>18</v>
      <v>3</v>
      <v>18</v>
      <v>4</v>
      <v>18</v>
      <v>18</v>
      <v>5</v>
    </spb>
    <spb s="6">
      <v>Change</v>
      <v>Currency</v>
      <v>Name</v>
      <v>Price</v>
      <v>Change (%)</v>
      <v>UniqueName</v>
      <v>From currency</v>
      <v>%ProviderInfo</v>
      <v>Previous close</v>
      <v>Ticker symbol</v>
      <v>Instrument type</v>
      <v>52 week high</v>
      <v>52 week low</v>
      <v>Last trade time</v>
    </spb>
    <spb s="1">
      <v>1</v>
      <v>Name</v>
    </spb>
    <spb s="7">
      <v>9</v>
      <v>2</v>
      <v>9</v>
      <v>3</v>
      <v>9</v>
      <v>4</v>
      <v>9</v>
      <v>9</v>
      <v>5</v>
    </spb>
    <spb s="7">
      <v>11</v>
      <v>2</v>
      <v>11</v>
      <v>3</v>
      <v>11</v>
      <v>4</v>
      <v>11</v>
      <v>11</v>
      <v>5</v>
    </spb>
    <spb s="7">
      <v>12</v>
      <v>2</v>
      <v>12</v>
      <v>3</v>
      <v>12</v>
      <v>4</v>
      <v>12</v>
      <v>12</v>
      <v>5</v>
    </spb>
    <spb s="7">
      <v>17</v>
      <v>2</v>
      <v>17</v>
      <v>3</v>
      <v>17</v>
      <v>4</v>
      <v>17</v>
      <v>17</v>
      <v>5</v>
    </spb>
    <spb s="7">
      <v>1</v>
      <v>2</v>
      <v>1</v>
      <v>3</v>
      <v>1</v>
      <v>4</v>
      <v>1</v>
      <v>1</v>
      <v>5</v>
    </spb>
  </spbData>
</supportingPropertyBags>
</file>

<file path=xl/richData/rdsupportingpropertybagstructure.xml><?xml version="1.0" encoding="utf-8"?>
<spbStructures xmlns="http://schemas.microsoft.com/office/spreadsheetml/2017/richdata2" count="8">
  <s>
    <k n="Cambio" t="s"/>
    <k n="Moneda" t="s"/>
    <k n="Máximo" t="s"/>
    <k n="Mínimo" t="s"/>
    <k n="Nombre" t="s"/>
    <k n="Precio" t="s"/>
    <k n="Apertura" t="s"/>
    <k n="Cambio (%)" t="s"/>
    <k n="UniqueName" t="s"/>
    <k n="De la moneda" t="s"/>
    <k n="%ProviderInfo" t="s"/>
    <k n="Cierre anterior" t="s"/>
    <k n="Símbolo bursátil" t="s"/>
    <k n="Tipo de instrumento" t="s"/>
    <k n="Máximo en 52 semanas" t="s"/>
    <k n="Mínimo en 52 semanas" t="s"/>
    <k n="Hora de la última operación" t="s"/>
  </s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Cambio" t="i"/>
    <k n="Máximo" t="i"/>
    <k n="Mínimo" t="i"/>
    <k n="Nombre" t="i"/>
    <k n="Precio" t="i"/>
    <k n="Apertura" t="i"/>
    <k n="Cambio (%)" t="i"/>
    <k n="Cierre anterior" t="i"/>
    <k n="`%EntityServiceId" t="i"/>
    <k n="Máximo en 52 semanas" t="i"/>
    <k n="Mínimo en 52 semanas" t="i"/>
    <k n="Hora de la última operación" t="i"/>
  </s>
  <s>
    <k n="Hora de la última operación" t="s"/>
  </s>
  <s>
    <k n="Cambio" t="s"/>
    <k n="Moneda" t="s"/>
    <k n="Nombre" t="s"/>
    <k n="Precio" t="s"/>
    <k n="Cambio (%)" t="s"/>
    <k n="UniqueName" t="s"/>
    <k n="De la moneda" t="s"/>
    <k n="%ProviderInfo" t="s"/>
    <k n="Cierre anterior" t="s"/>
    <k n="Símbolo bursátil" t="s"/>
    <k n="Tipo de instrumento" t="s"/>
    <k n="Máximo en 52 semanas" t="s"/>
    <k n="Mínimo en 52 semanas" t="s"/>
    <k n="Hora de la última operación" t="s"/>
  </s>
  <s>
    <k n="Cambio" t="i"/>
    <k n="Nombre" t="i"/>
    <k n="Precio" t="i"/>
    <k n="Cambio (%)" t="i"/>
    <k n="Cierre anterior" t="i"/>
    <k n="`%EntityServiceId" t="i"/>
    <k n="Máximo en 52 semanas" t="i"/>
    <k n="Mínimo en 52 semanas" t="i"/>
    <k n="Hora de la última operación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0" formatCode="General"/>
    </x:dxf>
    <x:dxf>
      <x:numFmt numFmtId="35" formatCode="_-* #,##0.00_-;\-* #,##0.00_-;_-* &quot;-&quot;??_-;_-@_-"/>
    </x:dxf>
    <x:dxf>
      <x:numFmt numFmtId="2" formatCode="0.00"/>
    </x:dxf>
    <x:dxf>
      <x:numFmt numFmtId="27" formatCode="d/mm/yy\ h:mm"/>
    </x:dxf>
    <x:dxf>
      <x:numFmt numFmtId="14" formatCode="0.00%"/>
    </x:dxf>
  </dxfs>
  <richProperties>
    <rPr n="NumberFormat" t="s"/>
    <rPr n="IsTitleField" t="b"/>
  </richProperties>
  <richStyles>
    <rSty dxfid="0">
      <rpv i="0">_([$$-en-US]* #,##0.00_);_([$$-en-US]* (#,##0.00);_([$$-en-US]* "-"??_);_(@_)</rpv>
    </rSty>
    <rSty>
      <rpv i="1">1</rpv>
    </rSty>
    <rSty dxfid="4"/>
    <rSty dxfid="2">
      <rpv i="0">0.00</rpv>
    </rSty>
    <rSty dxfid="3"/>
    <rSty dxfid="0">
      <rpv i="0">_([$€-x-euro2] * #,##0.00_);_([$€-x-euro2] * (#,##0.00);_([$€-x-euro2] * "-"??_);_(@_)</rpv>
    </rSty>
    <rSty dxfid="0">
      <rpv i="0">_-[$$-en-AU]* #,##0.00_-;-[$$-en-AU]* #,##0.00_-;_-[$$-en-AU]* "-"??_-;_-@_-</rpv>
    </rSty>
    <rSty dxfid="0">
      <rpv i="0">_-[$$-en-CA]* #,##0.00_-;-[$$-en-CA]* #,##0.00_-;_-[$$-en-CA]* "-"??_-;_-@_-</rpv>
    </rSty>
    <rSty dxfid="0">
      <rpv i="0">_-[$B/.-es-PA]* #,##0.00_-;-[$B/.-es-PA]* #,##0.00_-;_-[$B/.-es-PA]* "-"??_-;_-@_-</rpv>
    </rSty>
    <rSty dxfid="0">
      <rpv i="0">_-[$$-es-MX]* #,##0.00_-;-[$$-es-MX]* #,##0.00_-;_-[$$-es-MX]* "-"??_-;_-@_-</rpv>
    </rSty>
    <rSty dxfid="0">
      <rpv i="0">_-[$$-es-AR] * #,##0.00_-;-[$$-es-AR] * #,##0.00_-;_-[$$-es-AR] * "-"??_-;_-@_-</rpv>
    </rSty>
    <rSty dxfid="0">
      <rpv i="0" xml:space="preserve">_ [$S/-quz-PE] * #,##0.00_ ;_ [$S/-quz-PE] * -#,##0.00_ ;_ [$S/-quz-PE] * "-"??_ ;_ @_ </rpv>
    </rSty>
    <rSty dxfid="0">
      <rpv i="0">_-[$$-arn-CL] * #,##0.00_-;-[$$-arn-CL] * #,##0.00_-;_-[$$-arn-CL] * "-"??_-;_-@_-</rpv>
    </rSty>
    <rSty dxfid="0">
      <rpv i="0" xml:space="preserve">_ [$kr-smj-NO] * #,##0.00_ ;_ [$kr-smj-NO] * -#,##0.00_ ;_ [$kr-smj-NO] * "-"??_ ;_ @_ </rpv>
    </rSty>
    <rSty dxfid="0">
      <rpv i="0">_-[$$-zh-SG]* #,##0.00_-;-[$$-zh-SG]* #,##0.00_-;_-[$$-zh-SG]* "-"??_-;_-@_-</rpv>
    </rSty>
    <rSty dxfid="0">
      <rpv i="0">_-[$AED-en-AE]* #,##0.00_-;-[$AED-en-AE]* #,##0.00_-;_-[$AED-en-AE]* "-"??_-;_-@_-</rpv>
    </rSty>
    <rSty dxfid="1">
      <rpv i="0">_(* #,##0.00_);_(* (#,##0.00);_(* "-"??_);_(@_)</rpv>
    </rSty>
    <rSty dxfid="0">
      <rpv i="0">_-[$$-es-CO] * #,##0.00_-;-[$$-es-CO] * #,##0.00_-;_-[$$-es-CO] * "-"??_-;_-@_-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A64E59-FE45-4B57-9287-CD9FEDA97A15}" name="Tabla1" displayName="Tabla1" ref="B5:J102" totalsRowShown="0" headerRowDxfId="53" dataDxfId="52" tableBorderDxfId="51">
  <tableColumns count="9">
    <tableColumn id="1" xr3:uid="{8571D358-6C00-45E7-BB7B-7138D14DCFA8}" name="Ticker" dataDxfId="50">
      <calculatedColumnFormula>IF(AE6="","",AF6)</calculatedColumnFormula>
    </tableColumn>
    <tableColumn id="2" xr3:uid="{8B6402E2-E466-4EF7-9B9E-C009D3176F1A}" name="Acción/ETF" dataDxfId="49">
      <calculatedColumnFormula>IF(AE6="","",AG6)</calculatedColumnFormula>
    </tableColumn>
    <tableColumn id="3" xr3:uid="{1A1131E7-C2C5-48AD-8674-2DC56A017761}" name="Broker" dataDxfId="48">
      <calculatedColumnFormula>IF(AE6="","",AH6)</calculatedColumnFormula>
    </tableColumn>
    <tableColumn id="4" xr3:uid="{1A619B5D-1540-4A67-8746-FD7CDDB9811F}" name="Moneda" dataDxfId="47">
      <calculatedColumnFormula>IF(AE6="","",AI6)</calculatedColumnFormula>
    </tableColumn>
    <tableColumn id="5" xr3:uid="{1050C411-914E-46B8-BC25-F779C737C791}" name="Unidades" dataDxfId="46">
      <calculatedColumnFormula>IF(B6="","",VLOOKUP(B6,RENTABILIDAD!$C$5:$G$101,5,0))</calculatedColumnFormula>
    </tableColumn>
    <tableColumn id="6" xr3:uid="{866057B4-8DAA-4FEC-8D49-1CD4EE4D29E2}" name="Valor Inversión" dataDxfId="45" dataCellStyle="Moneda">
      <calculatedColumnFormula>IF(AP6="","",IF(AND(AU6="Inicio",AV6=2),_xlfn.CONCAT(AT6,TEXT(AP6,"#,##0.00")), IF(AND(AU6="Fin",AV6=2),_xlfn.CONCAT(TEXT(AP6,"#,##0.00"),AT6), IF(AND(AU6="Inicio",AV6=0),_xlfn.CONCAT(AT6,TEXT(AP6,"#,##0")), IF(AND(AU6="Fin",AV6=0),_xlfn.CONCAT(TEXT(AP6,"#,##0"),AT6),"")))))</calculatedColumnFormula>
    </tableColumn>
    <tableColumn id="7" xr3:uid="{DA2E8448-5422-432A-A1A9-6AADE2B4510D}" name="Rentabilidad $" dataDxfId="44" dataCellStyle="Moneda">
      <calculatedColumnFormula>IF(AQ6="","",IF(AND(AU6="Inicio",AV6=2),_xlfn.CONCAT(AT6,TEXT(AQ6,"#,##0.00")), IF(AND(AU6="Fin",AV6=2),_xlfn.CONCAT(TEXT(AQ6,"#,##0.00"),AT6), IF(AND(AU6="Inicio",AV6=0),_xlfn.CONCAT(AT6,TEXT(AQ6,"#,##0")), IF(AND(AU6="Fin",AV6=0),_xlfn.CONCAT(TEXT(AQ6,"#,##0"),AT6),"")))))</calculatedColumnFormula>
    </tableColumn>
    <tableColumn id="8" xr3:uid="{ABA4CB31-E4C3-4A6C-B239-42E62CADA7FB}" name="Rentabilidad %" dataDxfId="43" dataCellStyle="Porcentaje">
      <calculatedColumnFormula>AR6</calculatedColumnFormula>
    </tableColumn>
    <tableColumn id="9" xr3:uid="{B30A1051-643D-450C-B0D8-5883CC39D619}" name="% Portafolio" dataDxfId="42" dataCellStyle="Porcentaje">
      <calculatedColumnFormula>AS6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CDDA2-BF92-4F8E-937E-FEF13E05ACCA}">
  <dimension ref="B1:AH31"/>
  <sheetViews>
    <sheetView zoomScale="93" zoomScaleNormal="93" workbookViewId="0"/>
  </sheetViews>
  <sheetFormatPr baseColWidth="10" defaultColWidth="11.5" defaultRowHeight="15" x14ac:dyDescent="0.2"/>
  <cols>
    <col min="1" max="1" width="4.83203125" style="23" customWidth="1"/>
    <col min="2" max="2" width="11.5" style="23"/>
    <col min="3" max="3" width="18" style="23" bestFit="1" customWidth="1"/>
    <col min="4" max="4" width="11.5" style="23"/>
    <col min="5" max="5" width="13.33203125" style="23" bestFit="1" customWidth="1"/>
    <col min="6" max="27" width="11.5" style="23"/>
    <col min="28" max="34" width="11.5" style="24"/>
    <col min="35" max="16384" width="11.5" style="23"/>
  </cols>
  <sheetData>
    <row r="1" spans="2:34" x14ac:dyDescent="0.2">
      <c r="AD1" s="24">
        <v>1</v>
      </c>
      <c r="AE1" s="24">
        <v>2</v>
      </c>
      <c r="AF1" s="24">
        <v>3</v>
      </c>
      <c r="AG1" s="24">
        <v>4</v>
      </c>
      <c r="AH1" s="24">
        <v>5</v>
      </c>
    </row>
    <row r="2" spans="2:34" x14ac:dyDescent="0.2">
      <c r="AD2" s="24" t="str">
        <f>F6</f>
        <v>COP</v>
      </c>
      <c r="AE2" s="24" t="str">
        <f>AD3</f>
        <v>USD</v>
      </c>
      <c r="AF2" s="24" t="str">
        <f>AD4</f>
        <v>EUR</v>
      </c>
      <c r="AG2" s="24">
        <f>AD5</f>
        <v>0</v>
      </c>
      <c r="AH2" s="24">
        <f>AD6</f>
        <v>0</v>
      </c>
    </row>
    <row r="3" spans="2:34" x14ac:dyDescent="0.2">
      <c r="AD3" s="24" t="str">
        <f t="shared" ref="AD3:AD6" si="0">F7</f>
        <v>USD</v>
      </c>
      <c r="AE3" s="24" t="str">
        <f>AD2</f>
        <v>COP</v>
      </c>
      <c r="AF3" s="24" t="str">
        <f>AD2</f>
        <v>COP</v>
      </c>
      <c r="AG3" s="24" t="str">
        <f>AD2</f>
        <v>COP</v>
      </c>
      <c r="AH3" s="24" t="str">
        <f>AD2</f>
        <v>COP</v>
      </c>
    </row>
    <row r="4" spans="2:34" ht="27" x14ac:dyDescent="0.35">
      <c r="B4" s="148" t="s">
        <v>45</v>
      </c>
      <c r="C4" s="148"/>
      <c r="E4" s="148" t="s">
        <v>46</v>
      </c>
      <c r="F4" s="148"/>
      <c r="AD4" s="24" t="str">
        <f t="shared" si="0"/>
        <v>EUR</v>
      </c>
      <c r="AE4" s="24" t="str">
        <f>AD4</f>
        <v>EUR</v>
      </c>
      <c r="AF4" s="24" t="str">
        <f>AD3</f>
        <v>USD</v>
      </c>
      <c r="AG4" s="24" t="str">
        <f t="shared" ref="AG4:AG5" si="1">AD3</f>
        <v>USD</v>
      </c>
      <c r="AH4" s="24" t="str">
        <f t="shared" ref="AH4:AH6" si="2">AD3</f>
        <v>USD</v>
      </c>
    </row>
    <row r="5" spans="2:34" x14ac:dyDescent="0.2">
      <c r="B5" s="26" t="s">
        <v>31</v>
      </c>
      <c r="C5" s="27" t="s">
        <v>32</v>
      </c>
      <c r="E5" s="26" t="s">
        <v>31</v>
      </c>
      <c r="F5" s="27" t="s">
        <v>28</v>
      </c>
      <c r="AB5" s="24" t="s">
        <v>47</v>
      </c>
      <c r="AD5" s="24">
        <f t="shared" si="0"/>
        <v>0</v>
      </c>
      <c r="AE5" s="24">
        <f t="shared" ref="AE5:AE6" si="3">AD5</f>
        <v>0</v>
      </c>
      <c r="AF5" s="24">
        <f>AD5</f>
        <v>0</v>
      </c>
      <c r="AG5" s="24" t="str">
        <f t="shared" si="1"/>
        <v>EUR</v>
      </c>
      <c r="AH5" s="24" t="str">
        <f t="shared" si="2"/>
        <v>EUR</v>
      </c>
    </row>
    <row r="6" spans="2:34" x14ac:dyDescent="0.2">
      <c r="B6" s="28" t="s">
        <v>33</v>
      </c>
      <c r="C6" s="29" t="s">
        <v>263</v>
      </c>
      <c r="E6" s="28" t="s">
        <v>262</v>
      </c>
      <c r="F6" s="29" t="s">
        <v>8</v>
      </c>
      <c r="AD6" s="24">
        <f t="shared" si="0"/>
        <v>0</v>
      </c>
      <c r="AE6" s="24">
        <f t="shared" si="3"/>
        <v>0</v>
      </c>
      <c r="AF6" s="24">
        <f>AD6</f>
        <v>0</v>
      </c>
      <c r="AG6" s="24">
        <f>AD6</f>
        <v>0</v>
      </c>
      <c r="AH6" s="24">
        <f t="shared" si="2"/>
        <v>0</v>
      </c>
    </row>
    <row r="7" spans="2:34" x14ac:dyDescent="0.2">
      <c r="B7" s="10" t="s">
        <v>34</v>
      </c>
      <c r="C7" s="12" t="s">
        <v>270</v>
      </c>
      <c r="E7" s="10" t="s">
        <v>41</v>
      </c>
      <c r="F7" s="12" t="s">
        <v>12</v>
      </c>
      <c r="AB7" s="24" t="str">
        <f>$AD$2&amp;AD3</f>
        <v>COPUSD</v>
      </c>
      <c r="AC7" s="25">
        <f>IFERROR(VLOOKUP(AB7,'TASA DE CAMBIO'!$A$1:$B$183,2,0),"")</f>
        <v>2.4049999999999999E-4</v>
      </c>
    </row>
    <row r="8" spans="2:34" x14ac:dyDescent="0.2">
      <c r="B8" s="10" t="s">
        <v>35</v>
      </c>
      <c r="C8" s="12" t="s">
        <v>264</v>
      </c>
      <c r="E8" s="10" t="s">
        <v>42</v>
      </c>
      <c r="F8" s="12" t="s">
        <v>38</v>
      </c>
      <c r="AB8" s="24" t="str">
        <f t="shared" ref="AB8:AB10" si="4">$AD$2&amp;AD4</f>
        <v>COPEUR</v>
      </c>
      <c r="AC8" s="25">
        <f>IFERROR(VLOOKUP(AB8,'TASA DE CAMBIO'!$A$1:$B$183,2,0),"")</f>
        <v>2.2159999999999999E-4</v>
      </c>
    </row>
    <row r="9" spans="2:34" x14ac:dyDescent="0.2">
      <c r="B9" s="10" t="s">
        <v>36</v>
      </c>
      <c r="C9" s="12" t="s">
        <v>292</v>
      </c>
      <c r="E9" s="10" t="s">
        <v>43</v>
      </c>
      <c r="F9" s="12"/>
      <c r="AB9" s="24" t="str">
        <f t="shared" si="4"/>
        <v>COP0</v>
      </c>
      <c r="AC9" s="25" t="str">
        <f>IFERROR(VLOOKUP(AB9,'TASA DE CAMBIO'!$A$1:$B$183,2,0),"")</f>
        <v/>
      </c>
    </row>
    <row r="10" spans="2:34" x14ac:dyDescent="0.2">
      <c r="B10" s="11" t="s">
        <v>37</v>
      </c>
      <c r="C10" s="13"/>
      <c r="E10" s="11" t="s">
        <v>44</v>
      </c>
      <c r="F10" s="13"/>
      <c r="AB10" s="24" t="str">
        <f t="shared" si="4"/>
        <v>COP0</v>
      </c>
      <c r="AC10" s="25" t="str">
        <f>IFERROR(VLOOKUP(AB10,'TASA DE CAMBIO'!$A$1:$B$183,2,0),"")</f>
        <v/>
      </c>
    </row>
    <row r="11" spans="2:34" x14ac:dyDescent="0.2">
      <c r="AB11" s="24" t="str">
        <f>$AE$2&amp;AE3</f>
        <v>USDCOP</v>
      </c>
      <c r="AC11" s="25">
        <f>IFERROR(VLOOKUP(AB11,'TASA DE CAMBIO'!$A$1:$B$183,2,0),"")</f>
        <v>4152.5</v>
      </c>
    </row>
    <row r="12" spans="2:34" x14ac:dyDescent="0.2">
      <c r="AB12" s="24" t="str">
        <f t="shared" ref="AB12:AB14" si="5">$AE$2&amp;AE4</f>
        <v>USDEUR</v>
      </c>
      <c r="AC12" s="25">
        <f>IFERROR(VLOOKUP(AB12,'TASA DE CAMBIO'!$A$1:$B$183,2,0),"")</f>
        <v>0.92110000000000003</v>
      </c>
    </row>
    <row r="13" spans="2:34" x14ac:dyDescent="0.2">
      <c r="AB13" s="24" t="str">
        <f t="shared" si="5"/>
        <v>USD0</v>
      </c>
      <c r="AC13" s="25" t="str">
        <f>IFERROR(VLOOKUP(AB13,'TASA DE CAMBIO'!$A$1:$B$183,2,0),"")</f>
        <v/>
      </c>
    </row>
    <row r="14" spans="2:34" x14ac:dyDescent="0.2">
      <c r="AB14" s="24" t="str">
        <f t="shared" si="5"/>
        <v>USD0</v>
      </c>
      <c r="AC14" s="25" t="str">
        <f>IFERROR(VLOOKUP(AB14,'TASA DE CAMBIO'!$A$1:$B$183,2,0),"")</f>
        <v/>
      </c>
    </row>
    <row r="15" spans="2:34" x14ac:dyDescent="0.2">
      <c r="AB15" s="24" t="str">
        <f>$AF$2&amp;AF3</f>
        <v>EURCOP</v>
      </c>
      <c r="AC15" s="25">
        <f>IFERROR(VLOOKUP(AB15,'TASA DE CAMBIO'!$A$1:$B$183,2,0),"")</f>
        <v>4507.54</v>
      </c>
    </row>
    <row r="16" spans="2:34" x14ac:dyDescent="0.2">
      <c r="AB16" s="24" t="str">
        <f t="shared" ref="AB16:AB18" si="6">$AF$2&amp;AF4</f>
        <v>EURUSD</v>
      </c>
      <c r="AC16" s="25">
        <f>IFERROR(VLOOKUP(AB16,'TASA DE CAMBIO'!$A$1:$B$183,2,0),"")</f>
        <v>1.0854999999999999</v>
      </c>
    </row>
    <row r="17" spans="28:29" x14ac:dyDescent="0.2">
      <c r="AB17" s="24" t="str">
        <f t="shared" si="6"/>
        <v>EUR0</v>
      </c>
      <c r="AC17" s="25" t="str">
        <f>IFERROR(VLOOKUP(AB17,'TASA DE CAMBIO'!$A$1:$B$183,2,0),"")</f>
        <v/>
      </c>
    </row>
    <row r="18" spans="28:29" x14ac:dyDescent="0.2">
      <c r="AB18" s="24" t="str">
        <f t="shared" si="6"/>
        <v>EUR0</v>
      </c>
      <c r="AC18" s="25" t="str">
        <f>IFERROR(VLOOKUP(AB18,'TASA DE CAMBIO'!$A$1:$B$183,2,0),"")</f>
        <v/>
      </c>
    </row>
    <row r="19" spans="28:29" x14ac:dyDescent="0.2">
      <c r="AB19" s="24" t="str">
        <f>$AG$2&amp;AG3</f>
        <v>0COP</v>
      </c>
      <c r="AC19" s="25" t="str">
        <f>IFERROR(VLOOKUP(AB19,'TASA DE CAMBIO'!$A$1:$B$183,2,0),"")</f>
        <v/>
      </c>
    </row>
    <row r="20" spans="28:29" x14ac:dyDescent="0.2">
      <c r="AB20" s="24" t="str">
        <f t="shared" ref="AB20:AB22" si="7">$AG$2&amp;AG4</f>
        <v>0USD</v>
      </c>
      <c r="AC20" s="25" t="str">
        <f>IFERROR(VLOOKUP(AB20,'TASA DE CAMBIO'!$A$1:$B$183,2,0),"")</f>
        <v/>
      </c>
    </row>
    <row r="21" spans="28:29" x14ac:dyDescent="0.2">
      <c r="AB21" s="24" t="str">
        <f t="shared" si="7"/>
        <v>0EUR</v>
      </c>
      <c r="AC21" s="25" t="str">
        <f>IFERROR(VLOOKUP(AB21,'TASA DE CAMBIO'!$A$1:$B$183,2,0),"")</f>
        <v/>
      </c>
    </row>
    <row r="22" spans="28:29" x14ac:dyDescent="0.2">
      <c r="AB22" s="24" t="str">
        <f t="shared" si="7"/>
        <v>00</v>
      </c>
      <c r="AC22" s="25" t="str">
        <f>IFERROR(VLOOKUP(AB22,'TASA DE CAMBIO'!$A$1:$B$183,2,0),"")</f>
        <v/>
      </c>
    </row>
    <row r="23" spans="28:29" x14ac:dyDescent="0.2">
      <c r="AB23" s="24" t="str">
        <f>$AH$2&amp;AH3</f>
        <v>0COP</v>
      </c>
      <c r="AC23" s="25" t="str">
        <f>IFERROR(VLOOKUP(AB23,'TASA DE CAMBIO'!$A$1:$B$183,2,0),"")</f>
        <v/>
      </c>
    </row>
    <row r="24" spans="28:29" x14ac:dyDescent="0.2">
      <c r="AB24" s="24" t="str">
        <f>$AH$2&amp;AH4</f>
        <v>0USD</v>
      </c>
      <c r="AC24" s="25" t="str">
        <f>IFERROR(VLOOKUP(AB24,'TASA DE CAMBIO'!$A$1:$B$183,2,0),"")</f>
        <v/>
      </c>
    </row>
    <row r="25" spans="28:29" x14ac:dyDescent="0.2">
      <c r="AB25" s="24" t="str">
        <f>$AH$2&amp;AH5</f>
        <v>0EUR</v>
      </c>
      <c r="AC25" s="25" t="str">
        <f>IFERROR(VLOOKUP(AB25,'TASA DE CAMBIO'!$A$1:$B$183,2,0),"")</f>
        <v/>
      </c>
    </row>
    <row r="26" spans="28:29" x14ac:dyDescent="0.2">
      <c r="AB26" s="24" t="str">
        <f>$AH$2&amp;AH6</f>
        <v>00</v>
      </c>
      <c r="AC26" s="25" t="str">
        <f>IFERROR(VLOOKUP(AB26,'TASA DE CAMBIO'!$A$1:$B$183,2,0),"")</f>
        <v/>
      </c>
    </row>
    <row r="27" spans="28:29" x14ac:dyDescent="0.2">
      <c r="AB27" s="24" t="str">
        <f>AD2&amp;AD2</f>
        <v>COPCOP</v>
      </c>
      <c r="AC27" s="24">
        <v>1</v>
      </c>
    </row>
    <row r="28" spans="28:29" x14ac:dyDescent="0.2">
      <c r="AB28" s="24" t="str">
        <f>AE2&amp;AE2</f>
        <v>USDUSD</v>
      </c>
      <c r="AC28" s="25">
        <v>1</v>
      </c>
    </row>
    <row r="29" spans="28:29" x14ac:dyDescent="0.2">
      <c r="AB29" s="24" t="str">
        <f>AF2&amp;AF2</f>
        <v>EUREUR</v>
      </c>
      <c r="AC29" s="24">
        <v>1</v>
      </c>
    </row>
    <row r="30" spans="28:29" x14ac:dyDescent="0.2">
      <c r="AB30" s="24" t="str">
        <f>AG2&amp;AG2</f>
        <v>00</v>
      </c>
      <c r="AC30" s="24">
        <v>1</v>
      </c>
    </row>
    <row r="31" spans="28:29" x14ac:dyDescent="0.2">
      <c r="AB31" s="24" t="str">
        <f>AH2&amp;AH2</f>
        <v>00</v>
      </c>
      <c r="AC31" s="24">
        <v>1</v>
      </c>
    </row>
  </sheetData>
  <mergeCells count="2">
    <mergeCell ref="B4:C4"/>
    <mergeCell ref="E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840E5-B89E-4637-8A7D-13336B95E097}">
  <dimension ref="A1:AF1006"/>
  <sheetViews>
    <sheetView workbookViewId="0">
      <pane ySplit="7" topLeftCell="A8" activePane="bottomLeft" state="frozen"/>
      <selection pane="bottomLeft"/>
    </sheetView>
  </sheetViews>
  <sheetFormatPr baseColWidth="10" defaultColWidth="12.5" defaultRowHeight="15" x14ac:dyDescent="0.2"/>
  <cols>
    <col min="1" max="1" width="4.83203125" customWidth="1"/>
    <col min="2" max="2" width="22.6640625" bestFit="1" customWidth="1"/>
    <col min="3" max="4" width="16.1640625" customWidth="1"/>
    <col min="5" max="5" width="14.5" bestFit="1" customWidth="1"/>
    <col min="6" max="6" width="16.5" bestFit="1" customWidth="1"/>
    <col min="9" max="9" width="22.6640625" bestFit="1" customWidth="1"/>
    <col min="10" max="10" width="17.83203125" bestFit="1" customWidth="1"/>
    <col min="11" max="11" width="13" customWidth="1"/>
    <col min="12" max="12" width="16.6640625" customWidth="1"/>
  </cols>
  <sheetData>
    <row r="1" spans="1:32" x14ac:dyDescent="0.2">
      <c r="A1" s="85"/>
      <c r="B1" s="85"/>
      <c r="C1" s="86"/>
      <c r="D1" s="86"/>
      <c r="E1" s="86"/>
      <c r="F1" s="86"/>
      <c r="G1" s="86"/>
      <c r="H1" s="85"/>
      <c r="I1" s="85"/>
      <c r="J1" s="85"/>
      <c r="K1" s="87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</row>
    <row r="2" spans="1:32" x14ac:dyDescent="0.2">
      <c r="A2" s="85"/>
      <c r="B2" s="88" t="s">
        <v>280</v>
      </c>
      <c r="C2" s="89" t="str">
        <f>IF('[1]BROKERS-MONEDAS'!C5=0,"",'[1]BROKERS-MONEDAS'!C5)</f>
        <v>HAPI</v>
      </c>
      <c r="D2" s="89" t="str">
        <f>IF('[1]BROKERS-MONEDAS'!C6=0,"",'[1]BROKERS-MONEDAS'!C6)</f>
        <v>IBKR</v>
      </c>
      <c r="E2" s="89" t="str">
        <f>IF('[1]BROKERS-MONEDAS'!C7=0,"",'[1]BROKERS-MONEDAS'!C7)</f>
        <v>TRII</v>
      </c>
      <c r="F2" s="89" t="str">
        <f>IF('[1]BROKERS-MONEDAS'!C8=0,"",'[1]BROKERS-MONEDAS'!C8)</f>
        <v>XTB</v>
      </c>
      <c r="G2" s="89" t="str">
        <f>IF('[1]BROKERS-MONEDAS'!C9=0,"",'[1]BROKERS-MONEDAS'!C9)</f>
        <v/>
      </c>
      <c r="H2" s="85"/>
      <c r="I2" s="88" t="s">
        <v>281</v>
      </c>
      <c r="J2" s="89" t="str">
        <f>IF('[1]BROKERS-MONEDAS'!F5=0,"",'[1]BROKERS-MONEDAS'!F5)</f>
        <v>COP</v>
      </c>
      <c r="K2" s="89" t="str">
        <f>IF('[1]BROKERS-MONEDAS'!F6=0,"",'[1]BROKERS-MONEDAS'!F6)</f>
        <v>USD</v>
      </c>
      <c r="L2" s="89" t="str">
        <f>IF('[1]BROKERS-MONEDAS'!F7=0,"",'[1]BROKERS-MONEDAS'!F7)</f>
        <v>EUR</v>
      </c>
      <c r="M2" s="89" t="str">
        <f>IF('[1]BROKERS-MONEDAS'!F8=0,"",'[1]BROKERS-MONEDAS'!F8)</f>
        <v/>
      </c>
      <c r="N2" s="89" t="str">
        <f>IF('[1]BROKERS-MONEDAS'!F9=0,"",'[1]BROKERS-MONEDAS'!F9)</f>
        <v/>
      </c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</row>
    <row r="3" spans="1:32" x14ac:dyDescent="0.2">
      <c r="A3" s="85"/>
      <c r="B3" s="90" t="s">
        <v>282</v>
      </c>
      <c r="C3" s="91">
        <f t="shared" ref="C3:G3" si="0">IF(C2="","",SUMIF($C$8:$C$1002,C2,$H$8:$H$1002))</f>
        <v>900</v>
      </c>
      <c r="D3" s="91">
        <f t="shared" si="0"/>
        <v>0</v>
      </c>
      <c r="E3" s="91">
        <f t="shared" si="0"/>
        <v>500000</v>
      </c>
      <c r="F3" s="91">
        <f t="shared" si="0"/>
        <v>100</v>
      </c>
      <c r="G3" s="91" t="str">
        <f t="shared" si="0"/>
        <v/>
      </c>
      <c r="H3" s="85"/>
      <c r="I3" s="90" t="s">
        <v>282</v>
      </c>
      <c r="J3" s="91">
        <f t="shared" ref="J3:N3" si="1">IF(J2="","",SUMIF($D:$D,J2,$E:$E))</f>
        <v>4745382.2222423349</v>
      </c>
      <c r="K3" s="91">
        <f t="shared" si="1"/>
        <v>0</v>
      </c>
      <c r="L3" s="91">
        <f t="shared" si="1"/>
        <v>0</v>
      </c>
      <c r="M3" s="91" t="str">
        <f t="shared" si="1"/>
        <v/>
      </c>
      <c r="N3" s="91" t="str">
        <f t="shared" si="1"/>
        <v/>
      </c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</row>
    <row r="4" spans="1:32" x14ac:dyDescent="0.2">
      <c r="A4" s="85"/>
      <c r="B4" s="90" t="s">
        <v>283</v>
      </c>
      <c r="C4" s="91">
        <f t="shared" ref="C4:G4" si="2">IFERROR(IF(C2="","",AVERAGEIF($C$8:$C$1005,C2,$G$8:$G$1005)),"")</f>
        <v>4221.5155101147466</v>
      </c>
      <c r="D4" s="91" t="str">
        <f t="shared" si="2"/>
        <v/>
      </c>
      <c r="E4" s="91">
        <f t="shared" si="2"/>
        <v>1</v>
      </c>
      <c r="F4" s="91">
        <f t="shared" si="2"/>
        <v>4542.9074488358601</v>
      </c>
      <c r="G4" s="91" t="str">
        <f t="shared" si="2"/>
        <v/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</row>
    <row r="5" spans="1:32" x14ac:dyDescent="0.2">
      <c r="A5" s="85"/>
      <c r="B5" s="90" t="s">
        <v>284</v>
      </c>
      <c r="C5" s="91">
        <f t="shared" ref="C5:G5" si="3">IFERROR(IF(C3="","",C4*C3),"")</f>
        <v>3799363.9591032718</v>
      </c>
      <c r="D5" s="91" t="str">
        <f t="shared" si="3"/>
        <v/>
      </c>
      <c r="E5" s="91">
        <f t="shared" si="3"/>
        <v>500000</v>
      </c>
      <c r="F5" s="91">
        <f t="shared" si="3"/>
        <v>454290.74488358601</v>
      </c>
      <c r="G5" s="91" t="str">
        <f t="shared" si="3"/>
        <v/>
      </c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</row>
    <row r="6" spans="1:32" x14ac:dyDescent="0.2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</row>
    <row r="7" spans="1:32" x14ac:dyDescent="0.2">
      <c r="A7" s="85"/>
      <c r="B7" s="92" t="s">
        <v>285</v>
      </c>
      <c r="C7" s="93" t="s">
        <v>30</v>
      </c>
      <c r="D7" s="93" t="s">
        <v>286</v>
      </c>
      <c r="E7" s="93" t="s">
        <v>287</v>
      </c>
      <c r="F7" s="93" t="s">
        <v>288</v>
      </c>
      <c r="G7" s="93" t="s">
        <v>289</v>
      </c>
      <c r="H7" s="92" t="s">
        <v>290</v>
      </c>
      <c r="I7" s="92" t="s">
        <v>29</v>
      </c>
      <c r="J7" s="92" t="s">
        <v>291</v>
      </c>
      <c r="K7" s="87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</row>
    <row r="8" spans="1:32" x14ac:dyDescent="0.2">
      <c r="A8" s="94"/>
      <c r="B8" s="97">
        <v>45468</v>
      </c>
      <c r="C8" s="2" t="s">
        <v>263</v>
      </c>
      <c r="D8" s="2" t="s">
        <v>8</v>
      </c>
      <c r="E8" s="100">
        <v>424136.2408722617</v>
      </c>
      <c r="F8" s="2" t="s">
        <v>12</v>
      </c>
      <c r="G8" s="100">
        <v>4241.3624087226171</v>
      </c>
      <c r="H8" s="95">
        <f t="shared" ref="H8:H262" si="4">IFERROR(E8/G8,"")</f>
        <v>100</v>
      </c>
      <c r="I8" s="100">
        <v>1.99</v>
      </c>
      <c r="J8" s="95">
        <f t="shared" ref="J8:J262" si="5">IF(I8&lt;&gt;"",H8-I8,"")</f>
        <v>98.01</v>
      </c>
      <c r="K8" s="87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</row>
    <row r="9" spans="1:32" x14ac:dyDescent="0.2">
      <c r="A9" s="94"/>
      <c r="B9" s="97">
        <v>45481</v>
      </c>
      <c r="C9" s="2" t="s">
        <v>263</v>
      </c>
      <c r="D9" s="2" t="s">
        <v>8</v>
      </c>
      <c r="E9" s="100">
        <v>1266955.2364864864</v>
      </c>
      <c r="F9" s="2" t="s">
        <v>12</v>
      </c>
      <c r="G9" s="100">
        <v>4223.1841216216217</v>
      </c>
      <c r="H9" s="95">
        <f t="shared" si="4"/>
        <v>300</v>
      </c>
      <c r="I9" s="100">
        <v>1</v>
      </c>
      <c r="J9" s="95">
        <f t="shared" si="5"/>
        <v>299</v>
      </c>
      <c r="K9" s="87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</row>
    <row r="10" spans="1:32" x14ac:dyDescent="0.2">
      <c r="A10" s="94"/>
      <c r="B10" s="97">
        <v>45498</v>
      </c>
      <c r="C10" s="2" t="s">
        <v>264</v>
      </c>
      <c r="D10" s="2" t="s">
        <v>8</v>
      </c>
      <c r="E10" s="100">
        <v>500000</v>
      </c>
      <c r="F10" s="2" t="s">
        <v>8</v>
      </c>
      <c r="G10" s="100">
        <v>1</v>
      </c>
      <c r="H10" s="95">
        <f t="shared" si="4"/>
        <v>500000</v>
      </c>
      <c r="I10" s="100">
        <v>9000</v>
      </c>
      <c r="J10" s="95">
        <f t="shared" si="5"/>
        <v>491000</v>
      </c>
      <c r="K10" s="87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</row>
    <row r="11" spans="1:32" x14ac:dyDescent="0.2">
      <c r="A11" s="94"/>
      <c r="B11" s="97">
        <v>45499</v>
      </c>
      <c r="C11" s="2" t="s">
        <v>292</v>
      </c>
      <c r="D11" s="2" t="s">
        <v>8</v>
      </c>
      <c r="E11" s="100">
        <v>454290.74488358601</v>
      </c>
      <c r="F11" s="2" t="s">
        <v>38</v>
      </c>
      <c r="G11" s="100">
        <v>4542.9074488358601</v>
      </c>
      <c r="H11" s="95">
        <f t="shared" si="4"/>
        <v>100</v>
      </c>
      <c r="I11" s="100">
        <v>1</v>
      </c>
      <c r="J11" s="95">
        <f t="shared" si="5"/>
        <v>99</v>
      </c>
      <c r="K11" s="87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</row>
    <row r="12" spans="1:32" x14ac:dyDescent="0.2">
      <c r="A12" s="94"/>
      <c r="B12" s="97">
        <v>45551</v>
      </c>
      <c r="C12" s="2" t="s">
        <v>263</v>
      </c>
      <c r="D12" s="2" t="s">
        <v>8</v>
      </c>
      <c r="E12" s="100">
        <v>2100000</v>
      </c>
      <c r="F12" s="2" t="s">
        <v>12</v>
      </c>
      <c r="G12" s="100">
        <v>4200</v>
      </c>
      <c r="H12" s="95">
        <f t="shared" si="4"/>
        <v>500</v>
      </c>
      <c r="I12" s="100">
        <v>1.99</v>
      </c>
      <c r="J12" s="95">
        <f t="shared" si="5"/>
        <v>498.01</v>
      </c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</row>
    <row r="13" spans="1:32" x14ac:dyDescent="0.2">
      <c r="A13" s="94"/>
      <c r="B13" s="97"/>
      <c r="C13" s="2"/>
      <c r="D13" s="2"/>
      <c r="E13" s="100"/>
      <c r="F13" s="2"/>
      <c r="G13" s="100"/>
      <c r="H13" s="95" t="str">
        <f t="shared" si="4"/>
        <v/>
      </c>
      <c r="I13" s="100"/>
      <c r="J13" s="95" t="str">
        <f t="shared" si="5"/>
        <v/>
      </c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</row>
    <row r="14" spans="1:32" x14ac:dyDescent="0.2">
      <c r="A14" s="96"/>
      <c r="B14" s="101"/>
      <c r="C14" s="2"/>
      <c r="D14" s="2"/>
      <c r="E14" s="100"/>
      <c r="F14" s="2"/>
      <c r="G14" s="100"/>
      <c r="H14" s="95" t="str">
        <f t="shared" si="4"/>
        <v/>
      </c>
      <c r="I14" s="100"/>
      <c r="J14" s="95" t="str">
        <f t="shared" si="5"/>
        <v/>
      </c>
      <c r="K14" s="87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</row>
    <row r="15" spans="1:32" x14ac:dyDescent="0.2">
      <c r="A15" s="94"/>
      <c r="B15" s="97"/>
      <c r="C15" s="2"/>
      <c r="D15" s="2"/>
      <c r="E15" s="100"/>
      <c r="F15" s="2"/>
      <c r="G15" s="100"/>
      <c r="H15" s="95" t="str">
        <f t="shared" si="4"/>
        <v/>
      </c>
      <c r="I15" s="100"/>
      <c r="J15" s="95" t="str">
        <f t="shared" si="5"/>
        <v/>
      </c>
      <c r="K15" s="87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</row>
    <row r="16" spans="1:32" x14ac:dyDescent="0.2">
      <c r="A16" s="96"/>
      <c r="B16" s="101"/>
      <c r="C16" s="2"/>
      <c r="D16" s="2"/>
      <c r="E16" s="100"/>
      <c r="F16" s="2"/>
      <c r="G16" s="100"/>
      <c r="H16" s="95" t="str">
        <f t="shared" si="4"/>
        <v/>
      </c>
      <c r="I16" s="100"/>
      <c r="J16" s="95" t="str">
        <f t="shared" si="5"/>
        <v/>
      </c>
      <c r="K16" s="87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</row>
    <row r="17" spans="1:32" x14ac:dyDescent="0.2">
      <c r="A17" s="96"/>
      <c r="B17" s="101"/>
      <c r="C17" s="2"/>
      <c r="D17" s="2"/>
      <c r="E17" s="100"/>
      <c r="F17" s="2"/>
      <c r="G17" s="100"/>
      <c r="H17" s="95" t="str">
        <f t="shared" si="4"/>
        <v/>
      </c>
      <c r="I17" s="100"/>
      <c r="J17" s="95" t="str">
        <f t="shared" si="5"/>
        <v/>
      </c>
      <c r="K17" s="87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</row>
    <row r="18" spans="1:32" x14ac:dyDescent="0.2">
      <c r="A18" s="94"/>
      <c r="B18" s="97"/>
      <c r="C18" s="2"/>
      <c r="D18" s="2"/>
      <c r="E18" s="100"/>
      <c r="F18" s="2"/>
      <c r="G18" s="100"/>
      <c r="H18" s="95" t="str">
        <f t="shared" si="4"/>
        <v/>
      </c>
      <c r="I18" s="100"/>
      <c r="J18" s="95" t="str">
        <f t="shared" si="5"/>
        <v/>
      </c>
      <c r="K18" s="87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</row>
    <row r="19" spans="1:32" x14ac:dyDescent="0.2">
      <c r="A19" s="94"/>
      <c r="B19" s="97"/>
      <c r="C19" s="2"/>
      <c r="D19" s="2"/>
      <c r="E19" s="100"/>
      <c r="F19" s="2"/>
      <c r="G19" s="100"/>
      <c r="H19" s="95" t="str">
        <f t="shared" si="4"/>
        <v/>
      </c>
      <c r="I19" s="100"/>
      <c r="J19" s="95" t="str">
        <f t="shared" si="5"/>
        <v/>
      </c>
      <c r="K19" s="87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</row>
    <row r="20" spans="1:32" x14ac:dyDescent="0.2">
      <c r="A20" s="94"/>
      <c r="B20" s="97"/>
      <c r="C20" s="2"/>
      <c r="D20" s="2"/>
      <c r="E20" s="100"/>
      <c r="F20" s="2"/>
      <c r="G20" s="100"/>
      <c r="H20" s="95" t="str">
        <f t="shared" si="4"/>
        <v/>
      </c>
      <c r="I20" s="100"/>
      <c r="J20" s="95" t="str">
        <f t="shared" si="5"/>
        <v/>
      </c>
      <c r="K20" s="87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</row>
    <row r="21" spans="1:32" x14ac:dyDescent="0.2">
      <c r="A21" s="85"/>
      <c r="B21" s="98"/>
      <c r="C21" s="2"/>
      <c r="D21" s="2"/>
      <c r="E21" s="100"/>
      <c r="F21" s="2"/>
      <c r="G21" s="100"/>
      <c r="H21" s="95" t="str">
        <f t="shared" si="4"/>
        <v/>
      </c>
      <c r="I21" s="100"/>
      <c r="J21" s="95" t="str">
        <f t="shared" si="5"/>
        <v/>
      </c>
      <c r="K21" s="87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</row>
    <row r="22" spans="1:32" x14ac:dyDescent="0.2">
      <c r="A22" s="85"/>
      <c r="B22" s="98"/>
      <c r="C22" s="2"/>
      <c r="D22" s="2"/>
      <c r="E22" s="100"/>
      <c r="F22" s="2"/>
      <c r="G22" s="100"/>
      <c r="H22" s="95" t="str">
        <f t="shared" si="4"/>
        <v/>
      </c>
      <c r="I22" s="100" t="str">
        <f t="shared" ref="I22:I276" si="6">IF(G22="","",J22*G22)</f>
        <v/>
      </c>
      <c r="J22" s="95" t="str">
        <f t="shared" si="5"/>
        <v/>
      </c>
      <c r="K22" s="87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</row>
    <row r="23" spans="1:32" x14ac:dyDescent="0.2">
      <c r="A23" s="85"/>
      <c r="B23" s="98"/>
      <c r="C23" s="2"/>
      <c r="D23" s="2"/>
      <c r="E23" s="100"/>
      <c r="F23" s="2"/>
      <c r="G23" s="100"/>
      <c r="H23" s="95" t="str">
        <f t="shared" si="4"/>
        <v/>
      </c>
      <c r="I23" s="99" t="str">
        <f t="shared" si="6"/>
        <v/>
      </c>
      <c r="J23" s="95" t="str">
        <f t="shared" si="5"/>
        <v/>
      </c>
      <c r="K23" s="87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</row>
    <row r="24" spans="1:32" x14ac:dyDescent="0.2">
      <c r="A24" s="85"/>
      <c r="B24" s="98"/>
      <c r="C24" s="2"/>
      <c r="D24" s="2"/>
      <c r="E24" s="100"/>
      <c r="F24" s="2"/>
      <c r="G24" s="100"/>
      <c r="H24" s="95" t="str">
        <f t="shared" si="4"/>
        <v/>
      </c>
      <c r="I24" s="99" t="str">
        <f t="shared" si="6"/>
        <v/>
      </c>
      <c r="J24" s="95" t="str">
        <f t="shared" si="5"/>
        <v/>
      </c>
      <c r="K24" s="87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</row>
    <row r="25" spans="1:32" x14ac:dyDescent="0.2">
      <c r="A25" s="85"/>
      <c r="B25" s="98"/>
      <c r="C25" s="2"/>
      <c r="D25" s="2"/>
      <c r="E25" s="100"/>
      <c r="F25" s="2"/>
      <c r="G25" s="100"/>
      <c r="H25" s="95" t="str">
        <f t="shared" si="4"/>
        <v/>
      </c>
      <c r="I25" s="99" t="str">
        <f t="shared" si="6"/>
        <v/>
      </c>
      <c r="J25" s="95" t="str">
        <f t="shared" si="5"/>
        <v/>
      </c>
      <c r="K25" s="87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</row>
    <row r="26" spans="1:32" x14ac:dyDescent="0.2">
      <c r="A26" s="85"/>
      <c r="B26" s="98"/>
      <c r="C26" s="2"/>
      <c r="D26" s="2"/>
      <c r="E26" s="100"/>
      <c r="F26" s="2"/>
      <c r="G26" s="100"/>
      <c r="H26" s="95" t="str">
        <f t="shared" si="4"/>
        <v/>
      </c>
      <c r="I26" s="99" t="str">
        <f t="shared" si="6"/>
        <v/>
      </c>
      <c r="J26" s="95" t="str">
        <f t="shared" si="5"/>
        <v/>
      </c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</row>
    <row r="27" spans="1:32" x14ac:dyDescent="0.2">
      <c r="A27" s="85"/>
      <c r="B27" s="98"/>
      <c r="C27" s="2"/>
      <c r="D27" s="2"/>
      <c r="E27" s="100"/>
      <c r="F27" s="2"/>
      <c r="G27" s="100"/>
      <c r="H27" s="95" t="str">
        <f t="shared" si="4"/>
        <v/>
      </c>
      <c r="I27" s="99" t="str">
        <f t="shared" si="6"/>
        <v/>
      </c>
      <c r="J27" s="95" t="str">
        <f t="shared" si="5"/>
        <v/>
      </c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</row>
    <row r="28" spans="1:32" x14ac:dyDescent="0.2">
      <c r="A28" s="85"/>
      <c r="B28" s="98"/>
      <c r="C28" s="2"/>
      <c r="D28" s="2"/>
      <c r="E28" s="100"/>
      <c r="F28" s="2"/>
      <c r="G28" s="100"/>
      <c r="H28" s="95" t="str">
        <f t="shared" si="4"/>
        <v/>
      </c>
      <c r="I28" s="99" t="str">
        <f t="shared" si="6"/>
        <v/>
      </c>
      <c r="J28" s="95" t="str">
        <f t="shared" si="5"/>
        <v/>
      </c>
      <c r="K28" s="87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</row>
    <row r="29" spans="1:32" x14ac:dyDescent="0.2">
      <c r="A29" s="85"/>
      <c r="B29" s="98"/>
      <c r="C29" s="2"/>
      <c r="D29" s="2"/>
      <c r="E29" s="100"/>
      <c r="F29" s="2"/>
      <c r="G29" s="100"/>
      <c r="H29" s="95" t="str">
        <f t="shared" si="4"/>
        <v/>
      </c>
      <c r="I29" s="99" t="str">
        <f t="shared" si="6"/>
        <v/>
      </c>
      <c r="J29" s="95" t="str">
        <f t="shared" si="5"/>
        <v/>
      </c>
      <c r="K29" s="87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</row>
    <row r="30" spans="1:32" x14ac:dyDescent="0.2">
      <c r="A30" s="85"/>
      <c r="B30" s="98"/>
      <c r="C30" s="2"/>
      <c r="D30" s="2"/>
      <c r="E30" s="100"/>
      <c r="F30" s="2"/>
      <c r="G30" s="100"/>
      <c r="H30" s="95" t="str">
        <f t="shared" si="4"/>
        <v/>
      </c>
      <c r="I30" s="99" t="str">
        <f t="shared" si="6"/>
        <v/>
      </c>
      <c r="J30" s="95" t="str">
        <f t="shared" si="5"/>
        <v/>
      </c>
      <c r="K30" s="87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</row>
    <row r="31" spans="1:32" x14ac:dyDescent="0.2">
      <c r="A31" s="85"/>
      <c r="B31" s="98"/>
      <c r="C31" s="2"/>
      <c r="D31" s="2"/>
      <c r="E31" s="100"/>
      <c r="F31" s="2"/>
      <c r="G31" s="100"/>
      <c r="H31" s="95" t="str">
        <f t="shared" si="4"/>
        <v/>
      </c>
      <c r="I31" s="99" t="str">
        <f t="shared" si="6"/>
        <v/>
      </c>
      <c r="J31" s="95" t="str">
        <f t="shared" si="5"/>
        <v/>
      </c>
      <c r="K31" s="87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</row>
    <row r="32" spans="1:32" x14ac:dyDescent="0.2">
      <c r="A32" s="85"/>
      <c r="B32" s="98"/>
      <c r="C32" s="2"/>
      <c r="D32" s="2"/>
      <c r="E32" s="100"/>
      <c r="F32" s="2"/>
      <c r="G32" s="100"/>
      <c r="H32" s="95" t="str">
        <f t="shared" si="4"/>
        <v/>
      </c>
      <c r="I32" s="99" t="str">
        <f t="shared" si="6"/>
        <v/>
      </c>
      <c r="J32" s="95" t="str">
        <f t="shared" si="5"/>
        <v/>
      </c>
      <c r="K32" s="87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</row>
    <row r="33" spans="1:32" x14ac:dyDescent="0.2">
      <c r="A33" s="85"/>
      <c r="B33" s="98"/>
      <c r="C33" s="2"/>
      <c r="D33" s="2"/>
      <c r="E33" s="100"/>
      <c r="F33" s="2"/>
      <c r="G33" s="100"/>
      <c r="H33" s="95" t="str">
        <f t="shared" si="4"/>
        <v/>
      </c>
      <c r="I33" s="99" t="str">
        <f t="shared" si="6"/>
        <v/>
      </c>
      <c r="J33" s="95" t="str">
        <f t="shared" si="5"/>
        <v/>
      </c>
      <c r="K33" s="87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</row>
    <row r="34" spans="1:32" x14ac:dyDescent="0.2">
      <c r="A34" s="85"/>
      <c r="B34" s="98"/>
      <c r="C34" s="2"/>
      <c r="D34" s="2"/>
      <c r="E34" s="100"/>
      <c r="F34" s="2"/>
      <c r="G34" s="100"/>
      <c r="H34" s="95" t="str">
        <f t="shared" si="4"/>
        <v/>
      </c>
      <c r="I34" s="99" t="str">
        <f t="shared" si="6"/>
        <v/>
      </c>
      <c r="J34" s="95" t="str">
        <f t="shared" si="5"/>
        <v/>
      </c>
      <c r="K34" s="87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</row>
    <row r="35" spans="1:32" x14ac:dyDescent="0.2">
      <c r="A35" s="85"/>
      <c r="B35" s="98"/>
      <c r="C35" s="2"/>
      <c r="D35" s="2"/>
      <c r="E35" s="100"/>
      <c r="F35" s="2"/>
      <c r="G35" s="100"/>
      <c r="H35" s="95" t="str">
        <f t="shared" si="4"/>
        <v/>
      </c>
      <c r="I35" s="99" t="str">
        <f t="shared" si="6"/>
        <v/>
      </c>
      <c r="J35" s="95" t="str">
        <f t="shared" si="5"/>
        <v/>
      </c>
      <c r="K35" s="87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</row>
    <row r="36" spans="1:32" x14ac:dyDescent="0.2">
      <c r="A36" s="85"/>
      <c r="B36" s="98"/>
      <c r="C36" s="2"/>
      <c r="D36" s="2"/>
      <c r="E36" s="100"/>
      <c r="F36" s="2"/>
      <c r="G36" s="100"/>
      <c r="H36" s="95" t="str">
        <f t="shared" si="4"/>
        <v/>
      </c>
      <c r="I36" s="99" t="str">
        <f t="shared" si="6"/>
        <v/>
      </c>
      <c r="J36" s="95" t="str">
        <f t="shared" si="5"/>
        <v/>
      </c>
      <c r="K36" s="87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</row>
    <row r="37" spans="1:32" x14ac:dyDescent="0.2">
      <c r="A37" s="85"/>
      <c r="B37" s="98"/>
      <c r="C37" s="2"/>
      <c r="D37" s="2"/>
      <c r="E37" s="100"/>
      <c r="F37" s="2"/>
      <c r="G37" s="100"/>
      <c r="H37" s="95" t="str">
        <f t="shared" si="4"/>
        <v/>
      </c>
      <c r="I37" s="99" t="str">
        <f t="shared" si="6"/>
        <v/>
      </c>
      <c r="J37" s="95" t="str">
        <f t="shared" si="5"/>
        <v/>
      </c>
      <c r="K37" s="87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</row>
    <row r="38" spans="1:32" x14ac:dyDescent="0.2">
      <c r="A38" s="85"/>
      <c r="B38" s="98"/>
      <c r="C38" s="2"/>
      <c r="D38" s="2"/>
      <c r="E38" s="100"/>
      <c r="F38" s="2"/>
      <c r="G38" s="100"/>
      <c r="H38" s="95" t="str">
        <f t="shared" si="4"/>
        <v/>
      </c>
      <c r="I38" s="99" t="str">
        <f t="shared" si="6"/>
        <v/>
      </c>
      <c r="J38" s="95" t="str">
        <f t="shared" si="5"/>
        <v/>
      </c>
      <c r="K38" s="87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</row>
    <row r="39" spans="1:32" x14ac:dyDescent="0.2">
      <c r="A39" s="85"/>
      <c r="B39" s="98"/>
      <c r="C39" s="2"/>
      <c r="D39" s="2"/>
      <c r="E39" s="100"/>
      <c r="F39" s="2"/>
      <c r="G39" s="100"/>
      <c r="H39" s="95" t="str">
        <f t="shared" si="4"/>
        <v/>
      </c>
      <c r="I39" s="99" t="str">
        <f t="shared" si="6"/>
        <v/>
      </c>
      <c r="J39" s="95" t="str">
        <f t="shared" si="5"/>
        <v/>
      </c>
      <c r="K39" s="87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</row>
    <row r="40" spans="1:32" x14ac:dyDescent="0.2">
      <c r="A40" s="85"/>
      <c r="B40" s="98"/>
      <c r="C40" s="2"/>
      <c r="D40" s="2"/>
      <c r="E40" s="100"/>
      <c r="F40" s="2"/>
      <c r="G40" s="100"/>
      <c r="H40" s="95" t="str">
        <f t="shared" si="4"/>
        <v/>
      </c>
      <c r="I40" s="99" t="str">
        <f t="shared" si="6"/>
        <v/>
      </c>
      <c r="J40" s="95" t="str">
        <f t="shared" si="5"/>
        <v/>
      </c>
      <c r="K40" s="87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</row>
    <row r="41" spans="1:32" x14ac:dyDescent="0.2">
      <c r="A41" s="85"/>
      <c r="B41" s="98"/>
      <c r="C41" s="2"/>
      <c r="D41" s="2"/>
      <c r="E41" s="100"/>
      <c r="F41" s="2"/>
      <c r="G41" s="100"/>
      <c r="H41" s="95" t="str">
        <f t="shared" si="4"/>
        <v/>
      </c>
      <c r="I41" s="99" t="str">
        <f t="shared" si="6"/>
        <v/>
      </c>
      <c r="J41" s="95" t="str">
        <f t="shared" si="5"/>
        <v/>
      </c>
      <c r="K41" s="87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</row>
    <row r="42" spans="1:32" x14ac:dyDescent="0.2">
      <c r="A42" s="85"/>
      <c r="B42" s="98"/>
      <c r="C42" s="2"/>
      <c r="D42" s="2"/>
      <c r="E42" s="100"/>
      <c r="F42" s="2"/>
      <c r="G42" s="100"/>
      <c r="H42" s="95" t="str">
        <f t="shared" si="4"/>
        <v/>
      </c>
      <c r="I42" s="99" t="str">
        <f t="shared" si="6"/>
        <v/>
      </c>
      <c r="J42" s="95" t="str">
        <f t="shared" si="5"/>
        <v/>
      </c>
      <c r="K42" s="87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</row>
    <row r="43" spans="1:32" x14ac:dyDescent="0.2">
      <c r="A43" s="85"/>
      <c r="B43" s="98"/>
      <c r="C43" s="2"/>
      <c r="D43" s="2"/>
      <c r="E43" s="100"/>
      <c r="F43" s="2"/>
      <c r="G43" s="100"/>
      <c r="H43" s="95" t="str">
        <f t="shared" si="4"/>
        <v/>
      </c>
      <c r="I43" s="99" t="str">
        <f t="shared" si="6"/>
        <v/>
      </c>
      <c r="J43" s="95" t="str">
        <f t="shared" si="5"/>
        <v/>
      </c>
      <c r="K43" s="87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</row>
    <row r="44" spans="1:32" x14ac:dyDescent="0.2">
      <c r="A44" s="85"/>
      <c r="B44" s="98"/>
      <c r="C44" s="2"/>
      <c r="D44" s="2"/>
      <c r="E44" s="100"/>
      <c r="F44" s="2"/>
      <c r="G44" s="100"/>
      <c r="H44" s="95" t="str">
        <f t="shared" si="4"/>
        <v/>
      </c>
      <c r="I44" s="99" t="str">
        <f t="shared" si="6"/>
        <v/>
      </c>
      <c r="J44" s="95" t="str">
        <f t="shared" si="5"/>
        <v/>
      </c>
      <c r="K44" s="87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</row>
    <row r="45" spans="1:32" x14ac:dyDescent="0.2">
      <c r="A45" s="85"/>
      <c r="B45" s="98"/>
      <c r="C45" s="2"/>
      <c r="D45" s="2"/>
      <c r="E45" s="100"/>
      <c r="F45" s="2"/>
      <c r="G45" s="100"/>
      <c r="H45" s="95" t="str">
        <f t="shared" si="4"/>
        <v/>
      </c>
      <c r="I45" s="99" t="str">
        <f t="shared" si="6"/>
        <v/>
      </c>
      <c r="J45" s="95" t="str">
        <f t="shared" si="5"/>
        <v/>
      </c>
      <c r="K45" s="87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</row>
    <row r="46" spans="1:32" x14ac:dyDescent="0.2">
      <c r="A46" s="85"/>
      <c r="B46" s="98"/>
      <c r="C46" s="2"/>
      <c r="D46" s="2"/>
      <c r="E46" s="100"/>
      <c r="F46" s="2"/>
      <c r="G46" s="100"/>
      <c r="H46" s="95" t="str">
        <f t="shared" si="4"/>
        <v/>
      </c>
      <c r="I46" s="99" t="str">
        <f t="shared" si="6"/>
        <v/>
      </c>
      <c r="J46" s="95" t="str">
        <f t="shared" si="5"/>
        <v/>
      </c>
      <c r="K46" s="87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</row>
    <row r="47" spans="1:32" x14ac:dyDescent="0.2">
      <c r="A47" s="85"/>
      <c r="B47" s="98"/>
      <c r="C47" s="2"/>
      <c r="D47" s="2"/>
      <c r="E47" s="100"/>
      <c r="F47" s="2"/>
      <c r="G47" s="100"/>
      <c r="H47" s="95" t="str">
        <f t="shared" si="4"/>
        <v/>
      </c>
      <c r="I47" s="99" t="str">
        <f t="shared" si="6"/>
        <v/>
      </c>
      <c r="J47" s="95" t="str">
        <f t="shared" si="5"/>
        <v/>
      </c>
      <c r="K47" s="87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</row>
    <row r="48" spans="1:32" x14ac:dyDescent="0.2">
      <c r="A48" s="85"/>
      <c r="B48" s="98"/>
      <c r="C48" s="2"/>
      <c r="D48" s="2"/>
      <c r="E48" s="100"/>
      <c r="F48" s="2"/>
      <c r="G48" s="100"/>
      <c r="H48" s="95" t="str">
        <f t="shared" si="4"/>
        <v/>
      </c>
      <c r="I48" s="99" t="str">
        <f t="shared" si="6"/>
        <v/>
      </c>
      <c r="J48" s="95" t="str">
        <f t="shared" si="5"/>
        <v/>
      </c>
      <c r="K48" s="87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</row>
    <row r="49" spans="1:32" x14ac:dyDescent="0.2">
      <c r="A49" s="85"/>
      <c r="B49" s="98"/>
      <c r="C49" s="2"/>
      <c r="D49" s="2"/>
      <c r="E49" s="100"/>
      <c r="F49" s="2"/>
      <c r="G49" s="100"/>
      <c r="H49" s="95" t="str">
        <f t="shared" si="4"/>
        <v/>
      </c>
      <c r="I49" s="99" t="str">
        <f t="shared" si="6"/>
        <v/>
      </c>
      <c r="J49" s="95" t="str">
        <f t="shared" si="5"/>
        <v/>
      </c>
      <c r="K49" s="87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</row>
    <row r="50" spans="1:32" x14ac:dyDescent="0.2">
      <c r="A50" s="85"/>
      <c r="B50" s="98"/>
      <c r="C50" s="2"/>
      <c r="D50" s="2"/>
      <c r="E50" s="100"/>
      <c r="F50" s="2"/>
      <c r="G50" s="100"/>
      <c r="H50" s="95" t="str">
        <f t="shared" si="4"/>
        <v/>
      </c>
      <c r="I50" s="99" t="str">
        <f t="shared" si="6"/>
        <v/>
      </c>
      <c r="J50" s="95" t="str">
        <f t="shared" si="5"/>
        <v/>
      </c>
      <c r="K50" s="87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</row>
    <row r="51" spans="1:32" x14ac:dyDescent="0.2">
      <c r="A51" s="85"/>
      <c r="B51" s="98"/>
      <c r="C51" s="2"/>
      <c r="D51" s="2"/>
      <c r="E51" s="100"/>
      <c r="F51" s="2"/>
      <c r="G51" s="100"/>
      <c r="H51" s="95" t="str">
        <f t="shared" si="4"/>
        <v/>
      </c>
      <c r="I51" s="99" t="str">
        <f t="shared" si="6"/>
        <v/>
      </c>
      <c r="J51" s="95" t="str">
        <f t="shared" si="5"/>
        <v/>
      </c>
      <c r="K51" s="87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</row>
    <row r="52" spans="1:32" x14ac:dyDescent="0.2">
      <c r="A52" s="85"/>
      <c r="B52" s="98"/>
      <c r="C52" s="2"/>
      <c r="D52" s="2"/>
      <c r="E52" s="100"/>
      <c r="F52" s="2"/>
      <c r="G52" s="100"/>
      <c r="H52" s="95" t="str">
        <f t="shared" si="4"/>
        <v/>
      </c>
      <c r="I52" s="99" t="str">
        <f t="shared" si="6"/>
        <v/>
      </c>
      <c r="J52" s="95" t="str">
        <f t="shared" si="5"/>
        <v/>
      </c>
      <c r="K52" s="87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</row>
    <row r="53" spans="1:32" x14ac:dyDescent="0.2">
      <c r="A53" s="85"/>
      <c r="B53" s="98"/>
      <c r="C53" s="2"/>
      <c r="D53" s="2"/>
      <c r="E53" s="100"/>
      <c r="F53" s="2"/>
      <c r="G53" s="100"/>
      <c r="H53" s="95" t="str">
        <f t="shared" si="4"/>
        <v/>
      </c>
      <c r="I53" s="99" t="str">
        <f t="shared" si="6"/>
        <v/>
      </c>
      <c r="J53" s="95" t="str">
        <f t="shared" si="5"/>
        <v/>
      </c>
      <c r="K53" s="87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</row>
    <row r="54" spans="1:32" x14ac:dyDescent="0.2">
      <c r="A54" s="85"/>
      <c r="B54" s="98"/>
      <c r="C54" s="2"/>
      <c r="D54" s="2"/>
      <c r="E54" s="100"/>
      <c r="F54" s="2"/>
      <c r="G54" s="100"/>
      <c r="H54" s="95" t="str">
        <f t="shared" si="4"/>
        <v/>
      </c>
      <c r="I54" s="99" t="str">
        <f t="shared" si="6"/>
        <v/>
      </c>
      <c r="J54" s="95" t="str">
        <f t="shared" si="5"/>
        <v/>
      </c>
      <c r="K54" s="87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</row>
    <row r="55" spans="1:32" x14ac:dyDescent="0.2">
      <c r="A55" s="85"/>
      <c r="B55" s="98"/>
      <c r="C55" s="2"/>
      <c r="D55" s="2"/>
      <c r="E55" s="100"/>
      <c r="F55" s="2"/>
      <c r="G55" s="100"/>
      <c r="H55" s="95" t="str">
        <f t="shared" si="4"/>
        <v/>
      </c>
      <c r="I55" s="99" t="str">
        <f t="shared" si="6"/>
        <v/>
      </c>
      <c r="J55" s="95" t="str">
        <f t="shared" si="5"/>
        <v/>
      </c>
      <c r="K55" s="87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</row>
    <row r="56" spans="1:32" x14ac:dyDescent="0.2">
      <c r="A56" s="85"/>
      <c r="B56" s="98"/>
      <c r="C56" s="2"/>
      <c r="D56" s="2"/>
      <c r="E56" s="100"/>
      <c r="F56" s="2"/>
      <c r="G56" s="100"/>
      <c r="H56" s="95" t="str">
        <f t="shared" si="4"/>
        <v/>
      </c>
      <c r="I56" s="99" t="str">
        <f t="shared" si="6"/>
        <v/>
      </c>
      <c r="J56" s="95" t="str">
        <f t="shared" si="5"/>
        <v/>
      </c>
      <c r="K56" s="87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</row>
    <row r="57" spans="1:32" x14ac:dyDescent="0.2">
      <c r="A57" s="85"/>
      <c r="B57" s="98"/>
      <c r="C57" s="2"/>
      <c r="D57" s="2"/>
      <c r="E57" s="100"/>
      <c r="F57" s="2"/>
      <c r="G57" s="100"/>
      <c r="H57" s="95" t="str">
        <f t="shared" si="4"/>
        <v/>
      </c>
      <c r="I57" s="99" t="str">
        <f t="shared" si="6"/>
        <v/>
      </c>
      <c r="J57" s="95" t="str">
        <f t="shared" si="5"/>
        <v/>
      </c>
      <c r="K57" s="87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</row>
    <row r="58" spans="1:32" x14ac:dyDescent="0.2">
      <c r="A58" s="85"/>
      <c r="B58" s="98"/>
      <c r="C58" s="2"/>
      <c r="D58" s="2"/>
      <c r="E58" s="100"/>
      <c r="F58" s="2"/>
      <c r="G58" s="100"/>
      <c r="H58" s="95" t="str">
        <f t="shared" si="4"/>
        <v/>
      </c>
      <c r="I58" s="99" t="str">
        <f t="shared" si="6"/>
        <v/>
      </c>
      <c r="J58" s="95" t="str">
        <f t="shared" si="5"/>
        <v/>
      </c>
      <c r="K58" s="87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</row>
    <row r="59" spans="1:32" x14ac:dyDescent="0.2">
      <c r="A59" s="85"/>
      <c r="B59" s="98"/>
      <c r="C59" s="2"/>
      <c r="D59" s="2"/>
      <c r="E59" s="100"/>
      <c r="F59" s="2"/>
      <c r="G59" s="100"/>
      <c r="H59" s="95" t="str">
        <f t="shared" si="4"/>
        <v/>
      </c>
      <c r="I59" s="99" t="str">
        <f t="shared" si="6"/>
        <v/>
      </c>
      <c r="J59" s="95" t="str">
        <f t="shared" si="5"/>
        <v/>
      </c>
      <c r="K59" s="87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</row>
    <row r="60" spans="1:32" x14ac:dyDescent="0.2">
      <c r="A60" s="85"/>
      <c r="B60" s="98"/>
      <c r="C60" s="2"/>
      <c r="D60" s="2"/>
      <c r="E60" s="100"/>
      <c r="F60" s="2"/>
      <c r="G60" s="100"/>
      <c r="H60" s="95" t="str">
        <f t="shared" si="4"/>
        <v/>
      </c>
      <c r="I60" s="99" t="str">
        <f t="shared" si="6"/>
        <v/>
      </c>
      <c r="J60" s="95" t="str">
        <f t="shared" si="5"/>
        <v/>
      </c>
      <c r="K60" s="87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</row>
    <row r="61" spans="1:32" x14ac:dyDescent="0.2">
      <c r="A61" s="85"/>
      <c r="B61" s="98"/>
      <c r="C61" s="2"/>
      <c r="D61" s="2"/>
      <c r="E61" s="100"/>
      <c r="F61" s="2"/>
      <c r="G61" s="100"/>
      <c r="H61" s="95" t="str">
        <f t="shared" si="4"/>
        <v/>
      </c>
      <c r="I61" s="99" t="str">
        <f t="shared" si="6"/>
        <v/>
      </c>
      <c r="J61" s="95" t="str">
        <f t="shared" si="5"/>
        <v/>
      </c>
      <c r="K61" s="87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</row>
    <row r="62" spans="1:32" x14ac:dyDescent="0.2">
      <c r="A62" s="85"/>
      <c r="B62" s="98"/>
      <c r="C62" s="2"/>
      <c r="D62" s="2"/>
      <c r="E62" s="100"/>
      <c r="F62" s="2"/>
      <c r="G62" s="100"/>
      <c r="H62" s="95" t="str">
        <f t="shared" si="4"/>
        <v/>
      </c>
      <c r="I62" s="99" t="str">
        <f t="shared" si="6"/>
        <v/>
      </c>
      <c r="J62" s="95" t="str">
        <f t="shared" si="5"/>
        <v/>
      </c>
      <c r="K62" s="87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</row>
    <row r="63" spans="1:32" x14ac:dyDescent="0.2">
      <c r="A63" s="85"/>
      <c r="B63" s="98"/>
      <c r="C63" s="2"/>
      <c r="D63" s="2"/>
      <c r="E63" s="100"/>
      <c r="F63" s="2"/>
      <c r="G63" s="100"/>
      <c r="H63" s="95" t="str">
        <f t="shared" si="4"/>
        <v/>
      </c>
      <c r="I63" s="99" t="str">
        <f t="shared" si="6"/>
        <v/>
      </c>
      <c r="J63" s="95" t="str">
        <f t="shared" si="5"/>
        <v/>
      </c>
      <c r="K63" s="87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</row>
    <row r="64" spans="1:32" x14ac:dyDescent="0.2">
      <c r="A64" s="85"/>
      <c r="B64" s="98"/>
      <c r="C64" s="2"/>
      <c r="D64" s="2"/>
      <c r="E64" s="100"/>
      <c r="F64" s="2"/>
      <c r="G64" s="100"/>
      <c r="H64" s="95" t="str">
        <f t="shared" si="4"/>
        <v/>
      </c>
      <c r="I64" s="99" t="str">
        <f t="shared" si="6"/>
        <v/>
      </c>
      <c r="J64" s="95" t="str">
        <f t="shared" si="5"/>
        <v/>
      </c>
      <c r="K64" s="87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</row>
    <row r="65" spans="1:32" x14ac:dyDescent="0.2">
      <c r="A65" s="85"/>
      <c r="B65" s="98"/>
      <c r="C65" s="2"/>
      <c r="D65" s="2"/>
      <c r="E65" s="100"/>
      <c r="F65" s="2"/>
      <c r="G65" s="100"/>
      <c r="H65" s="95" t="str">
        <f t="shared" si="4"/>
        <v/>
      </c>
      <c r="I65" s="99" t="str">
        <f t="shared" si="6"/>
        <v/>
      </c>
      <c r="J65" s="95" t="str">
        <f t="shared" si="5"/>
        <v/>
      </c>
      <c r="K65" s="87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</row>
    <row r="66" spans="1:32" x14ac:dyDescent="0.2">
      <c r="A66" s="85"/>
      <c r="B66" s="98"/>
      <c r="C66" s="2"/>
      <c r="D66" s="2"/>
      <c r="E66" s="100"/>
      <c r="F66" s="2"/>
      <c r="G66" s="100"/>
      <c r="H66" s="95" t="str">
        <f t="shared" si="4"/>
        <v/>
      </c>
      <c r="I66" s="99" t="str">
        <f t="shared" si="6"/>
        <v/>
      </c>
      <c r="J66" s="95" t="str">
        <f t="shared" si="5"/>
        <v/>
      </c>
      <c r="K66" s="87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</row>
    <row r="67" spans="1:32" x14ac:dyDescent="0.2">
      <c r="A67" s="85"/>
      <c r="B67" s="98"/>
      <c r="C67" s="2"/>
      <c r="D67" s="2"/>
      <c r="E67" s="100"/>
      <c r="F67" s="2"/>
      <c r="G67" s="100"/>
      <c r="H67" s="95" t="str">
        <f t="shared" si="4"/>
        <v/>
      </c>
      <c r="I67" s="99" t="str">
        <f t="shared" si="6"/>
        <v/>
      </c>
      <c r="J67" s="95" t="str">
        <f t="shared" si="5"/>
        <v/>
      </c>
      <c r="K67" s="87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</row>
    <row r="68" spans="1:32" x14ac:dyDescent="0.2">
      <c r="A68" s="85"/>
      <c r="B68" s="98"/>
      <c r="C68" s="2"/>
      <c r="D68" s="2"/>
      <c r="E68" s="100"/>
      <c r="F68" s="2"/>
      <c r="G68" s="100"/>
      <c r="H68" s="95" t="str">
        <f t="shared" si="4"/>
        <v/>
      </c>
      <c r="I68" s="99" t="str">
        <f t="shared" si="6"/>
        <v/>
      </c>
      <c r="J68" s="95" t="str">
        <f t="shared" si="5"/>
        <v/>
      </c>
      <c r="K68" s="87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</row>
    <row r="69" spans="1:32" x14ac:dyDescent="0.2">
      <c r="A69" s="85"/>
      <c r="B69" s="98"/>
      <c r="C69" s="2"/>
      <c r="D69" s="2"/>
      <c r="E69" s="100"/>
      <c r="F69" s="2"/>
      <c r="G69" s="100"/>
      <c r="H69" s="95" t="str">
        <f t="shared" si="4"/>
        <v/>
      </c>
      <c r="I69" s="99" t="str">
        <f t="shared" si="6"/>
        <v/>
      </c>
      <c r="J69" s="95" t="str">
        <f t="shared" si="5"/>
        <v/>
      </c>
      <c r="K69" s="87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</row>
    <row r="70" spans="1:32" x14ac:dyDescent="0.2">
      <c r="A70" s="85"/>
      <c r="B70" s="98"/>
      <c r="C70" s="2"/>
      <c r="D70" s="2"/>
      <c r="E70" s="100"/>
      <c r="F70" s="2"/>
      <c r="G70" s="100"/>
      <c r="H70" s="95" t="str">
        <f t="shared" si="4"/>
        <v/>
      </c>
      <c r="I70" s="99" t="str">
        <f t="shared" si="6"/>
        <v/>
      </c>
      <c r="J70" s="95" t="str">
        <f t="shared" si="5"/>
        <v/>
      </c>
      <c r="K70" s="87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</row>
    <row r="71" spans="1:32" x14ac:dyDescent="0.2">
      <c r="A71" s="85"/>
      <c r="B71" s="98"/>
      <c r="C71" s="2"/>
      <c r="D71" s="2"/>
      <c r="E71" s="100"/>
      <c r="F71" s="2"/>
      <c r="G71" s="100"/>
      <c r="H71" s="95" t="str">
        <f t="shared" si="4"/>
        <v/>
      </c>
      <c r="I71" s="99" t="str">
        <f t="shared" si="6"/>
        <v/>
      </c>
      <c r="J71" s="95" t="str">
        <f t="shared" si="5"/>
        <v/>
      </c>
      <c r="K71" s="87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</row>
    <row r="72" spans="1:32" x14ac:dyDescent="0.2">
      <c r="A72" s="85"/>
      <c r="B72" s="98"/>
      <c r="C72" s="2"/>
      <c r="D72" s="2"/>
      <c r="E72" s="100"/>
      <c r="F72" s="2"/>
      <c r="G72" s="100"/>
      <c r="H72" s="95" t="str">
        <f t="shared" si="4"/>
        <v/>
      </c>
      <c r="I72" s="99" t="str">
        <f t="shared" si="6"/>
        <v/>
      </c>
      <c r="J72" s="95" t="str">
        <f t="shared" si="5"/>
        <v/>
      </c>
      <c r="K72" s="87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</row>
    <row r="73" spans="1:32" x14ac:dyDescent="0.2">
      <c r="A73" s="85"/>
      <c r="B73" s="98"/>
      <c r="C73" s="2"/>
      <c r="D73" s="2"/>
      <c r="E73" s="100"/>
      <c r="F73" s="2"/>
      <c r="G73" s="100"/>
      <c r="H73" s="95" t="str">
        <f t="shared" si="4"/>
        <v/>
      </c>
      <c r="I73" s="99" t="str">
        <f t="shared" si="6"/>
        <v/>
      </c>
      <c r="J73" s="95" t="str">
        <f t="shared" si="5"/>
        <v/>
      </c>
      <c r="K73" s="87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</row>
    <row r="74" spans="1:32" x14ac:dyDescent="0.2">
      <c r="A74" s="85"/>
      <c r="B74" s="98"/>
      <c r="C74" s="2"/>
      <c r="D74" s="2"/>
      <c r="E74" s="100"/>
      <c r="F74" s="2"/>
      <c r="G74" s="100"/>
      <c r="H74" s="95" t="str">
        <f t="shared" si="4"/>
        <v/>
      </c>
      <c r="I74" s="99" t="str">
        <f t="shared" si="6"/>
        <v/>
      </c>
      <c r="J74" s="95" t="str">
        <f t="shared" si="5"/>
        <v/>
      </c>
      <c r="K74" s="87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</row>
    <row r="75" spans="1:32" x14ac:dyDescent="0.2">
      <c r="A75" s="85"/>
      <c r="B75" s="98"/>
      <c r="C75" s="2"/>
      <c r="D75" s="2"/>
      <c r="E75" s="100"/>
      <c r="F75" s="2"/>
      <c r="G75" s="100"/>
      <c r="H75" s="95" t="str">
        <f t="shared" si="4"/>
        <v/>
      </c>
      <c r="I75" s="99" t="str">
        <f t="shared" si="6"/>
        <v/>
      </c>
      <c r="J75" s="95" t="str">
        <f t="shared" si="5"/>
        <v/>
      </c>
      <c r="K75" s="87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</row>
    <row r="76" spans="1:32" x14ac:dyDescent="0.2">
      <c r="A76" s="85"/>
      <c r="B76" s="98"/>
      <c r="C76" s="2"/>
      <c r="D76" s="2"/>
      <c r="E76" s="100"/>
      <c r="F76" s="2"/>
      <c r="G76" s="100"/>
      <c r="H76" s="95" t="str">
        <f t="shared" si="4"/>
        <v/>
      </c>
      <c r="I76" s="99" t="str">
        <f t="shared" si="6"/>
        <v/>
      </c>
      <c r="J76" s="95" t="str">
        <f t="shared" si="5"/>
        <v/>
      </c>
      <c r="K76" s="87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</row>
    <row r="77" spans="1:32" x14ac:dyDescent="0.2">
      <c r="A77" s="85"/>
      <c r="B77" s="98"/>
      <c r="C77" s="2"/>
      <c r="D77" s="2"/>
      <c r="E77" s="100"/>
      <c r="F77" s="2"/>
      <c r="G77" s="100"/>
      <c r="H77" s="95" t="str">
        <f t="shared" si="4"/>
        <v/>
      </c>
      <c r="I77" s="99" t="str">
        <f t="shared" si="6"/>
        <v/>
      </c>
      <c r="J77" s="95" t="str">
        <f t="shared" si="5"/>
        <v/>
      </c>
      <c r="K77" s="87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</row>
    <row r="78" spans="1:32" x14ac:dyDescent="0.2">
      <c r="A78" s="85"/>
      <c r="B78" s="98"/>
      <c r="C78" s="2"/>
      <c r="D78" s="2"/>
      <c r="E78" s="100"/>
      <c r="F78" s="2"/>
      <c r="G78" s="100"/>
      <c r="H78" s="95" t="str">
        <f t="shared" si="4"/>
        <v/>
      </c>
      <c r="I78" s="99" t="str">
        <f t="shared" si="6"/>
        <v/>
      </c>
      <c r="J78" s="95" t="str">
        <f t="shared" si="5"/>
        <v/>
      </c>
      <c r="K78" s="87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</row>
    <row r="79" spans="1:32" x14ac:dyDescent="0.2">
      <c r="A79" s="85"/>
      <c r="B79" s="98"/>
      <c r="C79" s="2"/>
      <c r="D79" s="2"/>
      <c r="E79" s="100"/>
      <c r="F79" s="2"/>
      <c r="G79" s="100"/>
      <c r="H79" s="95" t="str">
        <f t="shared" si="4"/>
        <v/>
      </c>
      <c r="I79" s="99" t="str">
        <f t="shared" si="6"/>
        <v/>
      </c>
      <c r="J79" s="95" t="str">
        <f t="shared" si="5"/>
        <v/>
      </c>
      <c r="K79" s="87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</row>
    <row r="80" spans="1:32" x14ac:dyDescent="0.2">
      <c r="A80" s="85"/>
      <c r="B80" s="98"/>
      <c r="C80" s="2"/>
      <c r="D80" s="2"/>
      <c r="E80" s="100"/>
      <c r="F80" s="2"/>
      <c r="G80" s="100"/>
      <c r="H80" s="95" t="str">
        <f t="shared" si="4"/>
        <v/>
      </c>
      <c r="I80" s="99" t="str">
        <f t="shared" si="6"/>
        <v/>
      </c>
      <c r="J80" s="95" t="str">
        <f t="shared" si="5"/>
        <v/>
      </c>
      <c r="K80" s="87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</row>
    <row r="81" spans="1:32" x14ac:dyDescent="0.2">
      <c r="A81" s="85"/>
      <c r="B81" s="98"/>
      <c r="C81" s="2"/>
      <c r="D81" s="2"/>
      <c r="E81" s="100"/>
      <c r="F81" s="2"/>
      <c r="G81" s="100"/>
      <c r="H81" s="95" t="str">
        <f t="shared" si="4"/>
        <v/>
      </c>
      <c r="I81" s="99" t="str">
        <f t="shared" si="6"/>
        <v/>
      </c>
      <c r="J81" s="95" t="str">
        <f t="shared" si="5"/>
        <v/>
      </c>
      <c r="K81" s="87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</row>
    <row r="82" spans="1:32" x14ac:dyDescent="0.2">
      <c r="A82" s="85"/>
      <c r="B82" s="98"/>
      <c r="C82" s="2"/>
      <c r="D82" s="2"/>
      <c r="E82" s="100"/>
      <c r="F82" s="2"/>
      <c r="G82" s="100"/>
      <c r="H82" s="95" t="str">
        <f t="shared" si="4"/>
        <v/>
      </c>
      <c r="I82" s="99" t="str">
        <f t="shared" si="6"/>
        <v/>
      </c>
      <c r="J82" s="95" t="str">
        <f t="shared" si="5"/>
        <v/>
      </c>
      <c r="K82" s="87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</row>
    <row r="83" spans="1:32" x14ac:dyDescent="0.2">
      <c r="A83" s="85"/>
      <c r="B83" s="98"/>
      <c r="C83" s="2"/>
      <c r="D83" s="2"/>
      <c r="E83" s="100"/>
      <c r="F83" s="2"/>
      <c r="G83" s="100"/>
      <c r="H83" s="95" t="str">
        <f t="shared" si="4"/>
        <v/>
      </c>
      <c r="I83" s="99" t="str">
        <f t="shared" si="6"/>
        <v/>
      </c>
      <c r="J83" s="95" t="str">
        <f t="shared" si="5"/>
        <v/>
      </c>
      <c r="K83" s="87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</row>
    <row r="84" spans="1:32" x14ac:dyDescent="0.2">
      <c r="A84" s="85"/>
      <c r="B84" s="98"/>
      <c r="C84" s="2"/>
      <c r="D84" s="2"/>
      <c r="E84" s="100"/>
      <c r="F84" s="2"/>
      <c r="G84" s="100"/>
      <c r="H84" s="95" t="str">
        <f t="shared" si="4"/>
        <v/>
      </c>
      <c r="I84" s="99" t="str">
        <f t="shared" si="6"/>
        <v/>
      </c>
      <c r="J84" s="95" t="str">
        <f t="shared" si="5"/>
        <v/>
      </c>
      <c r="K84" s="87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</row>
    <row r="85" spans="1:32" x14ac:dyDescent="0.2">
      <c r="A85" s="85"/>
      <c r="B85" s="98"/>
      <c r="C85" s="2"/>
      <c r="D85" s="2"/>
      <c r="E85" s="100"/>
      <c r="F85" s="2"/>
      <c r="G85" s="100"/>
      <c r="H85" s="95" t="str">
        <f t="shared" si="4"/>
        <v/>
      </c>
      <c r="I85" s="99" t="str">
        <f t="shared" si="6"/>
        <v/>
      </c>
      <c r="J85" s="95" t="str">
        <f t="shared" si="5"/>
        <v/>
      </c>
      <c r="K85" s="87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</row>
    <row r="86" spans="1:32" x14ac:dyDescent="0.2">
      <c r="A86" s="85"/>
      <c r="B86" s="98"/>
      <c r="C86" s="2"/>
      <c r="D86" s="2"/>
      <c r="E86" s="100"/>
      <c r="F86" s="2"/>
      <c r="G86" s="100"/>
      <c r="H86" s="95" t="str">
        <f t="shared" si="4"/>
        <v/>
      </c>
      <c r="I86" s="99" t="str">
        <f t="shared" si="6"/>
        <v/>
      </c>
      <c r="J86" s="95" t="str">
        <f t="shared" si="5"/>
        <v/>
      </c>
      <c r="K86" s="87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</row>
    <row r="87" spans="1:32" x14ac:dyDescent="0.2">
      <c r="A87" s="85"/>
      <c r="B87" s="98"/>
      <c r="C87" s="2"/>
      <c r="D87" s="2"/>
      <c r="E87" s="100"/>
      <c r="F87" s="2"/>
      <c r="G87" s="100"/>
      <c r="H87" s="95" t="str">
        <f t="shared" si="4"/>
        <v/>
      </c>
      <c r="I87" s="99" t="str">
        <f t="shared" si="6"/>
        <v/>
      </c>
      <c r="J87" s="95" t="str">
        <f t="shared" si="5"/>
        <v/>
      </c>
      <c r="K87" s="87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</row>
    <row r="88" spans="1:32" x14ac:dyDescent="0.2">
      <c r="A88" s="85"/>
      <c r="B88" s="98"/>
      <c r="C88" s="2"/>
      <c r="D88" s="2"/>
      <c r="E88" s="100"/>
      <c r="F88" s="2"/>
      <c r="G88" s="100"/>
      <c r="H88" s="95" t="str">
        <f t="shared" si="4"/>
        <v/>
      </c>
      <c r="I88" s="99" t="str">
        <f t="shared" si="6"/>
        <v/>
      </c>
      <c r="J88" s="95" t="str">
        <f t="shared" si="5"/>
        <v/>
      </c>
      <c r="K88" s="87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</row>
    <row r="89" spans="1:32" x14ac:dyDescent="0.2">
      <c r="A89" s="85"/>
      <c r="B89" s="98"/>
      <c r="C89" s="2"/>
      <c r="D89" s="2"/>
      <c r="E89" s="100"/>
      <c r="F89" s="2"/>
      <c r="G89" s="100"/>
      <c r="H89" s="95" t="str">
        <f t="shared" si="4"/>
        <v/>
      </c>
      <c r="I89" s="99" t="str">
        <f t="shared" si="6"/>
        <v/>
      </c>
      <c r="J89" s="95" t="str">
        <f t="shared" si="5"/>
        <v/>
      </c>
      <c r="K89" s="87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</row>
    <row r="90" spans="1:32" x14ac:dyDescent="0.2">
      <c r="A90" s="85"/>
      <c r="B90" s="98"/>
      <c r="C90" s="2"/>
      <c r="D90" s="2"/>
      <c r="E90" s="100"/>
      <c r="F90" s="2"/>
      <c r="G90" s="100"/>
      <c r="H90" s="95" t="str">
        <f t="shared" si="4"/>
        <v/>
      </c>
      <c r="I90" s="99" t="str">
        <f t="shared" si="6"/>
        <v/>
      </c>
      <c r="J90" s="95" t="str">
        <f t="shared" si="5"/>
        <v/>
      </c>
      <c r="K90" s="87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</row>
    <row r="91" spans="1:32" x14ac:dyDescent="0.2">
      <c r="A91" s="85"/>
      <c r="B91" s="98"/>
      <c r="C91" s="2"/>
      <c r="D91" s="2"/>
      <c r="E91" s="100"/>
      <c r="F91" s="2"/>
      <c r="G91" s="100"/>
      <c r="H91" s="95" t="str">
        <f t="shared" si="4"/>
        <v/>
      </c>
      <c r="I91" s="99" t="str">
        <f t="shared" si="6"/>
        <v/>
      </c>
      <c r="J91" s="95" t="str">
        <f t="shared" si="5"/>
        <v/>
      </c>
      <c r="K91" s="87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</row>
    <row r="92" spans="1:32" x14ac:dyDescent="0.2">
      <c r="A92" s="85"/>
      <c r="B92" s="98"/>
      <c r="C92" s="2"/>
      <c r="D92" s="2"/>
      <c r="E92" s="100"/>
      <c r="F92" s="2"/>
      <c r="G92" s="100"/>
      <c r="H92" s="95" t="str">
        <f t="shared" si="4"/>
        <v/>
      </c>
      <c r="I92" s="99" t="str">
        <f t="shared" si="6"/>
        <v/>
      </c>
      <c r="J92" s="95" t="str">
        <f t="shared" si="5"/>
        <v/>
      </c>
      <c r="K92" s="87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</row>
    <row r="93" spans="1:32" x14ac:dyDescent="0.2">
      <c r="A93" s="85"/>
      <c r="B93" s="98"/>
      <c r="C93" s="2"/>
      <c r="D93" s="2"/>
      <c r="E93" s="100"/>
      <c r="F93" s="2"/>
      <c r="G93" s="100"/>
      <c r="H93" s="95" t="str">
        <f t="shared" si="4"/>
        <v/>
      </c>
      <c r="I93" s="99" t="str">
        <f t="shared" si="6"/>
        <v/>
      </c>
      <c r="J93" s="95" t="str">
        <f t="shared" si="5"/>
        <v/>
      </c>
      <c r="K93" s="87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</row>
    <row r="94" spans="1:32" x14ac:dyDescent="0.2">
      <c r="A94" s="85"/>
      <c r="B94" s="98"/>
      <c r="C94" s="2"/>
      <c r="D94" s="2"/>
      <c r="E94" s="100"/>
      <c r="F94" s="2"/>
      <c r="G94" s="100"/>
      <c r="H94" s="95" t="str">
        <f t="shared" si="4"/>
        <v/>
      </c>
      <c r="I94" s="99" t="str">
        <f t="shared" si="6"/>
        <v/>
      </c>
      <c r="J94" s="95" t="str">
        <f t="shared" si="5"/>
        <v/>
      </c>
      <c r="K94" s="87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</row>
    <row r="95" spans="1:32" x14ac:dyDescent="0.2">
      <c r="A95" s="85"/>
      <c r="B95" s="98"/>
      <c r="C95" s="2"/>
      <c r="D95" s="2"/>
      <c r="E95" s="100"/>
      <c r="F95" s="2"/>
      <c r="G95" s="100"/>
      <c r="H95" s="95" t="str">
        <f t="shared" si="4"/>
        <v/>
      </c>
      <c r="I95" s="99" t="str">
        <f t="shared" si="6"/>
        <v/>
      </c>
      <c r="J95" s="95" t="str">
        <f t="shared" si="5"/>
        <v/>
      </c>
      <c r="K95" s="87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</row>
    <row r="96" spans="1:32" x14ac:dyDescent="0.2">
      <c r="A96" s="85"/>
      <c r="B96" s="98"/>
      <c r="C96" s="2"/>
      <c r="D96" s="2"/>
      <c r="E96" s="100"/>
      <c r="F96" s="2"/>
      <c r="G96" s="100"/>
      <c r="H96" s="95" t="str">
        <f t="shared" si="4"/>
        <v/>
      </c>
      <c r="I96" s="99" t="str">
        <f t="shared" si="6"/>
        <v/>
      </c>
      <c r="J96" s="95" t="str">
        <f t="shared" si="5"/>
        <v/>
      </c>
      <c r="K96" s="87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</row>
    <row r="97" spans="1:32" x14ac:dyDescent="0.2">
      <c r="A97" s="85"/>
      <c r="B97" s="98"/>
      <c r="C97" s="2"/>
      <c r="D97" s="2"/>
      <c r="E97" s="100"/>
      <c r="F97" s="2"/>
      <c r="G97" s="100"/>
      <c r="H97" s="95" t="str">
        <f t="shared" si="4"/>
        <v/>
      </c>
      <c r="I97" s="99" t="str">
        <f t="shared" si="6"/>
        <v/>
      </c>
      <c r="J97" s="95" t="str">
        <f t="shared" si="5"/>
        <v/>
      </c>
      <c r="K97" s="87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</row>
    <row r="98" spans="1:32" x14ac:dyDescent="0.2">
      <c r="A98" s="85"/>
      <c r="B98" s="98"/>
      <c r="C98" s="2"/>
      <c r="D98" s="2"/>
      <c r="E98" s="100"/>
      <c r="F98" s="2"/>
      <c r="G98" s="100"/>
      <c r="H98" s="95" t="str">
        <f t="shared" si="4"/>
        <v/>
      </c>
      <c r="I98" s="99" t="str">
        <f t="shared" si="6"/>
        <v/>
      </c>
      <c r="J98" s="95" t="str">
        <f t="shared" si="5"/>
        <v/>
      </c>
      <c r="K98" s="87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</row>
    <row r="99" spans="1:32" x14ac:dyDescent="0.2">
      <c r="A99" s="85"/>
      <c r="B99" s="98"/>
      <c r="C99" s="2"/>
      <c r="D99" s="2"/>
      <c r="E99" s="100"/>
      <c r="F99" s="2"/>
      <c r="G99" s="100"/>
      <c r="H99" s="95" t="str">
        <f t="shared" si="4"/>
        <v/>
      </c>
      <c r="I99" s="99" t="str">
        <f t="shared" si="6"/>
        <v/>
      </c>
      <c r="J99" s="95" t="str">
        <f t="shared" si="5"/>
        <v/>
      </c>
      <c r="K99" s="87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</row>
    <row r="100" spans="1:32" x14ac:dyDescent="0.2">
      <c r="A100" s="85"/>
      <c r="B100" s="98"/>
      <c r="C100" s="2"/>
      <c r="D100" s="2"/>
      <c r="E100" s="100"/>
      <c r="F100" s="2"/>
      <c r="G100" s="100"/>
      <c r="H100" s="95" t="str">
        <f t="shared" si="4"/>
        <v/>
      </c>
      <c r="I100" s="99" t="str">
        <f t="shared" si="6"/>
        <v/>
      </c>
      <c r="J100" s="95" t="str">
        <f t="shared" si="5"/>
        <v/>
      </c>
      <c r="K100" s="87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</row>
    <row r="101" spans="1:32" x14ac:dyDescent="0.2">
      <c r="A101" s="85"/>
      <c r="B101" s="98"/>
      <c r="C101" s="2"/>
      <c r="D101" s="2"/>
      <c r="E101" s="100"/>
      <c r="F101" s="2"/>
      <c r="G101" s="100"/>
      <c r="H101" s="95" t="str">
        <f t="shared" si="4"/>
        <v/>
      </c>
      <c r="I101" s="99" t="str">
        <f t="shared" si="6"/>
        <v/>
      </c>
      <c r="J101" s="95" t="str">
        <f t="shared" si="5"/>
        <v/>
      </c>
      <c r="K101" s="87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</row>
    <row r="102" spans="1:32" x14ac:dyDescent="0.2">
      <c r="A102" s="85"/>
      <c r="B102" s="98"/>
      <c r="C102" s="2"/>
      <c r="D102" s="2"/>
      <c r="E102" s="100"/>
      <c r="F102" s="2"/>
      <c r="G102" s="100"/>
      <c r="H102" s="95" t="str">
        <f t="shared" si="4"/>
        <v/>
      </c>
      <c r="I102" s="99" t="str">
        <f t="shared" si="6"/>
        <v/>
      </c>
      <c r="J102" s="95" t="str">
        <f t="shared" si="5"/>
        <v/>
      </c>
      <c r="K102" s="87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</row>
    <row r="103" spans="1:32" x14ac:dyDescent="0.2">
      <c r="A103" s="85"/>
      <c r="B103" s="98"/>
      <c r="C103" s="2"/>
      <c r="D103" s="2"/>
      <c r="E103" s="100"/>
      <c r="F103" s="2"/>
      <c r="G103" s="100"/>
      <c r="H103" s="95" t="str">
        <f t="shared" si="4"/>
        <v/>
      </c>
      <c r="I103" s="99" t="str">
        <f t="shared" si="6"/>
        <v/>
      </c>
      <c r="J103" s="95" t="str">
        <f t="shared" si="5"/>
        <v/>
      </c>
      <c r="K103" s="87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</row>
    <row r="104" spans="1:32" x14ac:dyDescent="0.2">
      <c r="A104" s="85"/>
      <c r="B104" s="98"/>
      <c r="C104" s="2"/>
      <c r="D104" s="2"/>
      <c r="E104" s="100"/>
      <c r="F104" s="2"/>
      <c r="G104" s="100"/>
      <c r="H104" s="95" t="str">
        <f t="shared" si="4"/>
        <v/>
      </c>
      <c r="I104" s="99" t="str">
        <f t="shared" si="6"/>
        <v/>
      </c>
      <c r="J104" s="95" t="str">
        <f t="shared" si="5"/>
        <v/>
      </c>
      <c r="K104" s="87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</row>
    <row r="105" spans="1:32" x14ac:dyDescent="0.2">
      <c r="A105" s="85"/>
      <c r="B105" s="98"/>
      <c r="C105" s="2"/>
      <c r="D105" s="2"/>
      <c r="E105" s="100"/>
      <c r="F105" s="2"/>
      <c r="G105" s="100"/>
      <c r="H105" s="95" t="str">
        <f t="shared" si="4"/>
        <v/>
      </c>
      <c r="I105" s="99" t="str">
        <f t="shared" si="6"/>
        <v/>
      </c>
      <c r="J105" s="95" t="str">
        <f t="shared" si="5"/>
        <v/>
      </c>
      <c r="K105" s="87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</row>
    <row r="106" spans="1:32" x14ac:dyDescent="0.2">
      <c r="A106" s="85"/>
      <c r="B106" s="98"/>
      <c r="C106" s="2"/>
      <c r="D106" s="2"/>
      <c r="E106" s="100"/>
      <c r="F106" s="2"/>
      <c r="G106" s="100"/>
      <c r="H106" s="95" t="str">
        <f t="shared" si="4"/>
        <v/>
      </c>
      <c r="I106" s="99" t="str">
        <f t="shared" si="6"/>
        <v/>
      </c>
      <c r="J106" s="95" t="str">
        <f t="shared" si="5"/>
        <v/>
      </c>
      <c r="K106" s="87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</row>
    <row r="107" spans="1:32" x14ac:dyDescent="0.2">
      <c r="A107" s="85"/>
      <c r="B107" s="98"/>
      <c r="C107" s="2"/>
      <c r="D107" s="2"/>
      <c r="E107" s="100"/>
      <c r="F107" s="2"/>
      <c r="G107" s="100"/>
      <c r="H107" s="95" t="str">
        <f t="shared" si="4"/>
        <v/>
      </c>
      <c r="I107" s="99" t="str">
        <f t="shared" si="6"/>
        <v/>
      </c>
      <c r="J107" s="95" t="str">
        <f t="shared" si="5"/>
        <v/>
      </c>
      <c r="K107" s="87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</row>
    <row r="108" spans="1:32" x14ac:dyDescent="0.2">
      <c r="A108" s="85"/>
      <c r="B108" s="98"/>
      <c r="C108" s="2"/>
      <c r="D108" s="2"/>
      <c r="E108" s="100"/>
      <c r="F108" s="2"/>
      <c r="G108" s="100"/>
      <c r="H108" s="95" t="str">
        <f t="shared" si="4"/>
        <v/>
      </c>
      <c r="I108" s="99" t="str">
        <f t="shared" si="6"/>
        <v/>
      </c>
      <c r="J108" s="95" t="str">
        <f t="shared" si="5"/>
        <v/>
      </c>
      <c r="K108" s="87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</row>
    <row r="109" spans="1:32" x14ac:dyDescent="0.2">
      <c r="A109" s="85"/>
      <c r="B109" s="98"/>
      <c r="C109" s="2"/>
      <c r="D109" s="2"/>
      <c r="E109" s="100"/>
      <c r="F109" s="2"/>
      <c r="G109" s="100"/>
      <c r="H109" s="95" t="str">
        <f t="shared" si="4"/>
        <v/>
      </c>
      <c r="I109" s="99" t="str">
        <f t="shared" si="6"/>
        <v/>
      </c>
      <c r="J109" s="95" t="str">
        <f t="shared" si="5"/>
        <v/>
      </c>
      <c r="K109" s="87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</row>
    <row r="110" spans="1:32" x14ac:dyDescent="0.2">
      <c r="A110" s="85"/>
      <c r="B110" s="98"/>
      <c r="C110" s="2"/>
      <c r="D110" s="2"/>
      <c r="E110" s="100"/>
      <c r="F110" s="2"/>
      <c r="G110" s="100"/>
      <c r="H110" s="95" t="str">
        <f t="shared" si="4"/>
        <v/>
      </c>
      <c r="I110" s="99" t="str">
        <f t="shared" si="6"/>
        <v/>
      </c>
      <c r="J110" s="95" t="str">
        <f t="shared" si="5"/>
        <v/>
      </c>
      <c r="K110" s="87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</row>
    <row r="111" spans="1:32" x14ac:dyDescent="0.2">
      <c r="A111" s="85"/>
      <c r="B111" s="98"/>
      <c r="C111" s="2"/>
      <c r="D111" s="2"/>
      <c r="E111" s="100"/>
      <c r="F111" s="2"/>
      <c r="G111" s="100"/>
      <c r="H111" s="95" t="str">
        <f t="shared" si="4"/>
        <v/>
      </c>
      <c r="I111" s="99" t="str">
        <f t="shared" si="6"/>
        <v/>
      </c>
      <c r="J111" s="95" t="str">
        <f t="shared" si="5"/>
        <v/>
      </c>
      <c r="K111" s="87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</row>
    <row r="112" spans="1:32" x14ac:dyDescent="0.2">
      <c r="A112" s="85"/>
      <c r="B112" s="98"/>
      <c r="C112" s="2"/>
      <c r="D112" s="2"/>
      <c r="E112" s="100"/>
      <c r="F112" s="2"/>
      <c r="G112" s="100"/>
      <c r="H112" s="95" t="str">
        <f t="shared" si="4"/>
        <v/>
      </c>
      <c r="I112" s="99" t="str">
        <f t="shared" si="6"/>
        <v/>
      </c>
      <c r="J112" s="95" t="str">
        <f t="shared" si="5"/>
        <v/>
      </c>
      <c r="K112" s="87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</row>
    <row r="113" spans="1:32" x14ac:dyDescent="0.2">
      <c r="A113" s="85"/>
      <c r="B113" s="98"/>
      <c r="C113" s="2"/>
      <c r="D113" s="2"/>
      <c r="E113" s="100"/>
      <c r="F113" s="2"/>
      <c r="G113" s="100"/>
      <c r="H113" s="95" t="str">
        <f t="shared" si="4"/>
        <v/>
      </c>
      <c r="I113" s="99" t="str">
        <f t="shared" si="6"/>
        <v/>
      </c>
      <c r="J113" s="95" t="str">
        <f t="shared" si="5"/>
        <v/>
      </c>
      <c r="K113" s="87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</row>
    <row r="114" spans="1:32" x14ac:dyDescent="0.2">
      <c r="A114" s="85"/>
      <c r="B114" s="98"/>
      <c r="C114" s="2"/>
      <c r="D114" s="2"/>
      <c r="E114" s="100"/>
      <c r="F114" s="2"/>
      <c r="G114" s="100"/>
      <c r="H114" s="95" t="str">
        <f t="shared" si="4"/>
        <v/>
      </c>
      <c r="I114" s="99" t="str">
        <f t="shared" si="6"/>
        <v/>
      </c>
      <c r="J114" s="95" t="str">
        <f t="shared" si="5"/>
        <v/>
      </c>
      <c r="K114" s="87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</row>
    <row r="115" spans="1:32" x14ac:dyDescent="0.2">
      <c r="A115" s="85"/>
      <c r="B115" s="98"/>
      <c r="C115" s="2"/>
      <c r="D115" s="2"/>
      <c r="E115" s="100"/>
      <c r="F115" s="2"/>
      <c r="G115" s="100"/>
      <c r="H115" s="95" t="str">
        <f t="shared" si="4"/>
        <v/>
      </c>
      <c r="I115" s="99" t="str">
        <f t="shared" si="6"/>
        <v/>
      </c>
      <c r="J115" s="95" t="str">
        <f t="shared" si="5"/>
        <v/>
      </c>
      <c r="K115" s="87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</row>
    <row r="116" spans="1:32" x14ac:dyDescent="0.2">
      <c r="A116" s="85"/>
      <c r="B116" s="98"/>
      <c r="C116" s="2"/>
      <c r="D116" s="2"/>
      <c r="E116" s="100"/>
      <c r="F116" s="2"/>
      <c r="G116" s="100"/>
      <c r="H116" s="95" t="str">
        <f t="shared" si="4"/>
        <v/>
      </c>
      <c r="I116" s="99" t="str">
        <f t="shared" si="6"/>
        <v/>
      </c>
      <c r="J116" s="95" t="str">
        <f t="shared" si="5"/>
        <v/>
      </c>
      <c r="K116" s="87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</row>
    <row r="117" spans="1:32" x14ac:dyDescent="0.2">
      <c r="A117" s="85"/>
      <c r="B117" s="98"/>
      <c r="C117" s="2"/>
      <c r="D117" s="2"/>
      <c r="E117" s="100"/>
      <c r="F117" s="2"/>
      <c r="G117" s="100"/>
      <c r="H117" s="95" t="str">
        <f t="shared" si="4"/>
        <v/>
      </c>
      <c r="I117" s="99" t="str">
        <f t="shared" si="6"/>
        <v/>
      </c>
      <c r="J117" s="95" t="str">
        <f t="shared" si="5"/>
        <v/>
      </c>
      <c r="K117" s="87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</row>
    <row r="118" spans="1:32" x14ac:dyDescent="0.2">
      <c r="A118" s="85"/>
      <c r="B118" s="98"/>
      <c r="C118" s="2"/>
      <c r="D118" s="2"/>
      <c r="E118" s="100"/>
      <c r="F118" s="2"/>
      <c r="G118" s="100"/>
      <c r="H118" s="95" t="str">
        <f t="shared" si="4"/>
        <v/>
      </c>
      <c r="I118" s="99" t="str">
        <f t="shared" si="6"/>
        <v/>
      </c>
      <c r="J118" s="95" t="str">
        <f t="shared" si="5"/>
        <v/>
      </c>
      <c r="K118" s="87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</row>
    <row r="119" spans="1:32" x14ac:dyDescent="0.2">
      <c r="A119" s="85"/>
      <c r="B119" s="98"/>
      <c r="C119" s="2"/>
      <c r="D119" s="2"/>
      <c r="E119" s="100"/>
      <c r="F119" s="2"/>
      <c r="G119" s="100"/>
      <c r="H119" s="95" t="str">
        <f t="shared" si="4"/>
        <v/>
      </c>
      <c r="I119" s="99" t="str">
        <f t="shared" si="6"/>
        <v/>
      </c>
      <c r="J119" s="95" t="str">
        <f t="shared" si="5"/>
        <v/>
      </c>
      <c r="K119" s="87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</row>
    <row r="120" spans="1:32" x14ac:dyDescent="0.2">
      <c r="A120" s="85"/>
      <c r="B120" s="98"/>
      <c r="C120" s="2"/>
      <c r="D120" s="2"/>
      <c r="E120" s="100"/>
      <c r="F120" s="2"/>
      <c r="G120" s="100"/>
      <c r="H120" s="95" t="str">
        <f t="shared" si="4"/>
        <v/>
      </c>
      <c r="I120" s="99" t="str">
        <f t="shared" si="6"/>
        <v/>
      </c>
      <c r="J120" s="95" t="str">
        <f t="shared" si="5"/>
        <v/>
      </c>
      <c r="K120" s="87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</row>
    <row r="121" spans="1:32" x14ac:dyDescent="0.2">
      <c r="A121" s="85"/>
      <c r="B121" s="98"/>
      <c r="C121" s="2"/>
      <c r="D121" s="2"/>
      <c r="E121" s="100"/>
      <c r="F121" s="2"/>
      <c r="G121" s="100"/>
      <c r="H121" s="95" t="str">
        <f t="shared" si="4"/>
        <v/>
      </c>
      <c r="I121" s="99" t="str">
        <f t="shared" si="6"/>
        <v/>
      </c>
      <c r="J121" s="95" t="str">
        <f t="shared" si="5"/>
        <v/>
      </c>
      <c r="K121" s="87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</row>
    <row r="122" spans="1:32" x14ac:dyDescent="0.2">
      <c r="A122" s="85"/>
      <c r="B122" s="98"/>
      <c r="C122" s="2"/>
      <c r="D122" s="2"/>
      <c r="E122" s="100"/>
      <c r="F122" s="2"/>
      <c r="G122" s="100"/>
      <c r="H122" s="95" t="str">
        <f t="shared" si="4"/>
        <v/>
      </c>
      <c r="I122" s="99" t="str">
        <f t="shared" si="6"/>
        <v/>
      </c>
      <c r="J122" s="95" t="str">
        <f t="shared" si="5"/>
        <v/>
      </c>
      <c r="K122" s="87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</row>
    <row r="123" spans="1:32" x14ac:dyDescent="0.2">
      <c r="A123" s="85"/>
      <c r="B123" s="98"/>
      <c r="C123" s="2"/>
      <c r="D123" s="2"/>
      <c r="E123" s="100"/>
      <c r="F123" s="2"/>
      <c r="G123" s="100"/>
      <c r="H123" s="95" t="str">
        <f t="shared" si="4"/>
        <v/>
      </c>
      <c r="I123" s="99" t="str">
        <f t="shared" si="6"/>
        <v/>
      </c>
      <c r="J123" s="95" t="str">
        <f t="shared" si="5"/>
        <v/>
      </c>
      <c r="K123" s="87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</row>
    <row r="124" spans="1:32" x14ac:dyDescent="0.2">
      <c r="A124" s="85"/>
      <c r="B124" s="98"/>
      <c r="C124" s="2"/>
      <c r="D124" s="2"/>
      <c r="E124" s="100"/>
      <c r="F124" s="2"/>
      <c r="G124" s="100"/>
      <c r="H124" s="95" t="str">
        <f t="shared" si="4"/>
        <v/>
      </c>
      <c r="I124" s="99" t="str">
        <f t="shared" si="6"/>
        <v/>
      </c>
      <c r="J124" s="95" t="str">
        <f t="shared" si="5"/>
        <v/>
      </c>
      <c r="K124" s="87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</row>
    <row r="125" spans="1:32" x14ac:dyDescent="0.2">
      <c r="A125" s="85"/>
      <c r="B125" s="98"/>
      <c r="C125" s="2"/>
      <c r="D125" s="2"/>
      <c r="E125" s="100"/>
      <c r="F125" s="2"/>
      <c r="G125" s="100"/>
      <c r="H125" s="95" t="str">
        <f t="shared" si="4"/>
        <v/>
      </c>
      <c r="I125" s="99" t="str">
        <f t="shared" si="6"/>
        <v/>
      </c>
      <c r="J125" s="95" t="str">
        <f t="shared" si="5"/>
        <v/>
      </c>
      <c r="K125" s="87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</row>
    <row r="126" spans="1:32" x14ac:dyDescent="0.2">
      <c r="A126" s="85"/>
      <c r="B126" s="98"/>
      <c r="C126" s="2"/>
      <c r="D126" s="2"/>
      <c r="E126" s="100"/>
      <c r="F126" s="2"/>
      <c r="G126" s="100"/>
      <c r="H126" s="95" t="str">
        <f t="shared" si="4"/>
        <v/>
      </c>
      <c r="I126" s="99" t="str">
        <f t="shared" si="6"/>
        <v/>
      </c>
      <c r="J126" s="95" t="str">
        <f t="shared" si="5"/>
        <v/>
      </c>
      <c r="K126" s="87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</row>
    <row r="127" spans="1:32" x14ac:dyDescent="0.2">
      <c r="A127" s="85"/>
      <c r="B127" s="98"/>
      <c r="C127" s="2"/>
      <c r="D127" s="2"/>
      <c r="E127" s="100"/>
      <c r="F127" s="2"/>
      <c r="G127" s="100"/>
      <c r="H127" s="95" t="str">
        <f t="shared" si="4"/>
        <v/>
      </c>
      <c r="I127" s="99" t="str">
        <f t="shared" si="6"/>
        <v/>
      </c>
      <c r="J127" s="95" t="str">
        <f t="shared" si="5"/>
        <v/>
      </c>
      <c r="K127" s="87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</row>
    <row r="128" spans="1:32" x14ac:dyDescent="0.2">
      <c r="A128" s="85"/>
      <c r="B128" s="98"/>
      <c r="C128" s="2"/>
      <c r="D128" s="2"/>
      <c r="E128" s="100"/>
      <c r="F128" s="2"/>
      <c r="G128" s="100"/>
      <c r="H128" s="95" t="str">
        <f t="shared" si="4"/>
        <v/>
      </c>
      <c r="I128" s="99" t="str">
        <f t="shared" si="6"/>
        <v/>
      </c>
      <c r="J128" s="95" t="str">
        <f t="shared" si="5"/>
        <v/>
      </c>
      <c r="K128" s="87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</row>
    <row r="129" spans="1:32" x14ac:dyDescent="0.2">
      <c r="A129" s="85"/>
      <c r="B129" s="98"/>
      <c r="C129" s="2"/>
      <c r="D129" s="2"/>
      <c r="E129" s="100"/>
      <c r="F129" s="2"/>
      <c r="G129" s="100"/>
      <c r="H129" s="95" t="str">
        <f t="shared" si="4"/>
        <v/>
      </c>
      <c r="I129" s="99" t="str">
        <f t="shared" si="6"/>
        <v/>
      </c>
      <c r="J129" s="95" t="str">
        <f t="shared" si="5"/>
        <v/>
      </c>
      <c r="K129" s="87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</row>
    <row r="130" spans="1:32" x14ac:dyDescent="0.2">
      <c r="A130" s="85"/>
      <c r="B130" s="98"/>
      <c r="C130" s="2"/>
      <c r="D130" s="2"/>
      <c r="E130" s="100"/>
      <c r="F130" s="2"/>
      <c r="G130" s="100"/>
      <c r="H130" s="95" t="str">
        <f t="shared" si="4"/>
        <v/>
      </c>
      <c r="I130" s="99" t="str">
        <f t="shared" si="6"/>
        <v/>
      </c>
      <c r="J130" s="95" t="str">
        <f t="shared" si="5"/>
        <v/>
      </c>
      <c r="K130" s="87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</row>
    <row r="131" spans="1:32" x14ac:dyDescent="0.2">
      <c r="A131" s="85"/>
      <c r="B131" s="98"/>
      <c r="C131" s="2"/>
      <c r="D131" s="2"/>
      <c r="E131" s="100"/>
      <c r="F131" s="2"/>
      <c r="G131" s="100"/>
      <c r="H131" s="95" t="str">
        <f t="shared" si="4"/>
        <v/>
      </c>
      <c r="I131" s="99" t="str">
        <f t="shared" si="6"/>
        <v/>
      </c>
      <c r="J131" s="95" t="str">
        <f t="shared" si="5"/>
        <v/>
      </c>
      <c r="K131" s="87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</row>
    <row r="132" spans="1:32" x14ac:dyDescent="0.2">
      <c r="A132" s="85"/>
      <c r="B132" s="98"/>
      <c r="C132" s="2"/>
      <c r="D132" s="2"/>
      <c r="E132" s="100"/>
      <c r="F132" s="2"/>
      <c r="G132" s="100"/>
      <c r="H132" s="95" t="str">
        <f t="shared" si="4"/>
        <v/>
      </c>
      <c r="I132" s="99" t="str">
        <f t="shared" si="6"/>
        <v/>
      </c>
      <c r="J132" s="95" t="str">
        <f t="shared" si="5"/>
        <v/>
      </c>
      <c r="K132" s="87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</row>
    <row r="133" spans="1:32" x14ac:dyDescent="0.2">
      <c r="A133" s="85"/>
      <c r="B133" s="98"/>
      <c r="C133" s="2"/>
      <c r="D133" s="2"/>
      <c r="E133" s="100"/>
      <c r="F133" s="2"/>
      <c r="G133" s="100"/>
      <c r="H133" s="95" t="str">
        <f t="shared" si="4"/>
        <v/>
      </c>
      <c r="I133" s="99" t="str">
        <f t="shared" si="6"/>
        <v/>
      </c>
      <c r="J133" s="95" t="str">
        <f t="shared" si="5"/>
        <v/>
      </c>
      <c r="K133" s="87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</row>
    <row r="134" spans="1:32" x14ac:dyDescent="0.2">
      <c r="A134" s="85"/>
      <c r="B134" s="98"/>
      <c r="C134" s="2"/>
      <c r="D134" s="2"/>
      <c r="E134" s="100"/>
      <c r="F134" s="2"/>
      <c r="G134" s="100"/>
      <c r="H134" s="95" t="str">
        <f t="shared" si="4"/>
        <v/>
      </c>
      <c r="I134" s="99" t="str">
        <f t="shared" si="6"/>
        <v/>
      </c>
      <c r="J134" s="95" t="str">
        <f t="shared" si="5"/>
        <v/>
      </c>
      <c r="K134" s="87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</row>
    <row r="135" spans="1:32" x14ac:dyDescent="0.2">
      <c r="A135" s="85"/>
      <c r="B135" s="98"/>
      <c r="C135" s="2"/>
      <c r="D135" s="2"/>
      <c r="E135" s="100"/>
      <c r="F135" s="2"/>
      <c r="G135" s="100"/>
      <c r="H135" s="95" t="str">
        <f t="shared" si="4"/>
        <v/>
      </c>
      <c r="I135" s="99" t="str">
        <f t="shared" si="6"/>
        <v/>
      </c>
      <c r="J135" s="95" t="str">
        <f t="shared" si="5"/>
        <v/>
      </c>
      <c r="K135" s="87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</row>
    <row r="136" spans="1:32" x14ac:dyDescent="0.2">
      <c r="A136" s="85"/>
      <c r="B136" s="98"/>
      <c r="C136" s="2"/>
      <c r="D136" s="2"/>
      <c r="E136" s="100"/>
      <c r="F136" s="2"/>
      <c r="G136" s="100"/>
      <c r="H136" s="95" t="str">
        <f t="shared" si="4"/>
        <v/>
      </c>
      <c r="I136" s="99" t="str">
        <f t="shared" si="6"/>
        <v/>
      </c>
      <c r="J136" s="95" t="str">
        <f t="shared" si="5"/>
        <v/>
      </c>
      <c r="K136" s="87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</row>
    <row r="137" spans="1:32" x14ac:dyDescent="0.2">
      <c r="A137" s="85"/>
      <c r="B137" s="98"/>
      <c r="C137" s="2"/>
      <c r="D137" s="2"/>
      <c r="E137" s="100"/>
      <c r="F137" s="2"/>
      <c r="G137" s="100"/>
      <c r="H137" s="95" t="str">
        <f t="shared" si="4"/>
        <v/>
      </c>
      <c r="I137" s="99" t="str">
        <f t="shared" si="6"/>
        <v/>
      </c>
      <c r="J137" s="95" t="str">
        <f t="shared" si="5"/>
        <v/>
      </c>
      <c r="K137" s="87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</row>
    <row r="138" spans="1:32" x14ac:dyDescent="0.2">
      <c r="A138" s="85"/>
      <c r="B138" s="98"/>
      <c r="C138" s="2"/>
      <c r="D138" s="2"/>
      <c r="E138" s="100"/>
      <c r="F138" s="2"/>
      <c r="G138" s="100"/>
      <c r="H138" s="95" t="str">
        <f t="shared" si="4"/>
        <v/>
      </c>
      <c r="I138" s="99" t="str">
        <f t="shared" si="6"/>
        <v/>
      </c>
      <c r="J138" s="95" t="str">
        <f t="shared" si="5"/>
        <v/>
      </c>
      <c r="K138" s="87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</row>
    <row r="139" spans="1:32" x14ac:dyDescent="0.2">
      <c r="A139" s="85"/>
      <c r="B139" s="98"/>
      <c r="C139" s="2"/>
      <c r="D139" s="2"/>
      <c r="E139" s="100"/>
      <c r="F139" s="2"/>
      <c r="G139" s="100"/>
      <c r="H139" s="95" t="str">
        <f t="shared" si="4"/>
        <v/>
      </c>
      <c r="I139" s="99" t="str">
        <f t="shared" si="6"/>
        <v/>
      </c>
      <c r="J139" s="95" t="str">
        <f t="shared" si="5"/>
        <v/>
      </c>
      <c r="K139" s="87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</row>
    <row r="140" spans="1:32" x14ac:dyDescent="0.2">
      <c r="A140" s="85"/>
      <c r="B140" s="98"/>
      <c r="C140" s="2"/>
      <c r="D140" s="2"/>
      <c r="E140" s="100"/>
      <c r="F140" s="2"/>
      <c r="G140" s="100"/>
      <c r="H140" s="95" t="str">
        <f t="shared" si="4"/>
        <v/>
      </c>
      <c r="I140" s="99" t="str">
        <f t="shared" si="6"/>
        <v/>
      </c>
      <c r="J140" s="95" t="str">
        <f t="shared" si="5"/>
        <v/>
      </c>
      <c r="K140" s="87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</row>
    <row r="141" spans="1:32" x14ac:dyDescent="0.2">
      <c r="A141" s="85"/>
      <c r="B141" s="98"/>
      <c r="C141" s="2"/>
      <c r="D141" s="2"/>
      <c r="E141" s="100"/>
      <c r="F141" s="2"/>
      <c r="G141" s="100"/>
      <c r="H141" s="95" t="str">
        <f t="shared" si="4"/>
        <v/>
      </c>
      <c r="I141" s="99" t="str">
        <f t="shared" si="6"/>
        <v/>
      </c>
      <c r="J141" s="95" t="str">
        <f t="shared" si="5"/>
        <v/>
      </c>
      <c r="K141" s="87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</row>
    <row r="142" spans="1:32" x14ac:dyDescent="0.2">
      <c r="A142" s="85"/>
      <c r="B142" s="98"/>
      <c r="C142" s="2"/>
      <c r="D142" s="2"/>
      <c r="E142" s="100"/>
      <c r="F142" s="2"/>
      <c r="G142" s="100"/>
      <c r="H142" s="95" t="str">
        <f t="shared" si="4"/>
        <v/>
      </c>
      <c r="I142" s="99" t="str">
        <f t="shared" si="6"/>
        <v/>
      </c>
      <c r="J142" s="95" t="str">
        <f t="shared" si="5"/>
        <v/>
      </c>
      <c r="K142" s="87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</row>
    <row r="143" spans="1:32" x14ac:dyDescent="0.2">
      <c r="A143" s="85"/>
      <c r="B143" s="98"/>
      <c r="C143" s="2"/>
      <c r="D143" s="2"/>
      <c r="E143" s="100"/>
      <c r="F143" s="2"/>
      <c r="G143" s="100"/>
      <c r="H143" s="95" t="str">
        <f t="shared" si="4"/>
        <v/>
      </c>
      <c r="I143" s="99" t="str">
        <f t="shared" si="6"/>
        <v/>
      </c>
      <c r="J143" s="95" t="str">
        <f t="shared" si="5"/>
        <v/>
      </c>
      <c r="K143" s="87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</row>
    <row r="144" spans="1:32" x14ac:dyDescent="0.2">
      <c r="A144" s="85"/>
      <c r="B144" s="98"/>
      <c r="C144" s="2"/>
      <c r="D144" s="2"/>
      <c r="E144" s="100"/>
      <c r="F144" s="2"/>
      <c r="G144" s="100"/>
      <c r="H144" s="95" t="str">
        <f t="shared" si="4"/>
        <v/>
      </c>
      <c r="I144" s="99" t="str">
        <f t="shared" si="6"/>
        <v/>
      </c>
      <c r="J144" s="95" t="str">
        <f t="shared" si="5"/>
        <v/>
      </c>
      <c r="K144" s="87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</row>
    <row r="145" spans="1:32" x14ac:dyDescent="0.2">
      <c r="A145" s="85"/>
      <c r="B145" s="98"/>
      <c r="C145" s="2"/>
      <c r="D145" s="2"/>
      <c r="E145" s="100"/>
      <c r="F145" s="2"/>
      <c r="G145" s="100"/>
      <c r="H145" s="95" t="str">
        <f t="shared" si="4"/>
        <v/>
      </c>
      <c r="I145" s="99" t="str">
        <f t="shared" si="6"/>
        <v/>
      </c>
      <c r="J145" s="95" t="str">
        <f t="shared" si="5"/>
        <v/>
      </c>
      <c r="K145" s="87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</row>
    <row r="146" spans="1:32" x14ac:dyDescent="0.2">
      <c r="A146" s="85"/>
      <c r="B146" s="98"/>
      <c r="C146" s="2"/>
      <c r="D146" s="2"/>
      <c r="E146" s="100"/>
      <c r="F146" s="2"/>
      <c r="G146" s="100"/>
      <c r="H146" s="95" t="str">
        <f t="shared" si="4"/>
        <v/>
      </c>
      <c r="I146" s="99" t="str">
        <f t="shared" si="6"/>
        <v/>
      </c>
      <c r="J146" s="95" t="str">
        <f t="shared" si="5"/>
        <v/>
      </c>
      <c r="K146" s="87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</row>
    <row r="147" spans="1:32" x14ac:dyDescent="0.2">
      <c r="A147" s="85"/>
      <c r="B147" s="98"/>
      <c r="C147" s="2"/>
      <c r="D147" s="2"/>
      <c r="E147" s="100"/>
      <c r="F147" s="2"/>
      <c r="G147" s="100"/>
      <c r="H147" s="95" t="str">
        <f t="shared" si="4"/>
        <v/>
      </c>
      <c r="I147" s="99" t="str">
        <f t="shared" si="6"/>
        <v/>
      </c>
      <c r="J147" s="95" t="str">
        <f t="shared" si="5"/>
        <v/>
      </c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</row>
    <row r="148" spans="1:32" x14ac:dyDescent="0.2">
      <c r="A148" s="85"/>
      <c r="B148" s="98"/>
      <c r="C148" s="2"/>
      <c r="D148" s="2"/>
      <c r="E148" s="100"/>
      <c r="F148" s="2"/>
      <c r="G148" s="100"/>
      <c r="H148" s="95" t="str">
        <f t="shared" si="4"/>
        <v/>
      </c>
      <c r="I148" s="99" t="str">
        <f t="shared" si="6"/>
        <v/>
      </c>
      <c r="J148" s="95" t="str">
        <f t="shared" si="5"/>
        <v/>
      </c>
      <c r="K148" s="87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</row>
    <row r="149" spans="1:32" x14ac:dyDescent="0.2">
      <c r="A149" s="85"/>
      <c r="B149" s="98"/>
      <c r="C149" s="2"/>
      <c r="D149" s="2"/>
      <c r="E149" s="100"/>
      <c r="F149" s="2"/>
      <c r="G149" s="100"/>
      <c r="H149" s="95" t="str">
        <f t="shared" si="4"/>
        <v/>
      </c>
      <c r="I149" s="99" t="str">
        <f t="shared" si="6"/>
        <v/>
      </c>
      <c r="J149" s="95" t="str">
        <f t="shared" si="5"/>
        <v/>
      </c>
      <c r="K149" s="87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</row>
    <row r="150" spans="1:32" x14ac:dyDescent="0.2">
      <c r="A150" s="85"/>
      <c r="B150" s="98"/>
      <c r="C150" s="2"/>
      <c r="D150" s="2"/>
      <c r="E150" s="100"/>
      <c r="F150" s="2"/>
      <c r="G150" s="100"/>
      <c r="H150" s="95" t="str">
        <f t="shared" si="4"/>
        <v/>
      </c>
      <c r="I150" s="99" t="str">
        <f t="shared" si="6"/>
        <v/>
      </c>
      <c r="J150" s="95" t="str">
        <f t="shared" si="5"/>
        <v/>
      </c>
      <c r="K150" s="87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</row>
    <row r="151" spans="1:32" x14ac:dyDescent="0.2">
      <c r="A151" s="85"/>
      <c r="B151" s="98"/>
      <c r="C151" s="2"/>
      <c r="D151" s="2"/>
      <c r="E151" s="100"/>
      <c r="F151" s="2"/>
      <c r="G151" s="100"/>
      <c r="H151" s="95" t="str">
        <f t="shared" si="4"/>
        <v/>
      </c>
      <c r="I151" s="99" t="str">
        <f t="shared" si="6"/>
        <v/>
      </c>
      <c r="J151" s="95" t="str">
        <f t="shared" si="5"/>
        <v/>
      </c>
      <c r="K151" s="87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</row>
    <row r="152" spans="1:32" x14ac:dyDescent="0.2">
      <c r="A152" s="85"/>
      <c r="B152" s="98"/>
      <c r="C152" s="2"/>
      <c r="D152" s="2"/>
      <c r="E152" s="100"/>
      <c r="F152" s="2"/>
      <c r="G152" s="100"/>
      <c r="H152" s="95" t="str">
        <f t="shared" si="4"/>
        <v/>
      </c>
      <c r="I152" s="99" t="str">
        <f t="shared" si="6"/>
        <v/>
      </c>
      <c r="J152" s="95" t="str">
        <f t="shared" si="5"/>
        <v/>
      </c>
      <c r="K152" s="87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</row>
    <row r="153" spans="1:32" x14ac:dyDescent="0.2">
      <c r="A153" s="85"/>
      <c r="B153" s="98"/>
      <c r="C153" s="2"/>
      <c r="D153" s="2"/>
      <c r="E153" s="100"/>
      <c r="F153" s="2"/>
      <c r="G153" s="100"/>
      <c r="H153" s="95" t="str">
        <f t="shared" si="4"/>
        <v/>
      </c>
      <c r="I153" s="99" t="str">
        <f t="shared" si="6"/>
        <v/>
      </c>
      <c r="J153" s="95" t="str">
        <f t="shared" si="5"/>
        <v/>
      </c>
      <c r="K153" s="87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</row>
    <row r="154" spans="1:32" x14ac:dyDescent="0.2">
      <c r="A154" s="85"/>
      <c r="B154" s="98"/>
      <c r="C154" s="2"/>
      <c r="D154" s="2"/>
      <c r="E154" s="100"/>
      <c r="F154" s="2"/>
      <c r="G154" s="100"/>
      <c r="H154" s="95" t="str">
        <f t="shared" si="4"/>
        <v/>
      </c>
      <c r="I154" s="99" t="str">
        <f t="shared" si="6"/>
        <v/>
      </c>
      <c r="J154" s="95" t="str">
        <f t="shared" si="5"/>
        <v/>
      </c>
      <c r="K154" s="87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</row>
    <row r="155" spans="1:32" x14ac:dyDescent="0.2">
      <c r="A155" s="85"/>
      <c r="B155" s="98"/>
      <c r="C155" s="2"/>
      <c r="D155" s="2"/>
      <c r="E155" s="100"/>
      <c r="F155" s="2"/>
      <c r="G155" s="100"/>
      <c r="H155" s="95" t="str">
        <f t="shared" si="4"/>
        <v/>
      </c>
      <c r="I155" s="99" t="str">
        <f t="shared" si="6"/>
        <v/>
      </c>
      <c r="J155" s="95" t="str">
        <f t="shared" si="5"/>
        <v/>
      </c>
      <c r="K155" s="87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</row>
    <row r="156" spans="1:32" x14ac:dyDescent="0.2">
      <c r="A156" s="85"/>
      <c r="B156" s="98"/>
      <c r="C156" s="2"/>
      <c r="D156" s="2"/>
      <c r="E156" s="100"/>
      <c r="F156" s="2"/>
      <c r="G156" s="100"/>
      <c r="H156" s="95" t="str">
        <f t="shared" si="4"/>
        <v/>
      </c>
      <c r="I156" s="99" t="str">
        <f t="shared" si="6"/>
        <v/>
      </c>
      <c r="J156" s="95" t="str">
        <f t="shared" si="5"/>
        <v/>
      </c>
      <c r="K156" s="87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</row>
    <row r="157" spans="1:32" x14ac:dyDescent="0.2">
      <c r="A157" s="85"/>
      <c r="B157" s="98"/>
      <c r="C157" s="2"/>
      <c r="D157" s="2"/>
      <c r="E157" s="100"/>
      <c r="F157" s="2"/>
      <c r="G157" s="100"/>
      <c r="H157" s="95" t="str">
        <f t="shared" si="4"/>
        <v/>
      </c>
      <c r="I157" s="99" t="str">
        <f t="shared" si="6"/>
        <v/>
      </c>
      <c r="J157" s="95" t="str">
        <f t="shared" si="5"/>
        <v/>
      </c>
      <c r="K157" s="87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</row>
    <row r="158" spans="1:32" x14ac:dyDescent="0.2">
      <c r="A158" s="85"/>
      <c r="B158" s="98"/>
      <c r="C158" s="2"/>
      <c r="D158" s="2"/>
      <c r="E158" s="100"/>
      <c r="F158" s="2"/>
      <c r="G158" s="100"/>
      <c r="H158" s="95" t="str">
        <f t="shared" si="4"/>
        <v/>
      </c>
      <c r="I158" s="99" t="str">
        <f t="shared" si="6"/>
        <v/>
      </c>
      <c r="J158" s="95" t="str">
        <f t="shared" si="5"/>
        <v/>
      </c>
      <c r="K158" s="87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</row>
    <row r="159" spans="1:32" x14ac:dyDescent="0.2">
      <c r="A159" s="85"/>
      <c r="B159" s="98"/>
      <c r="C159" s="2"/>
      <c r="D159" s="2"/>
      <c r="E159" s="100"/>
      <c r="F159" s="2"/>
      <c r="G159" s="100"/>
      <c r="H159" s="95" t="str">
        <f t="shared" si="4"/>
        <v/>
      </c>
      <c r="I159" s="99" t="str">
        <f t="shared" si="6"/>
        <v/>
      </c>
      <c r="J159" s="95" t="str">
        <f t="shared" si="5"/>
        <v/>
      </c>
      <c r="K159" s="87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</row>
    <row r="160" spans="1:32" x14ac:dyDescent="0.2">
      <c r="A160" s="85"/>
      <c r="B160" s="98"/>
      <c r="C160" s="2"/>
      <c r="D160" s="2"/>
      <c r="E160" s="100"/>
      <c r="F160" s="2"/>
      <c r="G160" s="100"/>
      <c r="H160" s="95" t="str">
        <f t="shared" si="4"/>
        <v/>
      </c>
      <c r="I160" s="99" t="str">
        <f t="shared" si="6"/>
        <v/>
      </c>
      <c r="J160" s="95" t="str">
        <f t="shared" si="5"/>
        <v/>
      </c>
      <c r="K160" s="87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</row>
    <row r="161" spans="1:32" x14ac:dyDescent="0.2">
      <c r="A161" s="85"/>
      <c r="B161" s="98"/>
      <c r="C161" s="2"/>
      <c r="D161" s="2"/>
      <c r="E161" s="100"/>
      <c r="F161" s="2"/>
      <c r="G161" s="100"/>
      <c r="H161" s="95" t="str">
        <f t="shared" si="4"/>
        <v/>
      </c>
      <c r="I161" s="99" t="str">
        <f t="shared" si="6"/>
        <v/>
      </c>
      <c r="J161" s="95" t="str">
        <f t="shared" si="5"/>
        <v/>
      </c>
      <c r="K161" s="87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</row>
    <row r="162" spans="1:32" x14ac:dyDescent="0.2">
      <c r="A162" s="85"/>
      <c r="B162" s="98"/>
      <c r="C162" s="2"/>
      <c r="D162" s="2"/>
      <c r="E162" s="100"/>
      <c r="F162" s="2"/>
      <c r="G162" s="100"/>
      <c r="H162" s="95" t="str">
        <f t="shared" si="4"/>
        <v/>
      </c>
      <c r="I162" s="99" t="str">
        <f t="shared" si="6"/>
        <v/>
      </c>
      <c r="J162" s="95" t="str">
        <f t="shared" si="5"/>
        <v/>
      </c>
      <c r="K162" s="87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</row>
    <row r="163" spans="1:32" x14ac:dyDescent="0.2">
      <c r="A163" s="85"/>
      <c r="B163" s="98"/>
      <c r="C163" s="2"/>
      <c r="D163" s="2"/>
      <c r="E163" s="100"/>
      <c r="F163" s="2"/>
      <c r="G163" s="100"/>
      <c r="H163" s="95" t="str">
        <f t="shared" si="4"/>
        <v/>
      </c>
      <c r="I163" s="99" t="str">
        <f t="shared" si="6"/>
        <v/>
      </c>
      <c r="J163" s="95" t="str">
        <f t="shared" si="5"/>
        <v/>
      </c>
      <c r="K163" s="87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</row>
    <row r="164" spans="1:32" x14ac:dyDescent="0.2">
      <c r="A164" s="85"/>
      <c r="B164" s="98"/>
      <c r="C164" s="2"/>
      <c r="D164" s="2"/>
      <c r="E164" s="100"/>
      <c r="F164" s="2"/>
      <c r="G164" s="100"/>
      <c r="H164" s="95" t="str">
        <f t="shared" si="4"/>
        <v/>
      </c>
      <c r="I164" s="99" t="str">
        <f t="shared" si="6"/>
        <v/>
      </c>
      <c r="J164" s="95" t="str">
        <f t="shared" si="5"/>
        <v/>
      </c>
      <c r="K164" s="87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</row>
    <row r="165" spans="1:32" x14ac:dyDescent="0.2">
      <c r="A165" s="85"/>
      <c r="B165" s="98"/>
      <c r="C165" s="2"/>
      <c r="D165" s="2"/>
      <c r="E165" s="100"/>
      <c r="F165" s="2"/>
      <c r="G165" s="100"/>
      <c r="H165" s="95" t="str">
        <f t="shared" si="4"/>
        <v/>
      </c>
      <c r="I165" s="99" t="str">
        <f t="shared" si="6"/>
        <v/>
      </c>
      <c r="J165" s="95" t="str">
        <f t="shared" si="5"/>
        <v/>
      </c>
      <c r="K165" s="87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</row>
    <row r="166" spans="1:32" x14ac:dyDescent="0.2">
      <c r="A166" s="85"/>
      <c r="B166" s="98"/>
      <c r="C166" s="2"/>
      <c r="D166" s="2"/>
      <c r="E166" s="100"/>
      <c r="F166" s="2"/>
      <c r="G166" s="100"/>
      <c r="H166" s="95" t="str">
        <f t="shared" si="4"/>
        <v/>
      </c>
      <c r="I166" s="99" t="str">
        <f t="shared" si="6"/>
        <v/>
      </c>
      <c r="J166" s="95" t="str">
        <f t="shared" si="5"/>
        <v/>
      </c>
      <c r="K166" s="87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</row>
    <row r="167" spans="1:32" x14ac:dyDescent="0.2">
      <c r="A167" s="85"/>
      <c r="B167" s="98"/>
      <c r="C167" s="2"/>
      <c r="D167" s="2"/>
      <c r="E167" s="100"/>
      <c r="F167" s="2"/>
      <c r="G167" s="100"/>
      <c r="H167" s="95" t="str">
        <f t="shared" si="4"/>
        <v/>
      </c>
      <c r="I167" s="99" t="str">
        <f t="shared" si="6"/>
        <v/>
      </c>
      <c r="J167" s="95" t="str">
        <f t="shared" si="5"/>
        <v/>
      </c>
      <c r="K167" s="87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</row>
    <row r="168" spans="1:32" x14ac:dyDescent="0.2">
      <c r="A168" s="85"/>
      <c r="B168" s="98"/>
      <c r="C168" s="2"/>
      <c r="D168" s="2"/>
      <c r="E168" s="100"/>
      <c r="F168" s="2"/>
      <c r="G168" s="100"/>
      <c r="H168" s="95" t="str">
        <f t="shared" si="4"/>
        <v/>
      </c>
      <c r="I168" s="99" t="str">
        <f t="shared" si="6"/>
        <v/>
      </c>
      <c r="J168" s="95" t="str">
        <f t="shared" si="5"/>
        <v/>
      </c>
      <c r="K168" s="87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</row>
    <row r="169" spans="1:32" x14ac:dyDescent="0.2">
      <c r="A169" s="85"/>
      <c r="B169" s="98"/>
      <c r="C169" s="2"/>
      <c r="D169" s="2"/>
      <c r="E169" s="100"/>
      <c r="F169" s="2"/>
      <c r="G169" s="100"/>
      <c r="H169" s="95" t="str">
        <f t="shared" si="4"/>
        <v/>
      </c>
      <c r="I169" s="99" t="str">
        <f t="shared" si="6"/>
        <v/>
      </c>
      <c r="J169" s="95" t="str">
        <f t="shared" si="5"/>
        <v/>
      </c>
      <c r="K169" s="87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</row>
    <row r="170" spans="1:32" x14ac:dyDescent="0.2">
      <c r="A170" s="85"/>
      <c r="B170" s="98"/>
      <c r="C170" s="2"/>
      <c r="D170" s="2"/>
      <c r="E170" s="100"/>
      <c r="F170" s="2"/>
      <c r="G170" s="100"/>
      <c r="H170" s="95" t="str">
        <f t="shared" si="4"/>
        <v/>
      </c>
      <c r="I170" s="99" t="str">
        <f t="shared" si="6"/>
        <v/>
      </c>
      <c r="J170" s="95" t="str">
        <f t="shared" si="5"/>
        <v/>
      </c>
      <c r="K170" s="87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</row>
    <row r="171" spans="1:32" x14ac:dyDescent="0.2">
      <c r="A171" s="85"/>
      <c r="B171" s="98"/>
      <c r="C171" s="2"/>
      <c r="D171" s="2"/>
      <c r="E171" s="100"/>
      <c r="F171" s="2"/>
      <c r="G171" s="100"/>
      <c r="H171" s="95" t="str">
        <f t="shared" si="4"/>
        <v/>
      </c>
      <c r="I171" s="99" t="str">
        <f t="shared" si="6"/>
        <v/>
      </c>
      <c r="J171" s="95" t="str">
        <f t="shared" si="5"/>
        <v/>
      </c>
      <c r="K171" s="87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</row>
    <row r="172" spans="1:32" x14ac:dyDescent="0.2">
      <c r="A172" s="85"/>
      <c r="B172" s="98"/>
      <c r="C172" s="2"/>
      <c r="D172" s="2"/>
      <c r="E172" s="100"/>
      <c r="F172" s="2"/>
      <c r="G172" s="100"/>
      <c r="H172" s="95" t="str">
        <f t="shared" si="4"/>
        <v/>
      </c>
      <c r="I172" s="99" t="str">
        <f t="shared" si="6"/>
        <v/>
      </c>
      <c r="J172" s="95" t="str">
        <f t="shared" si="5"/>
        <v/>
      </c>
      <c r="K172" s="87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</row>
    <row r="173" spans="1:32" x14ac:dyDescent="0.2">
      <c r="A173" s="85"/>
      <c r="B173" s="98"/>
      <c r="C173" s="2"/>
      <c r="D173" s="2"/>
      <c r="E173" s="100"/>
      <c r="F173" s="2"/>
      <c r="G173" s="100"/>
      <c r="H173" s="95" t="str">
        <f t="shared" si="4"/>
        <v/>
      </c>
      <c r="I173" s="99" t="str">
        <f t="shared" si="6"/>
        <v/>
      </c>
      <c r="J173" s="95" t="str">
        <f t="shared" si="5"/>
        <v/>
      </c>
      <c r="K173" s="87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</row>
    <row r="174" spans="1:32" x14ac:dyDescent="0.2">
      <c r="A174" s="85"/>
      <c r="B174" s="98"/>
      <c r="C174" s="2"/>
      <c r="D174" s="2"/>
      <c r="E174" s="100"/>
      <c r="F174" s="2"/>
      <c r="G174" s="100"/>
      <c r="H174" s="95" t="str">
        <f t="shared" si="4"/>
        <v/>
      </c>
      <c r="I174" s="99" t="str">
        <f t="shared" si="6"/>
        <v/>
      </c>
      <c r="J174" s="95" t="str">
        <f t="shared" si="5"/>
        <v/>
      </c>
      <c r="K174" s="87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</row>
    <row r="175" spans="1:32" x14ac:dyDescent="0.2">
      <c r="A175" s="85"/>
      <c r="B175" s="98"/>
      <c r="C175" s="2"/>
      <c r="D175" s="2"/>
      <c r="E175" s="100"/>
      <c r="F175" s="2"/>
      <c r="G175" s="100"/>
      <c r="H175" s="95" t="str">
        <f t="shared" si="4"/>
        <v/>
      </c>
      <c r="I175" s="99" t="str">
        <f t="shared" si="6"/>
        <v/>
      </c>
      <c r="J175" s="95" t="str">
        <f t="shared" si="5"/>
        <v/>
      </c>
      <c r="K175" s="87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</row>
    <row r="176" spans="1:32" x14ac:dyDescent="0.2">
      <c r="A176" s="85"/>
      <c r="B176" s="98"/>
      <c r="C176" s="2"/>
      <c r="D176" s="2"/>
      <c r="E176" s="100"/>
      <c r="F176" s="2"/>
      <c r="G176" s="100"/>
      <c r="H176" s="95" t="str">
        <f t="shared" si="4"/>
        <v/>
      </c>
      <c r="I176" s="99" t="str">
        <f t="shared" si="6"/>
        <v/>
      </c>
      <c r="J176" s="95" t="str">
        <f t="shared" si="5"/>
        <v/>
      </c>
      <c r="K176" s="87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</row>
    <row r="177" spans="1:32" x14ac:dyDescent="0.2">
      <c r="A177" s="85"/>
      <c r="B177" s="98"/>
      <c r="C177" s="2"/>
      <c r="D177" s="2"/>
      <c r="E177" s="100"/>
      <c r="F177" s="2"/>
      <c r="G177" s="100"/>
      <c r="H177" s="95" t="str">
        <f t="shared" si="4"/>
        <v/>
      </c>
      <c r="I177" s="99" t="str">
        <f t="shared" si="6"/>
        <v/>
      </c>
      <c r="J177" s="95" t="str">
        <f t="shared" si="5"/>
        <v/>
      </c>
      <c r="K177" s="87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</row>
    <row r="178" spans="1:32" x14ac:dyDescent="0.2">
      <c r="A178" s="85"/>
      <c r="B178" s="98"/>
      <c r="C178" s="2"/>
      <c r="D178" s="2"/>
      <c r="E178" s="100"/>
      <c r="F178" s="2"/>
      <c r="G178" s="100"/>
      <c r="H178" s="95" t="str">
        <f t="shared" si="4"/>
        <v/>
      </c>
      <c r="I178" s="99" t="str">
        <f t="shared" si="6"/>
        <v/>
      </c>
      <c r="J178" s="95" t="str">
        <f t="shared" si="5"/>
        <v/>
      </c>
      <c r="K178" s="87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</row>
    <row r="179" spans="1:32" x14ac:dyDescent="0.2">
      <c r="A179" s="85"/>
      <c r="B179" s="98"/>
      <c r="C179" s="2"/>
      <c r="D179" s="2"/>
      <c r="E179" s="100"/>
      <c r="F179" s="2"/>
      <c r="G179" s="100"/>
      <c r="H179" s="95" t="str">
        <f t="shared" si="4"/>
        <v/>
      </c>
      <c r="I179" s="99" t="str">
        <f t="shared" si="6"/>
        <v/>
      </c>
      <c r="J179" s="95" t="str">
        <f t="shared" si="5"/>
        <v/>
      </c>
      <c r="K179" s="87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</row>
    <row r="180" spans="1:32" x14ac:dyDescent="0.2">
      <c r="A180" s="85"/>
      <c r="B180" s="98"/>
      <c r="C180" s="2"/>
      <c r="D180" s="2"/>
      <c r="E180" s="100"/>
      <c r="F180" s="2"/>
      <c r="G180" s="100"/>
      <c r="H180" s="95" t="str">
        <f t="shared" si="4"/>
        <v/>
      </c>
      <c r="I180" s="99" t="str">
        <f t="shared" si="6"/>
        <v/>
      </c>
      <c r="J180" s="95" t="str">
        <f t="shared" si="5"/>
        <v/>
      </c>
      <c r="K180" s="87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</row>
    <row r="181" spans="1:32" x14ac:dyDescent="0.2">
      <c r="A181" s="85"/>
      <c r="B181" s="98"/>
      <c r="C181" s="2"/>
      <c r="D181" s="2"/>
      <c r="E181" s="100"/>
      <c r="F181" s="2"/>
      <c r="G181" s="100"/>
      <c r="H181" s="95" t="str">
        <f t="shared" si="4"/>
        <v/>
      </c>
      <c r="I181" s="99" t="str">
        <f t="shared" si="6"/>
        <v/>
      </c>
      <c r="J181" s="95" t="str">
        <f t="shared" si="5"/>
        <v/>
      </c>
      <c r="K181" s="87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</row>
    <row r="182" spans="1:32" x14ac:dyDescent="0.2">
      <c r="A182" s="85"/>
      <c r="B182" s="98"/>
      <c r="C182" s="2"/>
      <c r="D182" s="2"/>
      <c r="E182" s="100"/>
      <c r="F182" s="2"/>
      <c r="G182" s="100"/>
      <c r="H182" s="95" t="str">
        <f t="shared" si="4"/>
        <v/>
      </c>
      <c r="I182" s="99" t="str">
        <f t="shared" si="6"/>
        <v/>
      </c>
      <c r="J182" s="95" t="str">
        <f t="shared" si="5"/>
        <v/>
      </c>
      <c r="K182" s="87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</row>
    <row r="183" spans="1:32" x14ac:dyDescent="0.2">
      <c r="A183" s="85"/>
      <c r="B183" s="98"/>
      <c r="C183" s="2"/>
      <c r="D183" s="2"/>
      <c r="E183" s="100"/>
      <c r="F183" s="2"/>
      <c r="G183" s="100"/>
      <c r="H183" s="95" t="str">
        <f t="shared" si="4"/>
        <v/>
      </c>
      <c r="I183" s="99" t="str">
        <f t="shared" si="6"/>
        <v/>
      </c>
      <c r="J183" s="95" t="str">
        <f t="shared" si="5"/>
        <v/>
      </c>
      <c r="K183" s="87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</row>
    <row r="184" spans="1:32" x14ac:dyDescent="0.2">
      <c r="A184" s="85"/>
      <c r="B184" s="98"/>
      <c r="C184" s="2"/>
      <c r="D184" s="2"/>
      <c r="E184" s="100"/>
      <c r="F184" s="2"/>
      <c r="G184" s="100"/>
      <c r="H184" s="95" t="str">
        <f t="shared" si="4"/>
        <v/>
      </c>
      <c r="I184" s="99" t="str">
        <f t="shared" si="6"/>
        <v/>
      </c>
      <c r="J184" s="95" t="str">
        <f t="shared" si="5"/>
        <v/>
      </c>
      <c r="K184" s="87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</row>
    <row r="185" spans="1:32" x14ac:dyDescent="0.2">
      <c r="A185" s="85"/>
      <c r="B185" s="98"/>
      <c r="C185" s="2"/>
      <c r="D185" s="2"/>
      <c r="E185" s="100"/>
      <c r="F185" s="2"/>
      <c r="G185" s="100"/>
      <c r="H185" s="95" t="str">
        <f t="shared" si="4"/>
        <v/>
      </c>
      <c r="I185" s="99" t="str">
        <f t="shared" si="6"/>
        <v/>
      </c>
      <c r="J185" s="95" t="str">
        <f t="shared" si="5"/>
        <v/>
      </c>
      <c r="K185" s="87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</row>
    <row r="186" spans="1:32" x14ac:dyDescent="0.2">
      <c r="A186" s="85"/>
      <c r="B186" s="98"/>
      <c r="C186" s="2"/>
      <c r="D186" s="2"/>
      <c r="E186" s="100"/>
      <c r="F186" s="2"/>
      <c r="G186" s="100"/>
      <c r="H186" s="95" t="str">
        <f t="shared" si="4"/>
        <v/>
      </c>
      <c r="I186" s="99" t="str">
        <f t="shared" si="6"/>
        <v/>
      </c>
      <c r="J186" s="95" t="str">
        <f t="shared" si="5"/>
        <v/>
      </c>
      <c r="K186" s="87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</row>
    <row r="187" spans="1:32" x14ac:dyDescent="0.2">
      <c r="A187" s="85"/>
      <c r="B187" s="98"/>
      <c r="C187" s="2"/>
      <c r="D187" s="2"/>
      <c r="E187" s="100"/>
      <c r="F187" s="2"/>
      <c r="G187" s="100"/>
      <c r="H187" s="95" t="str">
        <f t="shared" si="4"/>
        <v/>
      </c>
      <c r="I187" s="99" t="str">
        <f t="shared" si="6"/>
        <v/>
      </c>
      <c r="J187" s="95" t="str">
        <f t="shared" si="5"/>
        <v/>
      </c>
      <c r="K187" s="87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</row>
    <row r="188" spans="1:32" x14ac:dyDescent="0.2">
      <c r="A188" s="85"/>
      <c r="B188" s="98"/>
      <c r="C188" s="2"/>
      <c r="D188" s="2"/>
      <c r="E188" s="100"/>
      <c r="F188" s="2"/>
      <c r="G188" s="100"/>
      <c r="H188" s="95" t="str">
        <f t="shared" si="4"/>
        <v/>
      </c>
      <c r="I188" s="99" t="str">
        <f t="shared" si="6"/>
        <v/>
      </c>
      <c r="J188" s="95" t="str">
        <f t="shared" si="5"/>
        <v/>
      </c>
      <c r="K188" s="87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</row>
    <row r="189" spans="1:32" x14ac:dyDescent="0.2">
      <c r="A189" s="85"/>
      <c r="B189" s="98"/>
      <c r="C189" s="2"/>
      <c r="D189" s="2"/>
      <c r="E189" s="100"/>
      <c r="F189" s="2"/>
      <c r="G189" s="100"/>
      <c r="H189" s="95" t="str">
        <f t="shared" si="4"/>
        <v/>
      </c>
      <c r="I189" s="99" t="str">
        <f t="shared" si="6"/>
        <v/>
      </c>
      <c r="J189" s="95" t="str">
        <f t="shared" si="5"/>
        <v/>
      </c>
      <c r="K189" s="87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</row>
    <row r="190" spans="1:32" x14ac:dyDescent="0.2">
      <c r="A190" s="85"/>
      <c r="B190" s="98"/>
      <c r="C190" s="2"/>
      <c r="D190" s="2"/>
      <c r="E190" s="100"/>
      <c r="F190" s="2"/>
      <c r="G190" s="100"/>
      <c r="H190" s="95" t="str">
        <f t="shared" si="4"/>
        <v/>
      </c>
      <c r="I190" s="99" t="str">
        <f t="shared" si="6"/>
        <v/>
      </c>
      <c r="J190" s="95" t="str">
        <f t="shared" si="5"/>
        <v/>
      </c>
      <c r="K190" s="87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</row>
    <row r="191" spans="1:32" x14ac:dyDescent="0.2">
      <c r="A191" s="85"/>
      <c r="B191" s="98"/>
      <c r="C191" s="2"/>
      <c r="D191" s="2"/>
      <c r="E191" s="100"/>
      <c r="F191" s="2"/>
      <c r="G191" s="100"/>
      <c r="H191" s="95" t="str">
        <f t="shared" si="4"/>
        <v/>
      </c>
      <c r="I191" s="99" t="str">
        <f t="shared" si="6"/>
        <v/>
      </c>
      <c r="J191" s="95" t="str">
        <f t="shared" si="5"/>
        <v/>
      </c>
      <c r="K191" s="87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</row>
    <row r="192" spans="1:32" x14ac:dyDescent="0.2">
      <c r="A192" s="85"/>
      <c r="B192" s="98"/>
      <c r="C192" s="2"/>
      <c r="D192" s="2"/>
      <c r="E192" s="100"/>
      <c r="F192" s="2"/>
      <c r="G192" s="100"/>
      <c r="H192" s="95" t="str">
        <f t="shared" si="4"/>
        <v/>
      </c>
      <c r="I192" s="99" t="str">
        <f t="shared" si="6"/>
        <v/>
      </c>
      <c r="J192" s="95" t="str">
        <f t="shared" si="5"/>
        <v/>
      </c>
      <c r="K192" s="87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</row>
    <row r="193" spans="1:32" x14ac:dyDescent="0.2">
      <c r="A193" s="85"/>
      <c r="B193" s="98"/>
      <c r="C193" s="2"/>
      <c r="D193" s="2"/>
      <c r="E193" s="100"/>
      <c r="F193" s="2"/>
      <c r="G193" s="100"/>
      <c r="H193" s="95" t="str">
        <f t="shared" si="4"/>
        <v/>
      </c>
      <c r="I193" s="99" t="str">
        <f t="shared" si="6"/>
        <v/>
      </c>
      <c r="J193" s="95" t="str">
        <f t="shared" si="5"/>
        <v/>
      </c>
      <c r="K193" s="87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</row>
    <row r="194" spans="1:32" x14ac:dyDescent="0.2">
      <c r="A194" s="85"/>
      <c r="B194" s="98"/>
      <c r="C194" s="2"/>
      <c r="D194" s="2"/>
      <c r="E194" s="100"/>
      <c r="F194" s="2"/>
      <c r="G194" s="100"/>
      <c r="H194" s="95" t="str">
        <f t="shared" si="4"/>
        <v/>
      </c>
      <c r="I194" s="99" t="str">
        <f t="shared" si="6"/>
        <v/>
      </c>
      <c r="J194" s="95" t="str">
        <f t="shared" si="5"/>
        <v/>
      </c>
      <c r="K194" s="87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</row>
    <row r="195" spans="1:32" x14ac:dyDescent="0.2">
      <c r="A195" s="85"/>
      <c r="B195" s="98"/>
      <c r="C195" s="2"/>
      <c r="D195" s="2"/>
      <c r="E195" s="100"/>
      <c r="F195" s="2"/>
      <c r="G195" s="100"/>
      <c r="H195" s="95" t="str">
        <f t="shared" si="4"/>
        <v/>
      </c>
      <c r="I195" s="99" t="str">
        <f t="shared" si="6"/>
        <v/>
      </c>
      <c r="J195" s="95" t="str">
        <f t="shared" si="5"/>
        <v/>
      </c>
      <c r="K195" s="87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</row>
    <row r="196" spans="1:32" x14ac:dyDescent="0.2">
      <c r="A196" s="85"/>
      <c r="B196" s="98"/>
      <c r="C196" s="2"/>
      <c r="D196" s="2"/>
      <c r="E196" s="100"/>
      <c r="F196" s="2"/>
      <c r="G196" s="100"/>
      <c r="H196" s="95" t="str">
        <f t="shared" si="4"/>
        <v/>
      </c>
      <c r="I196" s="99" t="str">
        <f t="shared" si="6"/>
        <v/>
      </c>
      <c r="J196" s="95" t="str">
        <f t="shared" si="5"/>
        <v/>
      </c>
      <c r="K196" s="87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</row>
    <row r="197" spans="1:32" x14ac:dyDescent="0.2">
      <c r="A197" s="85"/>
      <c r="B197" s="98"/>
      <c r="C197" s="2"/>
      <c r="D197" s="2"/>
      <c r="E197" s="100"/>
      <c r="F197" s="2"/>
      <c r="G197" s="100"/>
      <c r="H197" s="95" t="str">
        <f t="shared" si="4"/>
        <v/>
      </c>
      <c r="I197" s="99" t="str">
        <f t="shared" si="6"/>
        <v/>
      </c>
      <c r="J197" s="95" t="str">
        <f t="shared" si="5"/>
        <v/>
      </c>
      <c r="K197" s="87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</row>
    <row r="198" spans="1:32" x14ac:dyDescent="0.2">
      <c r="A198" s="85"/>
      <c r="B198" s="98"/>
      <c r="C198" s="2"/>
      <c r="D198" s="2"/>
      <c r="E198" s="100"/>
      <c r="F198" s="2"/>
      <c r="G198" s="100"/>
      <c r="H198" s="95" t="str">
        <f t="shared" si="4"/>
        <v/>
      </c>
      <c r="I198" s="99" t="str">
        <f t="shared" si="6"/>
        <v/>
      </c>
      <c r="J198" s="95" t="str">
        <f t="shared" si="5"/>
        <v/>
      </c>
      <c r="K198" s="87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</row>
    <row r="199" spans="1:32" x14ac:dyDescent="0.2">
      <c r="A199" s="85"/>
      <c r="B199" s="98"/>
      <c r="C199" s="2"/>
      <c r="D199" s="2"/>
      <c r="E199" s="100"/>
      <c r="F199" s="2"/>
      <c r="G199" s="100"/>
      <c r="H199" s="95" t="str">
        <f t="shared" si="4"/>
        <v/>
      </c>
      <c r="I199" s="99" t="str">
        <f t="shared" si="6"/>
        <v/>
      </c>
      <c r="J199" s="95" t="str">
        <f t="shared" si="5"/>
        <v/>
      </c>
      <c r="K199" s="87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</row>
    <row r="200" spans="1:32" x14ac:dyDescent="0.2">
      <c r="A200" s="85"/>
      <c r="B200" s="98"/>
      <c r="C200" s="2"/>
      <c r="D200" s="2"/>
      <c r="E200" s="100"/>
      <c r="F200" s="2"/>
      <c r="G200" s="100"/>
      <c r="H200" s="95" t="str">
        <f t="shared" si="4"/>
        <v/>
      </c>
      <c r="I200" s="99" t="str">
        <f t="shared" si="6"/>
        <v/>
      </c>
      <c r="J200" s="95" t="str">
        <f t="shared" si="5"/>
        <v/>
      </c>
      <c r="K200" s="87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</row>
    <row r="201" spans="1:32" x14ac:dyDescent="0.2">
      <c r="A201" s="85"/>
      <c r="B201" s="98"/>
      <c r="C201" s="2"/>
      <c r="D201" s="2"/>
      <c r="E201" s="100"/>
      <c r="F201" s="2"/>
      <c r="G201" s="100"/>
      <c r="H201" s="95" t="str">
        <f t="shared" si="4"/>
        <v/>
      </c>
      <c r="I201" s="99" t="str">
        <f t="shared" si="6"/>
        <v/>
      </c>
      <c r="J201" s="95" t="str">
        <f t="shared" si="5"/>
        <v/>
      </c>
      <c r="K201" s="87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</row>
    <row r="202" spans="1:32" x14ac:dyDescent="0.2">
      <c r="A202" s="85"/>
      <c r="B202" s="98"/>
      <c r="C202" s="2"/>
      <c r="D202" s="2"/>
      <c r="E202" s="100"/>
      <c r="F202" s="2"/>
      <c r="G202" s="100"/>
      <c r="H202" s="95" t="str">
        <f t="shared" si="4"/>
        <v/>
      </c>
      <c r="I202" s="99" t="str">
        <f t="shared" si="6"/>
        <v/>
      </c>
      <c r="J202" s="95" t="str">
        <f t="shared" si="5"/>
        <v/>
      </c>
      <c r="K202" s="87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</row>
    <row r="203" spans="1:32" x14ac:dyDescent="0.2">
      <c r="A203" s="85"/>
      <c r="B203" s="98"/>
      <c r="C203" s="2"/>
      <c r="D203" s="2"/>
      <c r="E203" s="100"/>
      <c r="F203" s="2"/>
      <c r="G203" s="100"/>
      <c r="H203" s="95" t="str">
        <f t="shared" si="4"/>
        <v/>
      </c>
      <c r="I203" s="99" t="str">
        <f t="shared" si="6"/>
        <v/>
      </c>
      <c r="J203" s="95" t="str">
        <f t="shared" si="5"/>
        <v/>
      </c>
      <c r="K203" s="87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</row>
    <row r="204" spans="1:32" x14ac:dyDescent="0.2">
      <c r="A204" s="85"/>
      <c r="B204" s="98"/>
      <c r="C204" s="2"/>
      <c r="D204" s="2"/>
      <c r="E204" s="100"/>
      <c r="F204" s="2"/>
      <c r="G204" s="100"/>
      <c r="H204" s="95" t="str">
        <f t="shared" si="4"/>
        <v/>
      </c>
      <c r="I204" s="99" t="str">
        <f t="shared" si="6"/>
        <v/>
      </c>
      <c r="J204" s="95" t="str">
        <f t="shared" si="5"/>
        <v/>
      </c>
      <c r="K204" s="87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</row>
    <row r="205" spans="1:32" x14ac:dyDescent="0.2">
      <c r="A205" s="85"/>
      <c r="B205" s="98"/>
      <c r="C205" s="2"/>
      <c r="D205" s="2"/>
      <c r="E205" s="100"/>
      <c r="F205" s="2"/>
      <c r="G205" s="100"/>
      <c r="H205" s="95" t="str">
        <f t="shared" si="4"/>
        <v/>
      </c>
      <c r="I205" s="99" t="str">
        <f t="shared" si="6"/>
        <v/>
      </c>
      <c r="J205" s="95" t="str">
        <f t="shared" si="5"/>
        <v/>
      </c>
      <c r="K205" s="87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</row>
    <row r="206" spans="1:32" x14ac:dyDescent="0.2">
      <c r="A206" s="85"/>
      <c r="B206" s="98"/>
      <c r="C206" s="2"/>
      <c r="D206" s="2"/>
      <c r="E206" s="100"/>
      <c r="F206" s="2"/>
      <c r="G206" s="100"/>
      <c r="H206" s="95" t="str">
        <f t="shared" si="4"/>
        <v/>
      </c>
      <c r="I206" s="99" t="str">
        <f t="shared" si="6"/>
        <v/>
      </c>
      <c r="J206" s="95" t="str">
        <f t="shared" si="5"/>
        <v/>
      </c>
      <c r="K206" s="87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</row>
    <row r="207" spans="1:32" x14ac:dyDescent="0.2">
      <c r="A207" s="85"/>
      <c r="B207" s="98"/>
      <c r="C207" s="2"/>
      <c r="D207" s="2"/>
      <c r="E207" s="100"/>
      <c r="F207" s="2"/>
      <c r="G207" s="100"/>
      <c r="H207" s="95" t="str">
        <f t="shared" si="4"/>
        <v/>
      </c>
      <c r="I207" s="99" t="str">
        <f t="shared" si="6"/>
        <v/>
      </c>
      <c r="J207" s="95" t="str">
        <f t="shared" si="5"/>
        <v/>
      </c>
      <c r="K207" s="87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</row>
    <row r="208" spans="1:32" x14ac:dyDescent="0.2">
      <c r="A208" s="85"/>
      <c r="B208" s="98"/>
      <c r="C208" s="2"/>
      <c r="D208" s="2"/>
      <c r="E208" s="100"/>
      <c r="F208" s="2"/>
      <c r="G208" s="100"/>
      <c r="H208" s="95" t="str">
        <f t="shared" si="4"/>
        <v/>
      </c>
      <c r="I208" s="99" t="str">
        <f t="shared" si="6"/>
        <v/>
      </c>
      <c r="J208" s="95" t="str">
        <f t="shared" si="5"/>
        <v/>
      </c>
      <c r="K208" s="87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</row>
    <row r="209" spans="1:32" x14ac:dyDescent="0.2">
      <c r="A209" s="85"/>
      <c r="B209" s="98"/>
      <c r="C209" s="2"/>
      <c r="D209" s="2"/>
      <c r="E209" s="100"/>
      <c r="F209" s="2"/>
      <c r="G209" s="100"/>
      <c r="H209" s="95" t="str">
        <f t="shared" si="4"/>
        <v/>
      </c>
      <c r="I209" s="99" t="str">
        <f t="shared" si="6"/>
        <v/>
      </c>
      <c r="J209" s="95" t="str">
        <f t="shared" si="5"/>
        <v/>
      </c>
      <c r="K209" s="87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</row>
    <row r="210" spans="1:32" x14ac:dyDescent="0.2">
      <c r="A210" s="85"/>
      <c r="B210" s="98"/>
      <c r="C210" s="2"/>
      <c r="D210" s="2"/>
      <c r="E210" s="100"/>
      <c r="F210" s="2"/>
      <c r="G210" s="100"/>
      <c r="H210" s="95" t="str">
        <f t="shared" si="4"/>
        <v/>
      </c>
      <c r="I210" s="99" t="str">
        <f t="shared" si="6"/>
        <v/>
      </c>
      <c r="J210" s="95" t="str">
        <f t="shared" si="5"/>
        <v/>
      </c>
      <c r="K210" s="87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</row>
    <row r="211" spans="1:32" x14ac:dyDescent="0.2">
      <c r="A211" s="85"/>
      <c r="B211" s="98"/>
      <c r="C211" s="2"/>
      <c r="D211" s="2"/>
      <c r="E211" s="100"/>
      <c r="F211" s="2"/>
      <c r="G211" s="100"/>
      <c r="H211" s="95" t="str">
        <f t="shared" si="4"/>
        <v/>
      </c>
      <c r="I211" s="99" t="str">
        <f t="shared" si="6"/>
        <v/>
      </c>
      <c r="J211" s="95" t="str">
        <f t="shared" si="5"/>
        <v/>
      </c>
      <c r="K211" s="87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</row>
    <row r="212" spans="1:32" x14ac:dyDescent="0.2">
      <c r="A212" s="85"/>
      <c r="B212" s="98"/>
      <c r="C212" s="2"/>
      <c r="D212" s="2"/>
      <c r="E212" s="100"/>
      <c r="F212" s="2"/>
      <c r="G212" s="100"/>
      <c r="H212" s="95" t="str">
        <f t="shared" si="4"/>
        <v/>
      </c>
      <c r="I212" s="99" t="str">
        <f t="shared" si="6"/>
        <v/>
      </c>
      <c r="J212" s="95" t="str">
        <f t="shared" si="5"/>
        <v/>
      </c>
      <c r="K212" s="87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</row>
    <row r="213" spans="1:32" x14ac:dyDescent="0.2">
      <c r="A213" s="85"/>
      <c r="B213" s="98"/>
      <c r="C213" s="2"/>
      <c r="D213" s="2"/>
      <c r="E213" s="100"/>
      <c r="F213" s="2"/>
      <c r="G213" s="100"/>
      <c r="H213" s="95" t="str">
        <f t="shared" si="4"/>
        <v/>
      </c>
      <c r="I213" s="99" t="str">
        <f t="shared" si="6"/>
        <v/>
      </c>
      <c r="J213" s="95" t="str">
        <f t="shared" si="5"/>
        <v/>
      </c>
      <c r="K213" s="87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</row>
    <row r="214" spans="1:32" x14ac:dyDescent="0.2">
      <c r="A214" s="85"/>
      <c r="B214" s="98"/>
      <c r="C214" s="2"/>
      <c r="D214" s="2"/>
      <c r="E214" s="100"/>
      <c r="F214" s="2"/>
      <c r="G214" s="100"/>
      <c r="H214" s="95" t="str">
        <f t="shared" si="4"/>
        <v/>
      </c>
      <c r="I214" s="99" t="str">
        <f t="shared" si="6"/>
        <v/>
      </c>
      <c r="J214" s="95" t="str">
        <f t="shared" si="5"/>
        <v/>
      </c>
      <c r="K214" s="87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</row>
    <row r="215" spans="1:32" x14ac:dyDescent="0.2">
      <c r="A215" s="85"/>
      <c r="B215" s="98"/>
      <c r="C215" s="2"/>
      <c r="D215" s="2"/>
      <c r="E215" s="100"/>
      <c r="F215" s="2"/>
      <c r="G215" s="100"/>
      <c r="H215" s="95" t="str">
        <f t="shared" si="4"/>
        <v/>
      </c>
      <c r="I215" s="99" t="str">
        <f t="shared" si="6"/>
        <v/>
      </c>
      <c r="J215" s="95" t="str">
        <f t="shared" si="5"/>
        <v/>
      </c>
      <c r="K215" s="87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</row>
    <row r="216" spans="1:32" x14ac:dyDescent="0.2">
      <c r="A216" s="85"/>
      <c r="B216" s="98"/>
      <c r="C216" s="2"/>
      <c r="D216" s="2"/>
      <c r="E216" s="100"/>
      <c r="F216" s="2"/>
      <c r="G216" s="100"/>
      <c r="H216" s="95" t="str">
        <f t="shared" si="4"/>
        <v/>
      </c>
      <c r="I216" s="99" t="str">
        <f t="shared" si="6"/>
        <v/>
      </c>
      <c r="J216" s="95" t="str">
        <f t="shared" si="5"/>
        <v/>
      </c>
      <c r="K216" s="87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</row>
    <row r="217" spans="1:32" x14ac:dyDescent="0.2">
      <c r="A217" s="85"/>
      <c r="B217" s="98"/>
      <c r="C217" s="2"/>
      <c r="D217" s="2"/>
      <c r="E217" s="100"/>
      <c r="F217" s="2"/>
      <c r="G217" s="100"/>
      <c r="H217" s="95" t="str">
        <f t="shared" si="4"/>
        <v/>
      </c>
      <c r="I217" s="99" t="str">
        <f t="shared" si="6"/>
        <v/>
      </c>
      <c r="J217" s="95" t="str">
        <f t="shared" si="5"/>
        <v/>
      </c>
      <c r="K217" s="87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</row>
    <row r="218" spans="1:32" x14ac:dyDescent="0.2">
      <c r="A218" s="85"/>
      <c r="B218" s="98"/>
      <c r="C218" s="2"/>
      <c r="D218" s="2"/>
      <c r="E218" s="100"/>
      <c r="F218" s="2"/>
      <c r="G218" s="100"/>
      <c r="H218" s="95" t="str">
        <f t="shared" si="4"/>
        <v/>
      </c>
      <c r="I218" s="99" t="str">
        <f t="shared" si="6"/>
        <v/>
      </c>
      <c r="J218" s="95" t="str">
        <f t="shared" si="5"/>
        <v/>
      </c>
      <c r="K218" s="87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</row>
    <row r="219" spans="1:32" x14ac:dyDescent="0.2">
      <c r="A219" s="85"/>
      <c r="B219" s="98"/>
      <c r="C219" s="2"/>
      <c r="D219" s="2"/>
      <c r="E219" s="100"/>
      <c r="F219" s="2"/>
      <c r="G219" s="100"/>
      <c r="H219" s="95" t="str">
        <f t="shared" si="4"/>
        <v/>
      </c>
      <c r="I219" s="99" t="str">
        <f t="shared" si="6"/>
        <v/>
      </c>
      <c r="J219" s="95" t="str">
        <f t="shared" si="5"/>
        <v/>
      </c>
      <c r="K219" s="87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</row>
    <row r="220" spans="1:32" x14ac:dyDescent="0.2">
      <c r="A220" s="85"/>
      <c r="B220" s="98"/>
      <c r="C220" s="2"/>
      <c r="D220" s="2"/>
      <c r="E220" s="100"/>
      <c r="F220" s="2"/>
      <c r="G220" s="100"/>
      <c r="H220" s="95" t="str">
        <f t="shared" si="4"/>
        <v/>
      </c>
      <c r="I220" s="99" t="str">
        <f t="shared" si="6"/>
        <v/>
      </c>
      <c r="J220" s="95" t="str">
        <f t="shared" si="5"/>
        <v/>
      </c>
      <c r="K220" s="87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</row>
    <row r="221" spans="1:32" x14ac:dyDescent="0.2">
      <c r="A221" s="85"/>
      <c r="B221" s="98"/>
      <c r="C221" s="2"/>
      <c r="D221" s="2"/>
      <c r="E221" s="100"/>
      <c r="F221" s="2"/>
      <c r="G221" s="100"/>
      <c r="H221" s="95" t="str">
        <f t="shared" si="4"/>
        <v/>
      </c>
      <c r="I221" s="99" t="str">
        <f t="shared" si="6"/>
        <v/>
      </c>
      <c r="J221" s="95" t="str">
        <f t="shared" si="5"/>
        <v/>
      </c>
      <c r="K221" s="87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</row>
    <row r="222" spans="1:32" x14ac:dyDescent="0.2">
      <c r="A222" s="85"/>
      <c r="B222" s="98"/>
      <c r="C222" s="2"/>
      <c r="D222" s="2"/>
      <c r="E222" s="100"/>
      <c r="F222" s="2"/>
      <c r="G222" s="100"/>
      <c r="H222" s="95" t="str">
        <f t="shared" si="4"/>
        <v/>
      </c>
      <c r="I222" s="99" t="str">
        <f t="shared" si="6"/>
        <v/>
      </c>
      <c r="J222" s="95" t="str">
        <f t="shared" si="5"/>
        <v/>
      </c>
      <c r="K222" s="87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</row>
    <row r="223" spans="1:32" x14ac:dyDescent="0.2">
      <c r="A223" s="85"/>
      <c r="B223" s="98"/>
      <c r="C223" s="2"/>
      <c r="D223" s="2"/>
      <c r="E223" s="100"/>
      <c r="F223" s="2"/>
      <c r="G223" s="100"/>
      <c r="H223" s="95" t="str">
        <f t="shared" si="4"/>
        <v/>
      </c>
      <c r="I223" s="99" t="str">
        <f t="shared" si="6"/>
        <v/>
      </c>
      <c r="J223" s="95" t="str">
        <f t="shared" si="5"/>
        <v/>
      </c>
      <c r="K223" s="87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</row>
    <row r="224" spans="1:32" x14ac:dyDescent="0.2">
      <c r="A224" s="85"/>
      <c r="B224" s="98"/>
      <c r="C224" s="2"/>
      <c r="D224" s="2"/>
      <c r="E224" s="100"/>
      <c r="F224" s="2"/>
      <c r="G224" s="100"/>
      <c r="H224" s="95" t="str">
        <f t="shared" si="4"/>
        <v/>
      </c>
      <c r="I224" s="99" t="str">
        <f t="shared" si="6"/>
        <v/>
      </c>
      <c r="J224" s="95" t="str">
        <f t="shared" si="5"/>
        <v/>
      </c>
      <c r="K224" s="87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</row>
    <row r="225" spans="1:32" x14ac:dyDescent="0.2">
      <c r="A225" s="85"/>
      <c r="B225" s="98"/>
      <c r="C225" s="2"/>
      <c r="D225" s="2"/>
      <c r="E225" s="100"/>
      <c r="F225" s="2"/>
      <c r="G225" s="100"/>
      <c r="H225" s="95" t="str">
        <f t="shared" si="4"/>
        <v/>
      </c>
      <c r="I225" s="99" t="str">
        <f t="shared" si="6"/>
        <v/>
      </c>
      <c r="J225" s="95" t="str">
        <f t="shared" si="5"/>
        <v/>
      </c>
      <c r="K225" s="87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</row>
    <row r="226" spans="1:32" x14ac:dyDescent="0.2">
      <c r="A226" s="85"/>
      <c r="B226" s="98"/>
      <c r="C226" s="2"/>
      <c r="D226" s="2"/>
      <c r="E226" s="100"/>
      <c r="F226" s="2"/>
      <c r="G226" s="100"/>
      <c r="H226" s="95" t="str">
        <f t="shared" si="4"/>
        <v/>
      </c>
      <c r="I226" s="99" t="str">
        <f t="shared" si="6"/>
        <v/>
      </c>
      <c r="J226" s="95" t="str">
        <f t="shared" si="5"/>
        <v/>
      </c>
      <c r="K226" s="87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</row>
    <row r="227" spans="1:32" x14ac:dyDescent="0.2">
      <c r="A227" s="85"/>
      <c r="B227" s="98"/>
      <c r="C227" s="2"/>
      <c r="D227" s="2"/>
      <c r="E227" s="100"/>
      <c r="F227" s="2"/>
      <c r="G227" s="100"/>
      <c r="H227" s="95" t="str">
        <f t="shared" si="4"/>
        <v/>
      </c>
      <c r="I227" s="99" t="str">
        <f t="shared" si="6"/>
        <v/>
      </c>
      <c r="J227" s="95" t="str">
        <f t="shared" si="5"/>
        <v/>
      </c>
      <c r="K227" s="87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</row>
    <row r="228" spans="1:32" x14ac:dyDescent="0.2">
      <c r="A228" s="85"/>
      <c r="B228" s="98"/>
      <c r="C228" s="2"/>
      <c r="D228" s="2"/>
      <c r="E228" s="100"/>
      <c r="F228" s="2"/>
      <c r="G228" s="100"/>
      <c r="H228" s="95" t="str">
        <f t="shared" si="4"/>
        <v/>
      </c>
      <c r="I228" s="99" t="str">
        <f t="shared" si="6"/>
        <v/>
      </c>
      <c r="J228" s="95" t="str">
        <f t="shared" si="5"/>
        <v/>
      </c>
      <c r="K228" s="87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</row>
    <row r="229" spans="1:32" x14ac:dyDescent="0.2">
      <c r="A229" s="85"/>
      <c r="B229" s="98"/>
      <c r="C229" s="2"/>
      <c r="D229" s="2"/>
      <c r="E229" s="100"/>
      <c r="F229" s="2"/>
      <c r="G229" s="100"/>
      <c r="H229" s="95" t="str">
        <f t="shared" si="4"/>
        <v/>
      </c>
      <c r="I229" s="99" t="str">
        <f t="shared" si="6"/>
        <v/>
      </c>
      <c r="J229" s="95" t="str">
        <f t="shared" si="5"/>
        <v/>
      </c>
      <c r="K229" s="87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</row>
    <row r="230" spans="1:32" x14ac:dyDescent="0.2">
      <c r="A230" s="85"/>
      <c r="B230" s="98"/>
      <c r="C230" s="2"/>
      <c r="D230" s="2"/>
      <c r="E230" s="100"/>
      <c r="F230" s="2"/>
      <c r="G230" s="100"/>
      <c r="H230" s="95" t="str">
        <f t="shared" si="4"/>
        <v/>
      </c>
      <c r="I230" s="99" t="str">
        <f t="shared" si="6"/>
        <v/>
      </c>
      <c r="J230" s="95" t="str">
        <f t="shared" si="5"/>
        <v/>
      </c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</row>
    <row r="231" spans="1:32" x14ac:dyDescent="0.2">
      <c r="A231" s="85"/>
      <c r="B231" s="98"/>
      <c r="C231" s="2"/>
      <c r="D231" s="2"/>
      <c r="E231" s="100"/>
      <c r="F231" s="2"/>
      <c r="G231" s="100"/>
      <c r="H231" s="95" t="str">
        <f t="shared" si="4"/>
        <v/>
      </c>
      <c r="I231" s="99" t="str">
        <f t="shared" si="6"/>
        <v/>
      </c>
      <c r="J231" s="95" t="str">
        <f t="shared" si="5"/>
        <v/>
      </c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</row>
    <row r="232" spans="1:32" x14ac:dyDescent="0.2">
      <c r="A232" s="85"/>
      <c r="B232" s="98"/>
      <c r="C232" s="2"/>
      <c r="D232" s="2"/>
      <c r="E232" s="100"/>
      <c r="F232" s="2"/>
      <c r="G232" s="100"/>
      <c r="H232" s="95" t="str">
        <f t="shared" si="4"/>
        <v/>
      </c>
      <c r="I232" s="99" t="str">
        <f t="shared" si="6"/>
        <v/>
      </c>
      <c r="J232" s="95" t="str">
        <f t="shared" si="5"/>
        <v/>
      </c>
      <c r="K232" s="87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</row>
    <row r="233" spans="1:32" x14ac:dyDescent="0.2">
      <c r="A233" s="85"/>
      <c r="B233" s="98"/>
      <c r="C233" s="2"/>
      <c r="D233" s="2"/>
      <c r="E233" s="100"/>
      <c r="F233" s="2"/>
      <c r="G233" s="100"/>
      <c r="H233" s="95" t="str">
        <f t="shared" si="4"/>
        <v/>
      </c>
      <c r="I233" s="99" t="str">
        <f t="shared" si="6"/>
        <v/>
      </c>
      <c r="J233" s="95" t="str">
        <f t="shared" si="5"/>
        <v/>
      </c>
      <c r="K233" s="87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85"/>
      <c r="AD233" s="85"/>
      <c r="AE233" s="85"/>
      <c r="AF233" s="85"/>
    </row>
    <row r="234" spans="1:32" x14ac:dyDescent="0.2">
      <c r="A234" s="85"/>
      <c r="B234" s="98"/>
      <c r="C234" s="2"/>
      <c r="D234" s="2"/>
      <c r="E234" s="100"/>
      <c r="F234" s="2"/>
      <c r="G234" s="100"/>
      <c r="H234" s="95" t="str">
        <f t="shared" si="4"/>
        <v/>
      </c>
      <c r="I234" s="99" t="str">
        <f t="shared" si="6"/>
        <v/>
      </c>
      <c r="J234" s="95" t="str">
        <f t="shared" si="5"/>
        <v/>
      </c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  <c r="AE234" s="85"/>
      <c r="AF234" s="85"/>
    </row>
    <row r="235" spans="1:32" x14ac:dyDescent="0.2">
      <c r="A235" s="85"/>
      <c r="B235" s="98"/>
      <c r="C235" s="2"/>
      <c r="D235" s="2"/>
      <c r="E235" s="100"/>
      <c r="F235" s="2"/>
      <c r="G235" s="100"/>
      <c r="H235" s="95" t="str">
        <f t="shared" si="4"/>
        <v/>
      </c>
      <c r="I235" s="99" t="str">
        <f t="shared" si="6"/>
        <v/>
      </c>
      <c r="J235" s="95" t="str">
        <f t="shared" si="5"/>
        <v/>
      </c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  <c r="AE235" s="85"/>
      <c r="AF235" s="85"/>
    </row>
    <row r="236" spans="1:32" x14ac:dyDescent="0.2">
      <c r="A236" s="85"/>
      <c r="B236" s="98"/>
      <c r="C236" s="2"/>
      <c r="D236" s="2"/>
      <c r="E236" s="100"/>
      <c r="F236" s="2"/>
      <c r="G236" s="100"/>
      <c r="H236" s="95" t="str">
        <f t="shared" si="4"/>
        <v/>
      </c>
      <c r="I236" s="99" t="str">
        <f t="shared" si="6"/>
        <v/>
      </c>
      <c r="J236" s="95" t="str">
        <f t="shared" si="5"/>
        <v/>
      </c>
      <c r="K236" s="87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</row>
    <row r="237" spans="1:32" x14ac:dyDescent="0.2">
      <c r="A237" s="85"/>
      <c r="B237" s="98"/>
      <c r="C237" s="2"/>
      <c r="D237" s="2"/>
      <c r="E237" s="100"/>
      <c r="F237" s="2"/>
      <c r="G237" s="100"/>
      <c r="H237" s="95" t="str">
        <f t="shared" si="4"/>
        <v/>
      </c>
      <c r="I237" s="99" t="str">
        <f t="shared" si="6"/>
        <v/>
      </c>
      <c r="J237" s="95" t="str">
        <f t="shared" si="5"/>
        <v/>
      </c>
      <c r="K237" s="87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</row>
    <row r="238" spans="1:32" x14ac:dyDescent="0.2">
      <c r="A238" s="85"/>
      <c r="B238" s="98"/>
      <c r="C238" s="2"/>
      <c r="D238" s="2"/>
      <c r="E238" s="100"/>
      <c r="F238" s="2"/>
      <c r="G238" s="100"/>
      <c r="H238" s="95" t="str">
        <f t="shared" si="4"/>
        <v/>
      </c>
      <c r="I238" s="99" t="str">
        <f t="shared" si="6"/>
        <v/>
      </c>
      <c r="J238" s="95" t="str">
        <f t="shared" si="5"/>
        <v/>
      </c>
      <c r="K238" s="87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  <c r="AE238" s="85"/>
      <c r="AF238" s="85"/>
    </row>
    <row r="239" spans="1:32" x14ac:dyDescent="0.2">
      <c r="A239" s="85"/>
      <c r="B239" s="98"/>
      <c r="C239" s="2"/>
      <c r="D239" s="2"/>
      <c r="E239" s="100"/>
      <c r="F239" s="2"/>
      <c r="G239" s="100"/>
      <c r="H239" s="95" t="str">
        <f t="shared" si="4"/>
        <v/>
      </c>
      <c r="I239" s="99" t="str">
        <f t="shared" si="6"/>
        <v/>
      </c>
      <c r="J239" s="95" t="str">
        <f t="shared" si="5"/>
        <v/>
      </c>
      <c r="K239" s="87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</row>
    <row r="240" spans="1:32" x14ac:dyDescent="0.2">
      <c r="A240" s="85"/>
      <c r="B240" s="98"/>
      <c r="C240" s="2"/>
      <c r="D240" s="2"/>
      <c r="E240" s="100"/>
      <c r="F240" s="2"/>
      <c r="G240" s="100"/>
      <c r="H240" s="95" t="str">
        <f t="shared" si="4"/>
        <v/>
      </c>
      <c r="I240" s="99" t="str">
        <f t="shared" si="6"/>
        <v/>
      </c>
      <c r="J240" s="95" t="str">
        <f t="shared" si="5"/>
        <v/>
      </c>
      <c r="K240" s="87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  <c r="AE240" s="85"/>
      <c r="AF240" s="85"/>
    </row>
    <row r="241" spans="1:32" x14ac:dyDescent="0.2">
      <c r="A241" s="85"/>
      <c r="B241" s="98"/>
      <c r="C241" s="2"/>
      <c r="D241" s="2"/>
      <c r="E241" s="100"/>
      <c r="F241" s="2"/>
      <c r="G241" s="100"/>
      <c r="H241" s="95" t="str">
        <f t="shared" si="4"/>
        <v/>
      </c>
      <c r="I241" s="99" t="str">
        <f t="shared" si="6"/>
        <v/>
      </c>
      <c r="J241" s="95" t="str">
        <f t="shared" si="5"/>
        <v/>
      </c>
      <c r="K241" s="87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85"/>
    </row>
    <row r="242" spans="1:32" x14ac:dyDescent="0.2">
      <c r="A242" s="85"/>
      <c r="B242" s="98"/>
      <c r="C242" s="2"/>
      <c r="D242" s="2"/>
      <c r="E242" s="100"/>
      <c r="F242" s="2"/>
      <c r="G242" s="100"/>
      <c r="H242" s="95" t="str">
        <f t="shared" si="4"/>
        <v/>
      </c>
      <c r="I242" s="99" t="str">
        <f t="shared" si="6"/>
        <v/>
      </c>
      <c r="J242" s="95" t="str">
        <f t="shared" si="5"/>
        <v/>
      </c>
      <c r="K242" s="87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  <c r="AE242" s="85"/>
      <c r="AF242" s="85"/>
    </row>
    <row r="243" spans="1:32" x14ac:dyDescent="0.2">
      <c r="A243" s="85"/>
      <c r="B243" s="98"/>
      <c r="C243" s="2"/>
      <c r="D243" s="2"/>
      <c r="E243" s="100"/>
      <c r="F243" s="2"/>
      <c r="G243" s="100"/>
      <c r="H243" s="95" t="str">
        <f t="shared" si="4"/>
        <v/>
      </c>
      <c r="I243" s="99" t="str">
        <f t="shared" si="6"/>
        <v/>
      </c>
      <c r="J243" s="95" t="str">
        <f t="shared" si="5"/>
        <v/>
      </c>
      <c r="K243" s="87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  <c r="AE243" s="85"/>
      <c r="AF243" s="85"/>
    </row>
    <row r="244" spans="1:32" x14ac:dyDescent="0.2">
      <c r="A244" s="85"/>
      <c r="B244" s="98"/>
      <c r="C244" s="2"/>
      <c r="D244" s="2"/>
      <c r="E244" s="100"/>
      <c r="F244" s="2"/>
      <c r="G244" s="100"/>
      <c r="H244" s="95" t="str">
        <f t="shared" si="4"/>
        <v/>
      </c>
      <c r="I244" s="99" t="str">
        <f t="shared" si="6"/>
        <v/>
      </c>
      <c r="J244" s="95" t="str">
        <f t="shared" si="5"/>
        <v/>
      </c>
      <c r="K244" s="87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  <c r="AE244" s="85"/>
      <c r="AF244" s="85"/>
    </row>
    <row r="245" spans="1:32" x14ac:dyDescent="0.2">
      <c r="A245" s="85"/>
      <c r="B245" s="98"/>
      <c r="C245" s="2"/>
      <c r="D245" s="2"/>
      <c r="E245" s="100"/>
      <c r="F245" s="2"/>
      <c r="G245" s="100"/>
      <c r="H245" s="95" t="str">
        <f t="shared" si="4"/>
        <v/>
      </c>
      <c r="I245" s="99" t="str">
        <f t="shared" si="6"/>
        <v/>
      </c>
      <c r="J245" s="95" t="str">
        <f t="shared" si="5"/>
        <v/>
      </c>
      <c r="K245" s="87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  <c r="AE245" s="85"/>
      <c r="AF245" s="85"/>
    </row>
    <row r="246" spans="1:32" x14ac:dyDescent="0.2">
      <c r="A246" s="85"/>
      <c r="B246" s="98"/>
      <c r="C246" s="2"/>
      <c r="D246" s="2"/>
      <c r="E246" s="100"/>
      <c r="F246" s="2"/>
      <c r="G246" s="100"/>
      <c r="H246" s="95" t="str">
        <f t="shared" si="4"/>
        <v/>
      </c>
      <c r="I246" s="99" t="str">
        <f t="shared" si="6"/>
        <v/>
      </c>
      <c r="J246" s="95" t="str">
        <f t="shared" si="5"/>
        <v/>
      </c>
      <c r="K246" s="87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85"/>
    </row>
    <row r="247" spans="1:32" x14ac:dyDescent="0.2">
      <c r="A247" s="85"/>
      <c r="B247" s="98"/>
      <c r="C247" s="2"/>
      <c r="D247" s="2"/>
      <c r="E247" s="100"/>
      <c r="F247" s="2"/>
      <c r="G247" s="100"/>
      <c r="H247" s="95" t="str">
        <f t="shared" si="4"/>
        <v/>
      </c>
      <c r="I247" s="99" t="str">
        <f t="shared" si="6"/>
        <v/>
      </c>
      <c r="J247" s="95" t="str">
        <f t="shared" si="5"/>
        <v/>
      </c>
      <c r="K247" s="87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85"/>
      <c r="AD247" s="85"/>
      <c r="AE247" s="85"/>
      <c r="AF247" s="85"/>
    </row>
    <row r="248" spans="1:32" x14ac:dyDescent="0.2">
      <c r="A248" s="85"/>
      <c r="B248" s="98"/>
      <c r="C248" s="2"/>
      <c r="D248" s="2"/>
      <c r="E248" s="100"/>
      <c r="F248" s="2"/>
      <c r="G248" s="100"/>
      <c r="H248" s="95" t="str">
        <f t="shared" si="4"/>
        <v/>
      </c>
      <c r="I248" s="99" t="str">
        <f t="shared" si="6"/>
        <v/>
      </c>
      <c r="J248" s="95" t="str">
        <f t="shared" si="5"/>
        <v/>
      </c>
      <c r="K248" s="87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85"/>
      <c r="AE248" s="85"/>
      <c r="AF248" s="85"/>
    </row>
    <row r="249" spans="1:32" x14ac:dyDescent="0.2">
      <c r="A249" s="85"/>
      <c r="B249" s="98"/>
      <c r="C249" s="2"/>
      <c r="D249" s="2"/>
      <c r="E249" s="100"/>
      <c r="F249" s="2"/>
      <c r="G249" s="100"/>
      <c r="H249" s="95" t="str">
        <f t="shared" si="4"/>
        <v/>
      </c>
      <c r="I249" s="99" t="str">
        <f t="shared" si="6"/>
        <v/>
      </c>
      <c r="J249" s="95" t="str">
        <f t="shared" si="5"/>
        <v/>
      </c>
      <c r="K249" s="87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</row>
    <row r="250" spans="1:32" x14ac:dyDescent="0.2">
      <c r="A250" s="85"/>
      <c r="B250" s="98"/>
      <c r="C250" s="2"/>
      <c r="D250" s="2"/>
      <c r="E250" s="100"/>
      <c r="F250" s="2"/>
      <c r="G250" s="100"/>
      <c r="H250" s="95" t="str">
        <f t="shared" si="4"/>
        <v/>
      </c>
      <c r="I250" s="99" t="str">
        <f t="shared" si="6"/>
        <v/>
      </c>
      <c r="J250" s="95" t="str">
        <f t="shared" si="5"/>
        <v/>
      </c>
      <c r="K250" s="87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85"/>
      <c r="AD250" s="85"/>
      <c r="AE250" s="85"/>
      <c r="AF250" s="85"/>
    </row>
    <row r="251" spans="1:32" x14ac:dyDescent="0.2">
      <c r="A251" s="85"/>
      <c r="B251" s="98"/>
      <c r="C251" s="2"/>
      <c r="D251" s="2"/>
      <c r="E251" s="100"/>
      <c r="F251" s="2"/>
      <c r="G251" s="100"/>
      <c r="H251" s="95" t="str">
        <f t="shared" si="4"/>
        <v/>
      </c>
      <c r="I251" s="99" t="str">
        <f t="shared" si="6"/>
        <v/>
      </c>
      <c r="J251" s="95" t="str">
        <f t="shared" si="5"/>
        <v/>
      </c>
      <c r="K251" s="87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  <c r="AE251" s="85"/>
      <c r="AF251" s="85"/>
    </row>
    <row r="252" spans="1:32" x14ac:dyDescent="0.2">
      <c r="A252" s="85"/>
      <c r="B252" s="98"/>
      <c r="C252" s="2"/>
      <c r="D252" s="2"/>
      <c r="E252" s="100"/>
      <c r="F252" s="2"/>
      <c r="G252" s="100"/>
      <c r="H252" s="95" t="str">
        <f t="shared" si="4"/>
        <v/>
      </c>
      <c r="I252" s="99" t="str">
        <f t="shared" si="6"/>
        <v/>
      </c>
      <c r="J252" s="95" t="str">
        <f t="shared" si="5"/>
        <v/>
      </c>
      <c r="K252" s="87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  <c r="AA252" s="85"/>
      <c r="AB252" s="85"/>
      <c r="AC252" s="85"/>
      <c r="AD252" s="85"/>
      <c r="AE252" s="85"/>
      <c r="AF252" s="85"/>
    </row>
    <row r="253" spans="1:32" x14ac:dyDescent="0.2">
      <c r="A253" s="85"/>
      <c r="B253" s="98"/>
      <c r="C253" s="2"/>
      <c r="D253" s="2"/>
      <c r="E253" s="100"/>
      <c r="F253" s="2"/>
      <c r="G253" s="100"/>
      <c r="H253" s="95" t="str">
        <f t="shared" si="4"/>
        <v/>
      </c>
      <c r="I253" s="99" t="str">
        <f t="shared" si="6"/>
        <v/>
      </c>
      <c r="J253" s="95" t="str">
        <f t="shared" si="5"/>
        <v/>
      </c>
      <c r="K253" s="87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85"/>
      <c r="AD253" s="85"/>
      <c r="AE253" s="85"/>
      <c r="AF253" s="85"/>
    </row>
    <row r="254" spans="1:32" x14ac:dyDescent="0.2">
      <c r="A254" s="85"/>
      <c r="B254" s="98"/>
      <c r="C254" s="2"/>
      <c r="D254" s="2"/>
      <c r="E254" s="100"/>
      <c r="F254" s="2"/>
      <c r="G254" s="100"/>
      <c r="H254" s="95" t="str">
        <f t="shared" si="4"/>
        <v/>
      </c>
      <c r="I254" s="99" t="str">
        <f t="shared" si="6"/>
        <v/>
      </c>
      <c r="J254" s="95" t="str">
        <f t="shared" si="5"/>
        <v/>
      </c>
      <c r="K254" s="87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  <c r="AA254" s="85"/>
      <c r="AB254" s="85"/>
      <c r="AC254" s="85"/>
      <c r="AD254" s="85"/>
      <c r="AE254" s="85"/>
      <c r="AF254" s="85"/>
    </row>
    <row r="255" spans="1:32" x14ac:dyDescent="0.2">
      <c r="A255" s="85"/>
      <c r="B255" s="98"/>
      <c r="C255" s="2"/>
      <c r="D255" s="2"/>
      <c r="E255" s="100"/>
      <c r="F255" s="2"/>
      <c r="G255" s="100"/>
      <c r="H255" s="95" t="str">
        <f t="shared" si="4"/>
        <v/>
      </c>
      <c r="I255" s="99" t="str">
        <f t="shared" si="6"/>
        <v/>
      </c>
      <c r="J255" s="95" t="str">
        <f t="shared" si="5"/>
        <v/>
      </c>
      <c r="K255" s="87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85"/>
      <c r="AD255" s="85"/>
      <c r="AE255" s="85"/>
      <c r="AF255" s="85"/>
    </row>
    <row r="256" spans="1:32" x14ac:dyDescent="0.2">
      <c r="A256" s="85"/>
      <c r="B256" s="98"/>
      <c r="C256" s="2"/>
      <c r="D256" s="2"/>
      <c r="E256" s="100"/>
      <c r="F256" s="2"/>
      <c r="G256" s="100"/>
      <c r="H256" s="95" t="str">
        <f t="shared" si="4"/>
        <v/>
      </c>
      <c r="I256" s="99" t="str">
        <f t="shared" si="6"/>
        <v/>
      </c>
      <c r="J256" s="95" t="str">
        <f t="shared" si="5"/>
        <v/>
      </c>
      <c r="K256" s="87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85"/>
      <c r="AD256" s="85"/>
      <c r="AE256" s="85"/>
      <c r="AF256" s="85"/>
    </row>
    <row r="257" spans="1:32" x14ac:dyDescent="0.2">
      <c r="A257" s="85"/>
      <c r="B257" s="98"/>
      <c r="C257" s="2"/>
      <c r="D257" s="2"/>
      <c r="E257" s="100"/>
      <c r="F257" s="2"/>
      <c r="G257" s="100"/>
      <c r="H257" s="95" t="str">
        <f t="shared" si="4"/>
        <v/>
      </c>
      <c r="I257" s="99" t="str">
        <f t="shared" si="6"/>
        <v/>
      </c>
      <c r="J257" s="95" t="str">
        <f t="shared" si="5"/>
        <v/>
      </c>
      <c r="K257" s="87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  <c r="AA257" s="85"/>
      <c r="AB257" s="85"/>
      <c r="AC257" s="85"/>
      <c r="AD257" s="85"/>
      <c r="AE257" s="85"/>
      <c r="AF257" s="85"/>
    </row>
    <row r="258" spans="1:32" x14ac:dyDescent="0.2">
      <c r="A258" s="85"/>
      <c r="B258" s="98"/>
      <c r="C258" s="2"/>
      <c r="D258" s="2"/>
      <c r="E258" s="100"/>
      <c r="F258" s="2"/>
      <c r="G258" s="100"/>
      <c r="H258" s="95" t="str">
        <f t="shared" si="4"/>
        <v/>
      </c>
      <c r="I258" s="99" t="str">
        <f t="shared" si="6"/>
        <v/>
      </c>
      <c r="J258" s="95" t="str">
        <f t="shared" si="5"/>
        <v/>
      </c>
      <c r="K258" s="87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85"/>
      <c r="AD258" s="85"/>
      <c r="AE258" s="85"/>
      <c r="AF258" s="85"/>
    </row>
    <row r="259" spans="1:32" x14ac:dyDescent="0.2">
      <c r="A259" s="85"/>
      <c r="B259" s="98"/>
      <c r="C259" s="2"/>
      <c r="D259" s="2"/>
      <c r="E259" s="100"/>
      <c r="F259" s="2"/>
      <c r="G259" s="100"/>
      <c r="H259" s="95" t="str">
        <f t="shared" si="4"/>
        <v/>
      </c>
      <c r="I259" s="99" t="str">
        <f t="shared" si="6"/>
        <v/>
      </c>
      <c r="J259" s="95" t="str">
        <f t="shared" si="5"/>
        <v/>
      </c>
      <c r="K259" s="87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  <c r="AA259" s="85"/>
      <c r="AB259" s="85"/>
      <c r="AC259" s="85"/>
      <c r="AD259" s="85"/>
      <c r="AE259" s="85"/>
      <c r="AF259" s="85"/>
    </row>
    <row r="260" spans="1:32" x14ac:dyDescent="0.2">
      <c r="A260" s="85"/>
      <c r="B260" s="98"/>
      <c r="C260" s="2"/>
      <c r="D260" s="2"/>
      <c r="E260" s="100"/>
      <c r="F260" s="2"/>
      <c r="G260" s="100"/>
      <c r="H260" s="95" t="str">
        <f t="shared" si="4"/>
        <v/>
      </c>
      <c r="I260" s="99" t="str">
        <f t="shared" si="6"/>
        <v/>
      </c>
      <c r="J260" s="95" t="str">
        <f t="shared" si="5"/>
        <v/>
      </c>
      <c r="K260" s="87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85"/>
      <c r="AD260" s="85"/>
      <c r="AE260" s="85"/>
      <c r="AF260" s="85"/>
    </row>
    <row r="261" spans="1:32" x14ac:dyDescent="0.2">
      <c r="A261" s="85"/>
      <c r="B261" s="98"/>
      <c r="C261" s="2"/>
      <c r="D261" s="2"/>
      <c r="E261" s="100"/>
      <c r="F261" s="2"/>
      <c r="G261" s="100"/>
      <c r="H261" s="95" t="str">
        <f t="shared" si="4"/>
        <v/>
      </c>
      <c r="I261" s="99" t="str">
        <f t="shared" si="6"/>
        <v/>
      </c>
      <c r="J261" s="95" t="str">
        <f t="shared" si="5"/>
        <v/>
      </c>
      <c r="K261" s="87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  <c r="AA261" s="85"/>
      <c r="AB261" s="85"/>
      <c r="AC261" s="85"/>
      <c r="AD261" s="85"/>
      <c r="AE261" s="85"/>
      <c r="AF261" s="85"/>
    </row>
    <row r="262" spans="1:32" x14ac:dyDescent="0.2">
      <c r="A262" s="85"/>
      <c r="B262" s="98"/>
      <c r="C262" s="2"/>
      <c r="D262" s="2"/>
      <c r="E262" s="100"/>
      <c r="F262" s="2"/>
      <c r="G262" s="100"/>
      <c r="H262" s="95" t="str">
        <f t="shared" si="4"/>
        <v/>
      </c>
      <c r="I262" s="99" t="str">
        <f t="shared" si="6"/>
        <v/>
      </c>
      <c r="J262" s="95" t="str">
        <f t="shared" si="5"/>
        <v/>
      </c>
      <c r="K262" s="87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</row>
    <row r="263" spans="1:32" x14ac:dyDescent="0.2">
      <c r="A263" s="85"/>
      <c r="B263" s="98"/>
      <c r="C263" s="2"/>
      <c r="D263" s="2"/>
      <c r="E263" s="100"/>
      <c r="F263" s="2"/>
      <c r="G263" s="100"/>
      <c r="H263" s="95" t="str">
        <f t="shared" ref="H263:H517" si="7">IFERROR(E263/G263,"")</f>
        <v/>
      </c>
      <c r="I263" s="99" t="str">
        <f t="shared" si="6"/>
        <v/>
      </c>
      <c r="J263" s="95" t="str">
        <f t="shared" ref="J263:J517" si="8">IF(I263&lt;&gt;"",H263-I263,"")</f>
        <v/>
      </c>
      <c r="K263" s="87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85"/>
      <c r="AD263" s="85"/>
      <c r="AE263" s="85"/>
      <c r="AF263" s="85"/>
    </row>
    <row r="264" spans="1:32" x14ac:dyDescent="0.2">
      <c r="A264" s="85"/>
      <c r="B264" s="98"/>
      <c r="C264" s="2"/>
      <c r="D264" s="2"/>
      <c r="E264" s="100"/>
      <c r="F264" s="2"/>
      <c r="G264" s="100"/>
      <c r="H264" s="95" t="str">
        <f t="shared" si="7"/>
        <v/>
      </c>
      <c r="I264" s="99" t="str">
        <f t="shared" si="6"/>
        <v/>
      </c>
      <c r="J264" s="95" t="str">
        <f t="shared" si="8"/>
        <v/>
      </c>
      <c r="K264" s="87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</row>
    <row r="265" spans="1:32" x14ac:dyDescent="0.2">
      <c r="A265" s="85"/>
      <c r="B265" s="98"/>
      <c r="C265" s="2"/>
      <c r="D265" s="2"/>
      <c r="E265" s="100"/>
      <c r="F265" s="2"/>
      <c r="G265" s="100"/>
      <c r="H265" s="95" t="str">
        <f t="shared" si="7"/>
        <v/>
      </c>
      <c r="I265" s="99" t="str">
        <f t="shared" si="6"/>
        <v/>
      </c>
      <c r="J265" s="95" t="str">
        <f t="shared" si="8"/>
        <v/>
      </c>
      <c r="K265" s="87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</row>
    <row r="266" spans="1:32" x14ac:dyDescent="0.2">
      <c r="A266" s="85"/>
      <c r="B266" s="98"/>
      <c r="C266" s="2"/>
      <c r="D266" s="2"/>
      <c r="E266" s="100"/>
      <c r="F266" s="2"/>
      <c r="G266" s="100"/>
      <c r="H266" s="95" t="str">
        <f t="shared" si="7"/>
        <v/>
      </c>
      <c r="I266" s="99" t="str">
        <f t="shared" si="6"/>
        <v/>
      </c>
      <c r="J266" s="95" t="str">
        <f t="shared" si="8"/>
        <v/>
      </c>
      <c r="K266" s="87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</row>
    <row r="267" spans="1:32" x14ac:dyDescent="0.2">
      <c r="A267" s="85"/>
      <c r="B267" s="98"/>
      <c r="C267" s="2"/>
      <c r="D267" s="2"/>
      <c r="E267" s="100"/>
      <c r="F267" s="2"/>
      <c r="G267" s="100"/>
      <c r="H267" s="95" t="str">
        <f t="shared" si="7"/>
        <v/>
      </c>
      <c r="I267" s="99" t="str">
        <f t="shared" si="6"/>
        <v/>
      </c>
      <c r="J267" s="95" t="str">
        <f t="shared" si="8"/>
        <v/>
      </c>
      <c r="K267" s="87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</row>
    <row r="268" spans="1:32" x14ac:dyDescent="0.2">
      <c r="A268" s="85"/>
      <c r="B268" s="98"/>
      <c r="C268" s="2"/>
      <c r="D268" s="2"/>
      <c r="E268" s="100"/>
      <c r="F268" s="2"/>
      <c r="G268" s="100"/>
      <c r="H268" s="95" t="str">
        <f t="shared" si="7"/>
        <v/>
      </c>
      <c r="I268" s="99" t="str">
        <f t="shared" si="6"/>
        <v/>
      </c>
      <c r="J268" s="95" t="str">
        <f t="shared" si="8"/>
        <v/>
      </c>
      <c r="K268" s="87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</row>
    <row r="269" spans="1:32" x14ac:dyDescent="0.2">
      <c r="A269" s="85"/>
      <c r="B269" s="98"/>
      <c r="C269" s="2"/>
      <c r="D269" s="2"/>
      <c r="E269" s="100"/>
      <c r="F269" s="2"/>
      <c r="G269" s="100"/>
      <c r="H269" s="95" t="str">
        <f t="shared" si="7"/>
        <v/>
      </c>
      <c r="I269" s="99" t="str">
        <f t="shared" si="6"/>
        <v/>
      </c>
      <c r="J269" s="95" t="str">
        <f t="shared" si="8"/>
        <v/>
      </c>
      <c r="K269" s="87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</row>
    <row r="270" spans="1:32" x14ac:dyDescent="0.2">
      <c r="A270" s="85"/>
      <c r="B270" s="98"/>
      <c r="C270" s="2"/>
      <c r="D270" s="2"/>
      <c r="E270" s="100"/>
      <c r="F270" s="2"/>
      <c r="G270" s="100"/>
      <c r="H270" s="95" t="str">
        <f t="shared" si="7"/>
        <v/>
      </c>
      <c r="I270" s="99" t="str">
        <f t="shared" si="6"/>
        <v/>
      </c>
      <c r="J270" s="95" t="str">
        <f t="shared" si="8"/>
        <v/>
      </c>
      <c r="K270" s="87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</row>
    <row r="271" spans="1:32" x14ac:dyDescent="0.2">
      <c r="A271" s="85"/>
      <c r="B271" s="98"/>
      <c r="C271" s="2"/>
      <c r="D271" s="2"/>
      <c r="E271" s="100"/>
      <c r="F271" s="2"/>
      <c r="G271" s="100"/>
      <c r="H271" s="95" t="str">
        <f t="shared" si="7"/>
        <v/>
      </c>
      <c r="I271" s="99" t="str">
        <f t="shared" si="6"/>
        <v/>
      </c>
      <c r="J271" s="95" t="str">
        <f t="shared" si="8"/>
        <v/>
      </c>
      <c r="K271" s="87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</row>
    <row r="272" spans="1:32" x14ac:dyDescent="0.2">
      <c r="A272" s="85"/>
      <c r="B272" s="98"/>
      <c r="C272" s="2"/>
      <c r="D272" s="2"/>
      <c r="E272" s="100"/>
      <c r="F272" s="2"/>
      <c r="G272" s="100"/>
      <c r="H272" s="95" t="str">
        <f t="shared" si="7"/>
        <v/>
      </c>
      <c r="I272" s="99" t="str">
        <f t="shared" si="6"/>
        <v/>
      </c>
      <c r="J272" s="95" t="str">
        <f t="shared" si="8"/>
        <v/>
      </c>
      <c r="K272" s="87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</row>
    <row r="273" spans="1:32" x14ac:dyDescent="0.2">
      <c r="A273" s="85"/>
      <c r="B273" s="98"/>
      <c r="C273" s="2"/>
      <c r="D273" s="2"/>
      <c r="E273" s="100"/>
      <c r="F273" s="2"/>
      <c r="G273" s="100"/>
      <c r="H273" s="95" t="str">
        <f t="shared" si="7"/>
        <v/>
      </c>
      <c r="I273" s="99" t="str">
        <f t="shared" si="6"/>
        <v/>
      </c>
      <c r="J273" s="95" t="str">
        <f t="shared" si="8"/>
        <v/>
      </c>
      <c r="K273" s="87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</row>
    <row r="274" spans="1:32" x14ac:dyDescent="0.2">
      <c r="A274" s="85"/>
      <c r="B274" s="98"/>
      <c r="C274" s="2"/>
      <c r="D274" s="2"/>
      <c r="E274" s="100"/>
      <c r="F274" s="2"/>
      <c r="G274" s="100"/>
      <c r="H274" s="95" t="str">
        <f t="shared" si="7"/>
        <v/>
      </c>
      <c r="I274" s="99" t="str">
        <f t="shared" si="6"/>
        <v/>
      </c>
      <c r="J274" s="95" t="str">
        <f t="shared" si="8"/>
        <v/>
      </c>
      <c r="K274" s="87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</row>
    <row r="275" spans="1:32" x14ac:dyDescent="0.2">
      <c r="A275" s="85"/>
      <c r="B275" s="98"/>
      <c r="C275" s="2"/>
      <c r="D275" s="2"/>
      <c r="E275" s="100"/>
      <c r="F275" s="2"/>
      <c r="G275" s="100"/>
      <c r="H275" s="95" t="str">
        <f t="shared" si="7"/>
        <v/>
      </c>
      <c r="I275" s="99" t="str">
        <f t="shared" si="6"/>
        <v/>
      </c>
      <c r="J275" s="95" t="str">
        <f t="shared" si="8"/>
        <v/>
      </c>
      <c r="K275" s="87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</row>
    <row r="276" spans="1:32" x14ac:dyDescent="0.2">
      <c r="A276" s="85"/>
      <c r="B276" s="98"/>
      <c r="C276" s="2"/>
      <c r="D276" s="2"/>
      <c r="E276" s="100"/>
      <c r="F276" s="2"/>
      <c r="G276" s="100"/>
      <c r="H276" s="95" t="str">
        <f t="shared" si="7"/>
        <v/>
      </c>
      <c r="I276" s="99" t="str">
        <f t="shared" si="6"/>
        <v/>
      </c>
      <c r="J276" s="95" t="str">
        <f t="shared" si="8"/>
        <v/>
      </c>
      <c r="K276" s="87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</row>
    <row r="277" spans="1:32" x14ac:dyDescent="0.2">
      <c r="A277" s="85"/>
      <c r="B277" s="98"/>
      <c r="C277" s="2"/>
      <c r="D277" s="2"/>
      <c r="E277" s="100"/>
      <c r="F277" s="2"/>
      <c r="G277" s="100"/>
      <c r="H277" s="95" t="str">
        <f t="shared" si="7"/>
        <v/>
      </c>
      <c r="I277" s="99" t="str">
        <f t="shared" ref="I277:I531" si="9">IF(G277="","",J277*G277)</f>
        <v/>
      </c>
      <c r="J277" s="95" t="str">
        <f t="shared" si="8"/>
        <v/>
      </c>
      <c r="K277" s="87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</row>
    <row r="278" spans="1:32" x14ac:dyDescent="0.2">
      <c r="A278" s="85"/>
      <c r="B278" s="98"/>
      <c r="C278" s="2"/>
      <c r="D278" s="2"/>
      <c r="E278" s="100"/>
      <c r="F278" s="2"/>
      <c r="G278" s="100"/>
      <c r="H278" s="95" t="str">
        <f t="shared" si="7"/>
        <v/>
      </c>
      <c r="I278" s="99" t="str">
        <f t="shared" si="9"/>
        <v/>
      </c>
      <c r="J278" s="95" t="str">
        <f t="shared" si="8"/>
        <v/>
      </c>
      <c r="K278" s="87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</row>
    <row r="279" spans="1:32" x14ac:dyDescent="0.2">
      <c r="A279" s="85"/>
      <c r="B279" s="98"/>
      <c r="C279" s="2"/>
      <c r="D279" s="2"/>
      <c r="E279" s="100"/>
      <c r="F279" s="2"/>
      <c r="G279" s="100"/>
      <c r="H279" s="95" t="str">
        <f t="shared" si="7"/>
        <v/>
      </c>
      <c r="I279" s="99" t="str">
        <f t="shared" si="9"/>
        <v/>
      </c>
      <c r="J279" s="95" t="str">
        <f t="shared" si="8"/>
        <v/>
      </c>
      <c r="K279" s="87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</row>
    <row r="280" spans="1:32" x14ac:dyDescent="0.2">
      <c r="A280" s="85"/>
      <c r="B280" s="98"/>
      <c r="C280" s="2"/>
      <c r="D280" s="2"/>
      <c r="E280" s="100"/>
      <c r="F280" s="2"/>
      <c r="G280" s="100"/>
      <c r="H280" s="95" t="str">
        <f t="shared" si="7"/>
        <v/>
      </c>
      <c r="I280" s="99" t="str">
        <f t="shared" si="9"/>
        <v/>
      </c>
      <c r="J280" s="95" t="str">
        <f t="shared" si="8"/>
        <v/>
      </c>
      <c r="K280" s="87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</row>
    <row r="281" spans="1:32" x14ac:dyDescent="0.2">
      <c r="A281" s="85"/>
      <c r="B281" s="98"/>
      <c r="C281" s="2"/>
      <c r="D281" s="2"/>
      <c r="E281" s="100"/>
      <c r="F281" s="2"/>
      <c r="G281" s="100"/>
      <c r="H281" s="95" t="str">
        <f t="shared" si="7"/>
        <v/>
      </c>
      <c r="I281" s="99" t="str">
        <f t="shared" si="9"/>
        <v/>
      </c>
      <c r="J281" s="95" t="str">
        <f t="shared" si="8"/>
        <v/>
      </c>
      <c r="K281" s="87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</row>
    <row r="282" spans="1:32" x14ac:dyDescent="0.2">
      <c r="A282" s="85"/>
      <c r="B282" s="98"/>
      <c r="C282" s="2"/>
      <c r="D282" s="2"/>
      <c r="E282" s="100"/>
      <c r="F282" s="2"/>
      <c r="G282" s="100"/>
      <c r="H282" s="95" t="str">
        <f t="shared" si="7"/>
        <v/>
      </c>
      <c r="I282" s="99" t="str">
        <f t="shared" si="9"/>
        <v/>
      </c>
      <c r="J282" s="95" t="str">
        <f t="shared" si="8"/>
        <v/>
      </c>
      <c r="K282" s="87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</row>
    <row r="283" spans="1:32" x14ac:dyDescent="0.2">
      <c r="A283" s="85"/>
      <c r="B283" s="98"/>
      <c r="C283" s="2"/>
      <c r="D283" s="2"/>
      <c r="E283" s="100"/>
      <c r="F283" s="2"/>
      <c r="G283" s="100"/>
      <c r="H283" s="95" t="str">
        <f t="shared" si="7"/>
        <v/>
      </c>
      <c r="I283" s="99" t="str">
        <f t="shared" si="9"/>
        <v/>
      </c>
      <c r="J283" s="95" t="str">
        <f t="shared" si="8"/>
        <v/>
      </c>
      <c r="K283" s="87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</row>
    <row r="284" spans="1:32" x14ac:dyDescent="0.2">
      <c r="A284" s="85"/>
      <c r="B284" s="98"/>
      <c r="C284" s="2"/>
      <c r="D284" s="2"/>
      <c r="E284" s="100"/>
      <c r="F284" s="2"/>
      <c r="G284" s="100"/>
      <c r="H284" s="95" t="str">
        <f t="shared" si="7"/>
        <v/>
      </c>
      <c r="I284" s="99" t="str">
        <f t="shared" si="9"/>
        <v/>
      </c>
      <c r="J284" s="95" t="str">
        <f t="shared" si="8"/>
        <v/>
      </c>
      <c r="K284" s="87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</row>
    <row r="285" spans="1:32" x14ac:dyDescent="0.2">
      <c r="A285" s="85"/>
      <c r="B285" s="98"/>
      <c r="C285" s="2"/>
      <c r="D285" s="2"/>
      <c r="E285" s="100"/>
      <c r="F285" s="2"/>
      <c r="G285" s="100"/>
      <c r="H285" s="95" t="str">
        <f t="shared" si="7"/>
        <v/>
      </c>
      <c r="I285" s="99" t="str">
        <f t="shared" si="9"/>
        <v/>
      </c>
      <c r="J285" s="95" t="str">
        <f t="shared" si="8"/>
        <v/>
      </c>
      <c r="K285" s="87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</row>
    <row r="286" spans="1:32" x14ac:dyDescent="0.2">
      <c r="A286" s="85"/>
      <c r="B286" s="98"/>
      <c r="C286" s="2"/>
      <c r="D286" s="2"/>
      <c r="E286" s="100"/>
      <c r="F286" s="2"/>
      <c r="G286" s="100"/>
      <c r="H286" s="95" t="str">
        <f t="shared" si="7"/>
        <v/>
      </c>
      <c r="I286" s="99" t="str">
        <f t="shared" si="9"/>
        <v/>
      </c>
      <c r="J286" s="95" t="str">
        <f t="shared" si="8"/>
        <v/>
      </c>
      <c r="K286" s="87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</row>
    <row r="287" spans="1:32" x14ac:dyDescent="0.2">
      <c r="A287" s="85"/>
      <c r="B287" s="98"/>
      <c r="C287" s="2"/>
      <c r="D287" s="2"/>
      <c r="E287" s="100"/>
      <c r="F287" s="2"/>
      <c r="G287" s="100"/>
      <c r="H287" s="95" t="str">
        <f t="shared" si="7"/>
        <v/>
      </c>
      <c r="I287" s="99" t="str">
        <f t="shared" si="9"/>
        <v/>
      </c>
      <c r="J287" s="95" t="str">
        <f t="shared" si="8"/>
        <v/>
      </c>
      <c r="K287" s="87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</row>
    <row r="288" spans="1:32" x14ac:dyDescent="0.2">
      <c r="A288" s="85"/>
      <c r="B288" s="98"/>
      <c r="C288" s="2"/>
      <c r="D288" s="2"/>
      <c r="E288" s="100"/>
      <c r="F288" s="2"/>
      <c r="G288" s="100"/>
      <c r="H288" s="95" t="str">
        <f t="shared" si="7"/>
        <v/>
      </c>
      <c r="I288" s="99" t="str">
        <f t="shared" si="9"/>
        <v/>
      </c>
      <c r="J288" s="95" t="str">
        <f t="shared" si="8"/>
        <v/>
      </c>
      <c r="K288" s="87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</row>
    <row r="289" spans="1:32" x14ac:dyDescent="0.2">
      <c r="A289" s="85"/>
      <c r="B289" s="98"/>
      <c r="C289" s="2"/>
      <c r="D289" s="2"/>
      <c r="E289" s="100"/>
      <c r="F289" s="2"/>
      <c r="G289" s="100"/>
      <c r="H289" s="95" t="str">
        <f t="shared" si="7"/>
        <v/>
      </c>
      <c r="I289" s="99" t="str">
        <f t="shared" si="9"/>
        <v/>
      </c>
      <c r="J289" s="95" t="str">
        <f t="shared" si="8"/>
        <v/>
      </c>
      <c r="K289" s="87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</row>
    <row r="290" spans="1:32" x14ac:dyDescent="0.2">
      <c r="A290" s="85"/>
      <c r="B290" s="98"/>
      <c r="C290" s="2"/>
      <c r="D290" s="2"/>
      <c r="E290" s="100"/>
      <c r="F290" s="2"/>
      <c r="G290" s="100"/>
      <c r="H290" s="95" t="str">
        <f t="shared" si="7"/>
        <v/>
      </c>
      <c r="I290" s="99" t="str">
        <f t="shared" si="9"/>
        <v/>
      </c>
      <c r="J290" s="95" t="str">
        <f t="shared" si="8"/>
        <v/>
      </c>
      <c r="K290" s="87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</row>
    <row r="291" spans="1:32" x14ac:dyDescent="0.2">
      <c r="A291" s="85"/>
      <c r="B291" s="98"/>
      <c r="C291" s="2"/>
      <c r="D291" s="2"/>
      <c r="E291" s="100"/>
      <c r="F291" s="2"/>
      <c r="G291" s="100"/>
      <c r="H291" s="95" t="str">
        <f t="shared" si="7"/>
        <v/>
      </c>
      <c r="I291" s="99" t="str">
        <f t="shared" si="9"/>
        <v/>
      </c>
      <c r="J291" s="95" t="str">
        <f t="shared" si="8"/>
        <v/>
      </c>
      <c r="K291" s="87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  <c r="AA291" s="85"/>
      <c r="AB291" s="85"/>
      <c r="AC291" s="85"/>
      <c r="AD291" s="85"/>
      <c r="AE291" s="85"/>
      <c r="AF291" s="85"/>
    </row>
    <row r="292" spans="1:32" x14ac:dyDescent="0.2">
      <c r="A292" s="85"/>
      <c r="B292" s="98"/>
      <c r="C292" s="2"/>
      <c r="D292" s="2"/>
      <c r="E292" s="100"/>
      <c r="F292" s="2"/>
      <c r="G292" s="100"/>
      <c r="H292" s="95" t="str">
        <f t="shared" si="7"/>
        <v/>
      </c>
      <c r="I292" s="99" t="str">
        <f t="shared" si="9"/>
        <v/>
      </c>
      <c r="J292" s="95" t="str">
        <f t="shared" si="8"/>
        <v/>
      </c>
      <c r="K292" s="87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85"/>
    </row>
    <row r="293" spans="1:32" x14ac:dyDescent="0.2">
      <c r="A293" s="85"/>
      <c r="B293" s="98"/>
      <c r="C293" s="2"/>
      <c r="D293" s="2"/>
      <c r="E293" s="100"/>
      <c r="F293" s="2"/>
      <c r="G293" s="100"/>
      <c r="H293" s="95" t="str">
        <f t="shared" si="7"/>
        <v/>
      </c>
      <c r="I293" s="99" t="str">
        <f t="shared" si="9"/>
        <v/>
      </c>
      <c r="J293" s="95" t="str">
        <f t="shared" si="8"/>
        <v/>
      </c>
      <c r="K293" s="87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</row>
    <row r="294" spans="1:32" x14ac:dyDescent="0.2">
      <c r="A294" s="85"/>
      <c r="B294" s="98"/>
      <c r="C294" s="2"/>
      <c r="D294" s="2"/>
      <c r="E294" s="100"/>
      <c r="F294" s="2"/>
      <c r="G294" s="100"/>
      <c r="H294" s="95" t="str">
        <f t="shared" si="7"/>
        <v/>
      </c>
      <c r="I294" s="99" t="str">
        <f t="shared" si="9"/>
        <v/>
      </c>
      <c r="J294" s="95" t="str">
        <f t="shared" si="8"/>
        <v/>
      </c>
      <c r="K294" s="87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</row>
    <row r="295" spans="1:32" x14ac:dyDescent="0.2">
      <c r="A295" s="85"/>
      <c r="B295" s="98"/>
      <c r="C295" s="2"/>
      <c r="D295" s="2"/>
      <c r="E295" s="100"/>
      <c r="F295" s="2"/>
      <c r="G295" s="100"/>
      <c r="H295" s="95" t="str">
        <f t="shared" si="7"/>
        <v/>
      </c>
      <c r="I295" s="99" t="str">
        <f t="shared" si="9"/>
        <v/>
      </c>
      <c r="J295" s="95" t="str">
        <f t="shared" si="8"/>
        <v/>
      </c>
      <c r="K295" s="87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</row>
    <row r="296" spans="1:32" x14ac:dyDescent="0.2">
      <c r="A296" s="85"/>
      <c r="B296" s="98"/>
      <c r="C296" s="2"/>
      <c r="D296" s="2"/>
      <c r="E296" s="100"/>
      <c r="F296" s="2"/>
      <c r="G296" s="100"/>
      <c r="H296" s="95" t="str">
        <f t="shared" si="7"/>
        <v/>
      </c>
      <c r="I296" s="99" t="str">
        <f t="shared" si="9"/>
        <v/>
      </c>
      <c r="J296" s="95" t="str">
        <f t="shared" si="8"/>
        <v/>
      </c>
      <c r="K296" s="87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  <c r="AA296" s="85"/>
      <c r="AB296" s="85"/>
      <c r="AC296" s="85"/>
      <c r="AD296" s="85"/>
      <c r="AE296" s="85"/>
      <c r="AF296" s="85"/>
    </row>
    <row r="297" spans="1:32" x14ac:dyDescent="0.2">
      <c r="A297" s="85"/>
      <c r="B297" s="98"/>
      <c r="C297" s="2"/>
      <c r="D297" s="2"/>
      <c r="E297" s="100"/>
      <c r="F297" s="2"/>
      <c r="G297" s="100"/>
      <c r="H297" s="95" t="str">
        <f t="shared" si="7"/>
        <v/>
      </c>
      <c r="I297" s="99" t="str">
        <f t="shared" si="9"/>
        <v/>
      </c>
      <c r="J297" s="95" t="str">
        <f t="shared" si="8"/>
        <v/>
      </c>
      <c r="K297" s="87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</row>
    <row r="298" spans="1:32" x14ac:dyDescent="0.2">
      <c r="A298" s="85"/>
      <c r="B298" s="98"/>
      <c r="C298" s="2"/>
      <c r="D298" s="2"/>
      <c r="E298" s="100"/>
      <c r="F298" s="2"/>
      <c r="G298" s="100"/>
      <c r="H298" s="95" t="str">
        <f t="shared" si="7"/>
        <v/>
      </c>
      <c r="I298" s="99" t="str">
        <f t="shared" si="9"/>
        <v/>
      </c>
      <c r="J298" s="95" t="str">
        <f t="shared" si="8"/>
        <v/>
      </c>
      <c r="K298" s="87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  <c r="AA298" s="85"/>
      <c r="AB298" s="85"/>
      <c r="AC298" s="85"/>
      <c r="AD298" s="85"/>
      <c r="AE298" s="85"/>
      <c r="AF298" s="85"/>
    </row>
    <row r="299" spans="1:32" x14ac:dyDescent="0.2">
      <c r="A299" s="85"/>
      <c r="B299" s="98"/>
      <c r="C299" s="2"/>
      <c r="D299" s="2"/>
      <c r="E299" s="100"/>
      <c r="F299" s="2"/>
      <c r="G299" s="100"/>
      <c r="H299" s="95" t="str">
        <f t="shared" si="7"/>
        <v/>
      </c>
      <c r="I299" s="99" t="str">
        <f t="shared" si="9"/>
        <v/>
      </c>
      <c r="J299" s="95" t="str">
        <f t="shared" si="8"/>
        <v/>
      </c>
      <c r="K299" s="87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  <c r="AA299" s="85"/>
      <c r="AB299" s="85"/>
      <c r="AC299" s="85"/>
      <c r="AD299" s="85"/>
      <c r="AE299" s="85"/>
      <c r="AF299" s="85"/>
    </row>
    <row r="300" spans="1:32" x14ac:dyDescent="0.2">
      <c r="A300" s="85"/>
      <c r="B300" s="98"/>
      <c r="C300" s="2"/>
      <c r="D300" s="2"/>
      <c r="E300" s="100"/>
      <c r="F300" s="2"/>
      <c r="G300" s="100"/>
      <c r="H300" s="95" t="str">
        <f t="shared" si="7"/>
        <v/>
      </c>
      <c r="I300" s="99" t="str">
        <f t="shared" si="9"/>
        <v/>
      </c>
      <c r="J300" s="95" t="str">
        <f t="shared" si="8"/>
        <v/>
      </c>
      <c r="K300" s="87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</row>
    <row r="301" spans="1:32" x14ac:dyDescent="0.2">
      <c r="A301" s="85"/>
      <c r="B301" s="98"/>
      <c r="C301" s="2"/>
      <c r="D301" s="2"/>
      <c r="E301" s="100"/>
      <c r="F301" s="2"/>
      <c r="G301" s="100"/>
      <c r="H301" s="95" t="str">
        <f t="shared" si="7"/>
        <v/>
      </c>
      <c r="I301" s="99" t="str">
        <f t="shared" si="9"/>
        <v/>
      </c>
      <c r="J301" s="95" t="str">
        <f t="shared" si="8"/>
        <v/>
      </c>
      <c r="K301" s="87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  <c r="AA301" s="85"/>
      <c r="AB301" s="85"/>
      <c r="AC301" s="85"/>
      <c r="AD301" s="85"/>
      <c r="AE301" s="85"/>
      <c r="AF301" s="85"/>
    </row>
    <row r="302" spans="1:32" x14ac:dyDescent="0.2">
      <c r="A302" s="85"/>
      <c r="B302" s="98"/>
      <c r="C302" s="2"/>
      <c r="D302" s="2"/>
      <c r="E302" s="100"/>
      <c r="F302" s="2"/>
      <c r="G302" s="100"/>
      <c r="H302" s="95" t="str">
        <f t="shared" si="7"/>
        <v/>
      </c>
      <c r="I302" s="99" t="str">
        <f t="shared" si="9"/>
        <v/>
      </c>
      <c r="J302" s="95" t="str">
        <f t="shared" si="8"/>
        <v/>
      </c>
      <c r="K302" s="87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</row>
    <row r="303" spans="1:32" x14ac:dyDescent="0.2">
      <c r="A303" s="85"/>
      <c r="B303" s="98"/>
      <c r="C303" s="2"/>
      <c r="D303" s="2"/>
      <c r="E303" s="100"/>
      <c r="F303" s="2"/>
      <c r="G303" s="100"/>
      <c r="H303" s="95" t="str">
        <f t="shared" si="7"/>
        <v/>
      </c>
      <c r="I303" s="99" t="str">
        <f t="shared" si="9"/>
        <v/>
      </c>
      <c r="J303" s="95" t="str">
        <f t="shared" si="8"/>
        <v/>
      </c>
      <c r="K303" s="87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  <c r="AA303" s="85"/>
      <c r="AB303" s="85"/>
      <c r="AC303" s="85"/>
      <c r="AD303" s="85"/>
      <c r="AE303" s="85"/>
      <c r="AF303" s="85"/>
    </row>
    <row r="304" spans="1:32" x14ac:dyDescent="0.2">
      <c r="A304" s="85"/>
      <c r="B304" s="98"/>
      <c r="C304" s="2"/>
      <c r="D304" s="2"/>
      <c r="E304" s="100"/>
      <c r="F304" s="2"/>
      <c r="G304" s="100"/>
      <c r="H304" s="95" t="str">
        <f t="shared" si="7"/>
        <v/>
      </c>
      <c r="I304" s="99" t="str">
        <f t="shared" si="9"/>
        <v/>
      </c>
      <c r="J304" s="95" t="str">
        <f t="shared" si="8"/>
        <v/>
      </c>
      <c r="K304" s="87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  <c r="AA304" s="85"/>
      <c r="AB304" s="85"/>
      <c r="AC304" s="85"/>
      <c r="AD304" s="85"/>
      <c r="AE304" s="85"/>
      <c r="AF304" s="85"/>
    </row>
    <row r="305" spans="1:32" x14ac:dyDescent="0.2">
      <c r="A305" s="85"/>
      <c r="B305" s="98"/>
      <c r="C305" s="2"/>
      <c r="D305" s="2"/>
      <c r="E305" s="100"/>
      <c r="F305" s="2"/>
      <c r="G305" s="100"/>
      <c r="H305" s="95" t="str">
        <f t="shared" si="7"/>
        <v/>
      </c>
      <c r="I305" s="99" t="str">
        <f t="shared" si="9"/>
        <v/>
      </c>
      <c r="J305" s="95" t="str">
        <f t="shared" si="8"/>
        <v/>
      </c>
      <c r="K305" s="87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</row>
    <row r="306" spans="1:32" x14ac:dyDescent="0.2">
      <c r="A306" s="85"/>
      <c r="B306" s="98"/>
      <c r="C306" s="2"/>
      <c r="D306" s="2"/>
      <c r="E306" s="100"/>
      <c r="F306" s="2"/>
      <c r="G306" s="100"/>
      <c r="H306" s="95" t="str">
        <f t="shared" si="7"/>
        <v/>
      </c>
      <c r="I306" s="99" t="str">
        <f t="shared" si="9"/>
        <v/>
      </c>
      <c r="J306" s="95" t="str">
        <f t="shared" si="8"/>
        <v/>
      </c>
      <c r="K306" s="87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  <c r="AA306" s="85"/>
      <c r="AB306" s="85"/>
      <c r="AC306" s="85"/>
      <c r="AD306" s="85"/>
      <c r="AE306" s="85"/>
      <c r="AF306" s="85"/>
    </row>
    <row r="307" spans="1:32" x14ac:dyDescent="0.2">
      <c r="A307" s="85"/>
      <c r="B307" s="98"/>
      <c r="C307" s="2"/>
      <c r="D307" s="2"/>
      <c r="E307" s="100"/>
      <c r="F307" s="2"/>
      <c r="G307" s="100"/>
      <c r="H307" s="95" t="str">
        <f t="shared" si="7"/>
        <v/>
      </c>
      <c r="I307" s="99" t="str">
        <f t="shared" si="9"/>
        <v/>
      </c>
      <c r="J307" s="95" t="str">
        <f t="shared" si="8"/>
        <v/>
      </c>
      <c r="K307" s="87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  <c r="AA307" s="85"/>
      <c r="AB307" s="85"/>
      <c r="AC307" s="85"/>
      <c r="AD307" s="85"/>
      <c r="AE307" s="85"/>
      <c r="AF307" s="85"/>
    </row>
    <row r="308" spans="1:32" x14ac:dyDescent="0.2">
      <c r="A308" s="85"/>
      <c r="B308" s="98"/>
      <c r="C308" s="2"/>
      <c r="D308" s="2"/>
      <c r="E308" s="100"/>
      <c r="F308" s="2"/>
      <c r="G308" s="100"/>
      <c r="H308" s="95" t="str">
        <f t="shared" si="7"/>
        <v/>
      </c>
      <c r="I308" s="99" t="str">
        <f t="shared" si="9"/>
        <v/>
      </c>
      <c r="J308" s="95" t="str">
        <f t="shared" si="8"/>
        <v/>
      </c>
      <c r="K308" s="87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  <c r="AA308" s="85"/>
      <c r="AB308" s="85"/>
      <c r="AC308" s="85"/>
      <c r="AD308" s="85"/>
      <c r="AE308" s="85"/>
      <c r="AF308" s="85"/>
    </row>
    <row r="309" spans="1:32" x14ac:dyDescent="0.2">
      <c r="A309" s="85"/>
      <c r="B309" s="98"/>
      <c r="C309" s="2"/>
      <c r="D309" s="2"/>
      <c r="E309" s="100"/>
      <c r="F309" s="2"/>
      <c r="G309" s="100"/>
      <c r="H309" s="95" t="str">
        <f t="shared" si="7"/>
        <v/>
      </c>
      <c r="I309" s="99" t="str">
        <f t="shared" si="9"/>
        <v/>
      </c>
      <c r="J309" s="95" t="str">
        <f t="shared" si="8"/>
        <v/>
      </c>
      <c r="K309" s="87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</row>
    <row r="310" spans="1:32" x14ac:dyDescent="0.2">
      <c r="A310" s="85"/>
      <c r="B310" s="98"/>
      <c r="C310" s="2"/>
      <c r="D310" s="2"/>
      <c r="E310" s="100"/>
      <c r="F310" s="2"/>
      <c r="G310" s="100"/>
      <c r="H310" s="95" t="str">
        <f t="shared" si="7"/>
        <v/>
      </c>
      <c r="I310" s="99" t="str">
        <f t="shared" si="9"/>
        <v/>
      </c>
      <c r="J310" s="95" t="str">
        <f t="shared" si="8"/>
        <v/>
      </c>
      <c r="K310" s="87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</row>
    <row r="311" spans="1:32" x14ac:dyDescent="0.2">
      <c r="A311" s="85"/>
      <c r="B311" s="98"/>
      <c r="C311" s="2"/>
      <c r="D311" s="2"/>
      <c r="E311" s="100"/>
      <c r="F311" s="2"/>
      <c r="G311" s="100"/>
      <c r="H311" s="95" t="str">
        <f t="shared" si="7"/>
        <v/>
      </c>
      <c r="I311" s="99" t="str">
        <f t="shared" si="9"/>
        <v/>
      </c>
      <c r="J311" s="95" t="str">
        <f t="shared" si="8"/>
        <v/>
      </c>
      <c r="K311" s="87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</row>
    <row r="312" spans="1:32" x14ac:dyDescent="0.2">
      <c r="A312" s="85"/>
      <c r="B312" s="98"/>
      <c r="C312" s="2"/>
      <c r="D312" s="2"/>
      <c r="E312" s="100"/>
      <c r="F312" s="2"/>
      <c r="G312" s="100"/>
      <c r="H312" s="95" t="str">
        <f t="shared" si="7"/>
        <v/>
      </c>
      <c r="I312" s="99" t="str">
        <f t="shared" si="9"/>
        <v/>
      </c>
      <c r="J312" s="95" t="str">
        <f t="shared" si="8"/>
        <v/>
      </c>
      <c r="K312" s="87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</row>
    <row r="313" spans="1:32" x14ac:dyDescent="0.2">
      <c r="A313" s="85"/>
      <c r="B313" s="98"/>
      <c r="C313" s="2"/>
      <c r="D313" s="2"/>
      <c r="E313" s="100"/>
      <c r="F313" s="2"/>
      <c r="G313" s="100"/>
      <c r="H313" s="95" t="str">
        <f t="shared" si="7"/>
        <v/>
      </c>
      <c r="I313" s="99" t="str">
        <f t="shared" si="9"/>
        <v/>
      </c>
      <c r="J313" s="95" t="str">
        <f t="shared" si="8"/>
        <v/>
      </c>
      <c r="K313" s="87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</row>
    <row r="314" spans="1:32" x14ac:dyDescent="0.2">
      <c r="A314" s="85"/>
      <c r="B314" s="98"/>
      <c r="C314" s="2"/>
      <c r="D314" s="2"/>
      <c r="E314" s="100"/>
      <c r="F314" s="2"/>
      <c r="G314" s="100"/>
      <c r="H314" s="95" t="str">
        <f t="shared" si="7"/>
        <v/>
      </c>
      <c r="I314" s="99" t="str">
        <f t="shared" si="9"/>
        <v/>
      </c>
      <c r="J314" s="95" t="str">
        <f t="shared" si="8"/>
        <v/>
      </c>
      <c r="K314" s="87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  <c r="AA314" s="85"/>
      <c r="AB314" s="85"/>
      <c r="AC314" s="85"/>
      <c r="AD314" s="85"/>
      <c r="AE314" s="85"/>
      <c r="AF314" s="85"/>
    </row>
    <row r="315" spans="1:32" x14ac:dyDescent="0.2">
      <c r="A315" s="85"/>
      <c r="B315" s="98"/>
      <c r="C315" s="2"/>
      <c r="D315" s="2"/>
      <c r="E315" s="100"/>
      <c r="F315" s="2"/>
      <c r="G315" s="100"/>
      <c r="H315" s="95" t="str">
        <f t="shared" si="7"/>
        <v/>
      </c>
      <c r="I315" s="99" t="str">
        <f t="shared" si="9"/>
        <v/>
      </c>
      <c r="J315" s="95" t="str">
        <f t="shared" si="8"/>
        <v/>
      </c>
      <c r="K315" s="87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</row>
    <row r="316" spans="1:32" x14ac:dyDescent="0.2">
      <c r="A316" s="85"/>
      <c r="B316" s="98"/>
      <c r="C316" s="2"/>
      <c r="D316" s="2"/>
      <c r="E316" s="100"/>
      <c r="F316" s="2"/>
      <c r="G316" s="100"/>
      <c r="H316" s="95" t="str">
        <f t="shared" si="7"/>
        <v/>
      </c>
      <c r="I316" s="99" t="str">
        <f t="shared" si="9"/>
        <v/>
      </c>
      <c r="J316" s="95" t="str">
        <f t="shared" si="8"/>
        <v/>
      </c>
      <c r="K316" s="87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  <c r="AA316" s="85"/>
      <c r="AB316" s="85"/>
      <c r="AC316" s="85"/>
      <c r="AD316" s="85"/>
      <c r="AE316" s="85"/>
      <c r="AF316" s="85"/>
    </row>
    <row r="317" spans="1:32" x14ac:dyDescent="0.2">
      <c r="A317" s="85"/>
      <c r="B317" s="98"/>
      <c r="C317" s="2"/>
      <c r="D317" s="2"/>
      <c r="E317" s="100"/>
      <c r="F317" s="2"/>
      <c r="G317" s="100"/>
      <c r="H317" s="95" t="str">
        <f t="shared" si="7"/>
        <v/>
      </c>
      <c r="I317" s="99" t="str">
        <f t="shared" si="9"/>
        <v/>
      </c>
      <c r="J317" s="95" t="str">
        <f t="shared" si="8"/>
        <v/>
      </c>
      <c r="K317" s="87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  <c r="AA317" s="85"/>
      <c r="AB317" s="85"/>
      <c r="AC317" s="85"/>
      <c r="AD317" s="85"/>
      <c r="AE317" s="85"/>
      <c r="AF317" s="85"/>
    </row>
    <row r="318" spans="1:32" x14ac:dyDescent="0.2">
      <c r="A318" s="85"/>
      <c r="B318" s="98"/>
      <c r="C318" s="2"/>
      <c r="D318" s="2"/>
      <c r="E318" s="100"/>
      <c r="F318" s="2"/>
      <c r="G318" s="100"/>
      <c r="H318" s="95" t="str">
        <f t="shared" si="7"/>
        <v/>
      </c>
      <c r="I318" s="99" t="str">
        <f t="shared" si="9"/>
        <v/>
      </c>
      <c r="J318" s="95" t="str">
        <f t="shared" si="8"/>
        <v/>
      </c>
      <c r="K318" s="87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  <c r="AA318" s="85"/>
      <c r="AB318" s="85"/>
      <c r="AC318" s="85"/>
      <c r="AD318" s="85"/>
      <c r="AE318" s="85"/>
      <c r="AF318" s="85"/>
    </row>
    <row r="319" spans="1:32" x14ac:dyDescent="0.2">
      <c r="A319" s="85"/>
      <c r="B319" s="98"/>
      <c r="C319" s="2"/>
      <c r="D319" s="2"/>
      <c r="E319" s="100"/>
      <c r="F319" s="2"/>
      <c r="G319" s="100"/>
      <c r="H319" s="95" t="str">
        <f t="shared" si="7"/>
        <v/>
      </c>
      <c r="I319" s="99" t="str">
        <f t="shared" si="9"/>
        <v/>
      </c>
      <c r="J319" s="95" t="str">
        <f t="shared" si="8"/>
        <v/>
      </c>
      <c r="K319" s="87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  <c r="AA319" s="85"/>
      <c r="AB319" s="85"/>
      <c r="AC319" s="85"/>
      <c r="AD319" s="85"/>
      <c r="AE319" s="85"/>
      <c r="AF319" s="85"/>
    </row>
    <row r="320" spans="1:32" x14ac:dyDescent="0.2">
      <c r="A320" s="85"/>
      <c r="B320" s="98"/>
      <c r="C320" s="2"/>
      <c r="D320" s="2"/>
      <c r="E320" s="100"/>
      <c r="F320" s="2"/>
      <c r="G320" s="100"/>
      <c r="H320" s="95" t="str">
        <f t="shared" si="7"/>
        <v/>
      </c>
      <c r="I320" s="99" t="str">
        <f t="shared" si="9"/>
        <v/>
      </c>
      <c r="J320" s="95" t="str">
        <f t="shared" si="8"/>
        <v/>
      </c>
      <c r="K320" s="87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</row>
    <row r="321" spans="1:32" x14ac:dyDescent="0.2">
      <c r="A321" s="85"/>
      <c r="B321" s="98"/>
      <c r="C321" s="2"/>
      <c r="D321" s="2"/>
      <c r="E321" s="100"/>
      <c r="F321" s="2"/>
      <c r="G321" s="100"/>
      <c r="H321" s="95" t="str">
        <f t="shared" si="7"/>
        <v/>
      </c>
      <c r="I321" s="99" t="str">
        <f t="shared" si="9"/>
        <v/>
      </c>
      <c r="J321" s="95" t="str">
        <f t="shared" si="8"/>
        <v/>
      </c>
      <c r="K321" s="87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</row>
    <row r="322" spans="1:32" x14ac:dyDescent="0.2">
      <c r="A322" s="85"/>
      <c r="B322" s="98"/>
      <c r="C322" s="2"/>
      <c r="D322" s="2"/>
      <c r="E322" s="100"/>
      <c r="F322" s="2"/>
      <c r="G322" s="100"/>
      <c r="H322" s="95" t="str">
        <f t="shared" si="7"/>
        <v/>
      </c>
      <c r="I322" s="99" t="str">
        <f t="shared" si="9"/>
        <v/>
      </c>
      <c r="J322" s="95" t="str">
        <f t="shared" si="8"/>
        <v/>
      </c>
      <c r="K322" s="87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  <c r="AA322" s="85"/>
      <c r="AB322" s="85"/>
      <c r="AC322" s="85"/>
      <c r="AD322" s="85"/>
      <c r="AE322" s="85"/>
      <c r="AF322" s="85"/>
    </row>
    <row r="323" spans="1:32" x14ac:dyDescent="0.2">
      <c r="A323" s="85"/>
      <c r="B323" s="98"/>
      <c r="C323" s="2"/>
      <c r="D323" s="2"/>
      <c r="E323" s="100"/>
      <c r="F323" s="2"/>
      <c r="G323" s="100"/>
      <c r="H323" s="95" t="str">
        <f t="shared" si="7"/>
        <v/>
      </c>
      <c r="I323" s="99" t="str">
        <f t="shared" si="9"/>
        <v/>
      </c>
      <c r="J323" s="95" t="str">
        <f t="shared" si="8"/>
        <v/>
      </c>
      <c r="K323" s="87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</row>
    <row r="324" spans="1:32" x14ac:dyDescent="0.2">
      <c r="A324" s="85"/>
      <c r="B324" s="98"/>
      <c r="C324" s="2"/>
      <c r="D324" s="2"/>
      <c r="E324" s="100"/>
      <c r="F324" s="2"/>
      <c r="G324" s="100"/>
      <c r="H324" s="95" t="str">
        <f t="shared" si="7"/>
        <v/>
      </c>
      <c r="I324" s="99" t="str">
        <f t="shared" si="9"/>
        <v/>
      </c>
      <c r="J324" s="95" t="str">
        <f t="shared" si="8"/>
        <v/>
      </c>
      <c r="K324" s="87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</row>
    <row r="325" spans="1:32" x14ac:dyDescent="0.2">
      <c r="A325" s="85"/>
      <c r="B325" s="98"/>
      <c r="C325" s="2"/>
      <c r="D325" s="2"/>
      <c r="E325" s="100"/>
      <c r="F325" s="2"/>
      <c r="G325" s="100"/>
      <c r="H325" s="95" t="str">
        <f t="shared" si="7"/>
        <v/>
      </c>
      <c r="I325" s="99" t="str">
        <f t="shared" si="9"/>
        <v/>
      </c>
      <c r="J325" s="95" t="str">
        <f t="shared" si="8"/>
        <v/>
      </c>
      <c r="K325" s="87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</row>
    <row r="326" spans="1:32" x14ac:dyDescent="0.2">
      <c r="A326" s="85"/>
      <c r="B326" s="98"/>
      <c r="C326" s="2"/>
      <c r="D326" s="2"/>
      <c r="E326" s="100"/>
      <c r="F326" s="2"/>
      <c r="G326" s="100"/>
      <c r="H326" s="95" t="str">
        <f t="shared" si="7"/>
        <v/>
      </c>
      <c r="I326" s="99" t="str">
        <f t="shared" si="9"/>
        <v/>
      </c>
      <c r="J326" s="95" t="str">
        <f t="shared" si="8"/>
        <v/>
      </c>
      <c r="K326" s="87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</row>
    <row r="327" spans="1:32" x14ac:dyDescent="0.2">
      <c r="A327" s="85"/>
      <c r="B327" s="98"/>
      <c r="C327" s="2"/>
      <c r="D327" s="2"/>
      <c r="E327" s="100"/>
      <c r="F327" s="2"/>
      <c r="G327" s="100"/>
      <c r="H327" s="95" t="str">
        <f t="shared" si="7"/>
        <v/>
      </c>
      <c r="I327" s="99" t="str">
        <f t="shared" si="9"/>
        <v/>
      </c>
      <c r="J327" s="95" t="str">
        <f t="shared" si="8"/>
        <v/>
      </c>
      <c r="K327" s="87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</row>
    <row r="328" spans="1:32" x14ac:dyDescent="0.2">
      <c r="A328" s="85"/>
      <c r="B328" s="98"/>
      <c r="C328" s="2"/>
      <c r="D328" s="2"/>
      <c r="E328" s="100"/>
      <c r="F328" s="2"/>
      <c r="G328" s="100"/>
      <c r="H328" s="95" t="str">
        <f t="shared" si="7"/>
        <v/>
      </c>
      <c r="I328" s="99" t="str">
        <f t="shared" si="9"/>
        <v/>
      </c>
      <c r="J328" s="95" t="str">
        <f t="shared" si="8"/>
        <v/>
      </c>
      <c r="K328" s="87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</row>
    <row r="329" spans="1:32" x14ac:dyDescent="0.2">
      <c r="A329" s="85"/>
      <c r="B329" s="98"/>
      <c r="C329" s="2"/>
      <c r="D329" s="2"/>
      <c r="E329" s="100"/>
      <c r="F329" s="2"/>
      <c r="G329" s="100"/>
      <c r="H329" s="95" t="str">
        <f t="shared" si="7"/>
        <v/>
      </c>
      <c r="I329" s="99" t="str">
        <f t="shared" si="9"/>
        <v/>
      </c>
      <c r="J329" s="95" t="str">
        <f t="shared" si="8"/>
        <v/>
      </c>
      <c r="K329" s="87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</row>
    <row r="330" spans="1:32" x14ac:dyDescent="0.2">
      <c r="A330" s="85"/>
      <c r="B330" s="98"/>
      <c r="C330" s="2"/>
      <c r="D330" s="2"/>
      <c r="E330" s="100"/>
      <c r="F330" s="2"/>
      <c r="G330" s="100"/>
      <c r="H330" s="95" t="str">
        <f t="shared" si="7"/>
        <v/>
      </c>
      <c r="I330" s="99" t="str">
        <f t="shared" si="9"/>
        <v/>
      </c>
      <c r="J330" s="95" t="str">
        <f t="shared" si="8"/>
        <v/>
      </c>
      <c r="K330" s="87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</row>
    <row r="331" spans="1:32" x14ac:dyDescent="0.2">
      <c r="A331" s="85"/>
      <c r="B331" s="98"/>
      <c r="C331" s="2"/>
      <c r="D331" s="2"/>
      <c r="E331" s="100"/>
      <c r="F331" s="2"/>
      <c r="G331" s="100"/>
      <c r="H331" s="95" t="str">
        <f t="shared" si="7"/>
        <v/>
      </c>
      <c r="I331" s="99" t="str">
        <f t="shared" si="9"/>
        <v/>
      </c>
      <c r="J331" s="95" t="str">
        <f t="shared" si="8"/>
        <v/>
      </c>
      <c r="K331" s="87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</row>
    <row r="332" spans="1:32" x14ac:dyDescent="0.2">
      <c r="A332" s="85"/>
      <c r="B332" s="98"/>
      <c r="C332" s="2"/>
      <c r="D332" s="2"/>
      <c r="E332" s="100"/>
      <c r="F332" s="2"/>
      <c r="G332" s="100"/>
      <c r="H332" s="95" t="str">
        <f t="shared" si="7"/>
        <v/>
      </c>
      <c r="I332" s="99" t="str">
        <f t="shared" si="9"/>
        <v/>
      </c>
      <c r="J332" s="95" t="str">
        <f t="shared" si="8"/>
        <v/>
      </c>
      <c r="K332" s="87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</row>
    <row r="333" spans="1:32" x14ac:dyDescent="0.2">
      <c r="A333" s="85"/>
      <c r="B333" s="98"/>
      <c r="C333" s="2"/>
      <c r="D333" s="2"/>
      <c r="E333" s="100"/>
      <c r="F333" s="2"/>
      <c r="G333" s="100"/>
      <c r="H333" s="95" t="str">
        <f t="shared" si="7"/>
        <v/>
      </c>
      <c r="I333" s="99" t="str">
        <f t="shared" si="9"/>
        <v/>
      </c>
      <c r="J333" s="95" t="str">
        <f t="shared" si="8"/>
        <v/>
      </c>
      <c r="K333" s="87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</row>
    <row r="334" spans="1:32" x14ac:dyDescent="0.2">
      <c r="A334" s="85"/>
      <c r="B334" s="98"/>
      <c r="C334" s="2"/>
      <c r="D334" s="2"/>
      <c r="E334" s="100"/>
      <c r="F334" s="2"/>
      <c r="G334" s="100"/>
      <c r="H334" s="95" t="str">
        <f t="shared" si="7"/>
        <v/>
      </c>
      <c r="I334" s="99" t="str">
        <f t="shared" si="9"/>
        <v/>
      </c>
      <c r="J334" s="95" t="str">
        <f t="shared" si="8"/>
        <v/>
      </c>
      <c r="K334" s="87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  <c r="AA334" s="85"/>
      <c r="AB334" s="85"/>
      <c r="AC334" s="85"/>
      <c r="AD334" s="85"/>
      <c r="AE334" s="85"/>
      <c r="AF334" s="85"/>
    </row>
    <row r="335" spans="1:32" x14ac:dyDescent="0.2">
      <c r="A335" s="85"/>
      <c r="B335" s="98"/>
      <c r="C335" s="2"/>
      <c r="D335" s="2"/>
      <c r="E335" s="100"/>
      <c r="F335" s="2"/>
      <c r="G335" s="100"/>
      <c r="H335" s="95" t="str">
        <f t="shared" si="7"/>
        <v/>
      </c>
      <c r="I335" s="99" t="str">
        <f t="shared" si="9"/>
        <v/>
      </c>
      <c r="J335" s="95" t="str">
        <f t="shared" si="8"/>
        <v/>
      </c>
      <c r="K335" s="87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</row>
    <row r="336" spans="1:32" x14ac:dyDescent="0.2">
      <c r="A336" s="85"/>
      <c r="B336" s="98"/>
      <c r="C336" s="2"/>
      <c r="D336" s="2"/>
      <c r="E336" s="100"/>
      <c r="F336" s="2"/>
      <c r="G336" s="100"/>
      <c r="H336" s="95" t="str">
        <f t="shared" si="7"/>
        <v/>
      </c>
      <c r="I336" s="99" t="str">
        <f t="shared" si="9"/>
        <v/>
      </c>
      <c r="J336" s="95" t="str">
        <f t="shared" si="8"/>
        <v/>
      </c>
      <c r="K336" s="87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  <c r="AA336" s="85"/>
      <c r="AB336" s="85"/>
      <c r="AC336" s="85"/>
      <c r="AD336" s="85"/>
      <c r="AE336" s="85"/>
      <c r="AF336" s="85"/>
    </row>
    <row r="337" spans="1:32" x14ac:dyDescent="0.2">
      <c r="A337" s="85"/>
      <c r="B337" s="98"/>
      <c r="C337" s="2"/>
      <c r="D337" s="2"/>
      <c r="E337" s="100"/>
      <c r="F337" s="2"/>
      <c r="G337" s="100"/>
      <c r="H337" s="95" t="str">
        <f t="shared" si="7"/>
        <v/>
      </c>
      <c r="I337" s="99" t="str">
        <f t="shared" si="9"/>
        <v/>
      </c>
      <c r="J337" s="95" t="str">
        <f t="shared" si="8"/>
        <v/>
      </c>
      <c r="K337" s="87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  <c r="AE337" s="85"/>
      <c r="AF337" s="85"/>
    </row>
    <row r="338" spans="1:32" x14ac:dyDescent="0.2">
      <c r="A338" s="85"/>
      <c r="B338" s="98"/>
      <c r="C338" s="2"/>
      <c r="D338" s="2"/>
      <c r="E338" s="100"/>
      <c r="F338" s="2"/>
      <c r="G338" s="100"/>
      <c r="H338" s="95" t="str">
        <f t="shared" si="7"/>
        <v/>
      </c>
      <c r="I338" s="99" t="str">
        <f t="shared" si="9"/>
        <v/>
      </c>
      <c r="J338" s="95" t="str">
        <f t="shared" si="8"/>
        <v/>
      </c>
      <c r="K338" s="87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  <c r="AA338" s="85"/>
      <c r="AB338" s="85"/>
      <c r="AC338" s="85"/>
      <c r="AD338" s="85"/>
      <c r="AE338" s="85"/>
      <c r="AF338" s="85"/>
    </row>
    <row r="339" spans="1:32" x14ac:dyDescent="0.2">
      <c r="A339" s="85"/>
      <c r="B339" s="98"/>
      <c r="C339" s="2"/>
      <c r="D339" s="2"/>
      <c r="E339" s="100"/>
      <c r="F339" s="2"/>
      <c r="G339" s="100"/>
      <c r="H339" s="95" t="str">
        <f t="shared" si="7"/>
        <v/>
      </c>
      <c r="I339" s="99" t="str">
        <f t="shared" si="9"/>
        <v/>
      </c>
      <c r="J339" s="95" t="str">
        <f t="shared" si="8"/>
        <v/>
      </c>
      <c r="K339" s="87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  <c r="AA339" s="85"/>
      <c r="AB339" s="85"/>
      <c r="AC339" s="85"/>
      <c r="AD339" s="85"/>
      <c r="AE339" s="85"/>
      <c r="AF339" s="85"/>
    </row>
    <row r="340" spans="1:32" x14ac:dyDescent="0.2">
      <c r="A340" s="85"/>
      <c r="B340" s="98"/>
      <c r="C340" s="2"/>
      <c r="D340" s="2"/>
      <c r="E340" s="100"/>
      <c r="F340" s="2"/>
      <c r="G340" s="100"/>
      <c r="H340" s="95" t="str">
        <f t="shared" si="7"/>
        <v/>
      </c>
      <c r="I340" s="99" t="str">
        <f t="shared" si="9"/>
        <v/>
      </c>
      <c r="J340" s="95" t="str">
        <f t="shared" si="8"/>
        <v/>
      </c>
      <c r="K340" s="87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  <c r="AA340" s="85"/>
      <c r="AB340" s="85"/>
      <c r="AC340" s="85"/>
      <c r="AD340" s="85"/>
      <c r="AE340" s="85"/>
      <c r="AF340" s="85"/>
    </row>
    <row r="341" spans="1:32" x14ac:dyDescent="0.2">
      <c r="A341" s="85"/>
      <c r="B341" s="98"/>
      <c r="C341" s="2"/>
      <c r="D341" s="2"/>
      <c r="E341" s="100"/>
      <c r="F341" s="2"/>
      <c r="G341" s="100"/>
      <c r="H341" s="95" t="str">
        <f t="shared" si="7"/>
        <v/>
      </c>
      <c r="I341" s="99" t="str">
        <f t="shared" si="9"/>
        <v/>
      </c>
      <c r="J341" s="95" t="str">
        <f t="shared" si="8"/>
        <v/>
      </c>
      <c r="K341" s="87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  <c r="AA341" s="85"/>
      <c r="AB341" s="85"/>
      <c r="AC341" s="85"/>
      <c r="AD341" s="85"/>
      <c r="AE341" s="85"/>
      <c r="AF341" s="85"/>
    </row>
    <row r="342" spans="1:32" x14ac:dyDescent="0.2">
      <c r="A342" s="85"/>
      <c r="B342" s="98"/>
      <c r="C342" s="2"/>
      <c r="D342" s="2"/>
      <c r="E342" s="100"/>
      <c r="F342" s="2"/>
      <c r="G342" s="100"/>
      <c r="H342" s="95" t="str">
        <f t="shared" si="7"/>
        <v/>
      </c>
      <c r="I342" s="99" t="str">
        <f t="shared" si="9"/>
        <v/>
      </c>
      <c r="J342" s="95" t="str">
        <f t="shared" si="8"/>
        <v/>
      </c>
      <c r="K342" s="87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</row>
    <row r="343" spans="1:32" x14ac:dyDescent="0.2">
      <c r="A343" s="85"/>
      <c r="B343" s="98"/>
      <c r="C343" s="2"/>
      <c r="D343" s="2"/>
      <c r="E343" s="100"/>
      <c r="F343" s="2"/>
      <c r="G343" s="100"/>
      <c r="H343" s="95" t="str">
        <f t="shared" si="7"/>
        <v/>
      </c>
      <c r="I343" s="99" t="str">
        <f t="shared" si="9"/>
        <v/>
      </c>
      <c r="J343" s="95" t="str">
        <f t="shared" si="8"/>
        <v/>
      </c>
      <c r="K343" s="87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</row>
    <row r="344" spans="1:32" x14ac:dyDescent="0.2">
      <c r="A344" s="85"/>
      <c r="B344" s="98"/>
      <c r="C344" s="2"/>
      <c r="D344" s="2"/>
      <c r="E344" s="100"/>
      <c r="F344" s="2"/>
      <c r="G344" s="100"/>
      <c r="H344" s="95" t="str">
        <f t="shared" si="7"/>
        <v/>
      </c>
      <c r="I344" s="99" t="str">
        <f t="shared" si="9"/>
        <v/>
      </c>
      <c r="J344" s="95" t="str">
        <f t="shared" si="8"/>
        <v/>
      </c>
      <c r="K344" s="87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</row>
    <row r="345" spans="1:32" x14ac:dyDescent="0.2">
      <c r="A345" s="85"/>
      <c r="B345" s="98"/>
      <c r="C345" s="2"/>
      <c r="D345" s="2"/>
      <c r="E345" s="100"/>
      <c r="F345" s="2"/>
      <c r="G345" s="100"/>
      <c r="H345" s="95" t="str">
        <f t="shared" si="7"/>
        <v/>
      </c>
      <c r="I345" s="99" t="str">
        <f t="shared" si="9"/>
        <v/>
      </c>
      <c r="J345" s="95" t="str">
        <f t="shared" si="8"/>
        <v/>
      </c>
      <c r="K345" s="87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</row>
    <row r="346" spans="1:32" x14ac:dyDescent="0.2">
      <c r="A346" s="85"/>
      <c r="B346" s="98"/>
      <c r="C346" s="2"/>
      <c r="D346" s="2"/>
      <c r="E346" s="100"/>
      <c r="F346" s="2"/>
      <c r="G346" s="100"/>
      <c r="H346" s="95" t="str">
        <f t="shared" si="7"/>
        <v/>
      </c>
      <c r="I346" s="99" t="str">
        <f t="shared" si="9"/>
        <v/>
      </c>
      <c r="J346" s="95" t="str">
        <f t="shared" si="8"/>
        <v/>
      </c>
      <c r="K346" s="87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</row>
    <row r="347" spans="1:32" x14ac:dyDescent="0.2">
      <c r="A347" s="85"/>
      <c r="B347" s="98"/>
      <c r="C347" s="2"/>
      <c r="D347" s="2"/>
      <c r="E347" s="100"/>
      <c r="F347" s="2"/>
      <c r="G347" s="100"/>
      <c r="H347" s="95" t="str">
        <f t="shared" si="7"/>
        <v/>
      </c>
      <c r="I347" s="99" t="str">
        <f t="shared" si="9"/>
        <v/>
      </c>
      <c r="J347" s="95" t="str">
        <f t="shared" si="8"/>
        <v/>
      </c>
      <c r="K347" s="87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</row>
    <row r="348" spans="1:32" x14ac:dyDescent="0.2">
      <c r="A348" s="85"/>
      <c r="B348" s="98"/>
      <c r="C348" s="2"/>
      <c r="D348" s="2"/>
      <c r="E348" s="100"/>
      <c r="F348" s="2"/>
      <c r="G348" s="100"/>
      <c r="H348" s="95" t="str">
        <f t="shared" si="7"/>
        <v/>
      </c>
      <c r="I348" s="99" t="str">
        <f t="shared" si="9"/>
        <v/>
      </c>
      <c r="J348" s="95" t="str">
        <f t="shared" si="8"/>
        <v/>
      </c>
      <c r="K348" s="87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</row>
    <row r="349" spans="1:32" x14ac:dyDescent="0.2">
      <c r="A349" s="85"/>
      <c r="B349" s="98"/>
      <c r="C349" s="2"/>
      <c r="D349" s="2"/>
      <c r="E349" s="100"/>
      <c r="F349" s="2"/>
      <c r="G349" s="100"/>
      <c r="H349" s="95" t="str">
        <f t="shared" si="7"/>
        <v/>
      </c>
      <c r="I349" s="99" t="str">
        <f t="shared" si="9"/>
        <v/>
      </c>
      <c r="J349" s="95" t="str">
        <f t="shared" si="8"/>
        <v/>
      </c>
      <c r="K349" s="87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</row>
    <row r="350" spans="1:32" x14ac:dyDescent="0.2">
      <c r="A350" s="85"/>
      <c r="B350" s="98"/>
      <c r="C350" s="2"/>
      <c r="D350" s="2"/>
      <c r="E350" s="100"/>
      <c r="F350" s="2"/>
      <c r="G350" s="100"/>
      <c r="H350" s="95" t="str">
        <f t="shared" si="7"/>
        <v/>
      </c>
      <c r="I350" s="99" t="str">
        <f t="shared" si="9"/>
        <v/>
      </c>
      <c r="J350" s="95" t="str">
        <f t="shared" si="8"/>
        <v/>
      </c>
      <c r="K350" s="87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</row>
    <row r="351" spans="1:32" x14ac:dyDescent="0.2">
      <c r="A351" s="85"/>
      <c r="B351" s="98"/>
      <c r="C351" s="2"/>
      <c r="D351" s="2"/>
      <c r="E351" s="100"/>
      <c r="F351" s="2"/>
      <c r="G351" s="100"/>
      <c r="H351" s="95" t="str">
        <f t="shared" si="7"/>
        <v/>
      </c>
      <c r="I351" s="99" t="str">
        <f t="shared" si="9"/>
        <v/>
      </c>
      <c r="J351" s="95" t="str">
        <f t="shared" si="8"/>
        <v/>
      </c>
      <c r="K351" s="87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</row>
    <row r="352" spans="1:32" x14ac:dyDescent="0.2">
      <c r="A352" s="85"/>
      <c r="B352" s="98"/>
      <c r="C352" s="2"/>
      <c r="D352" s="2"/>
      <c r="E352" s="100"/>
      <c r="F352" s="2"/>
      <c r="G352" s="100"/>
      <c r="H352" s="95" t="str">
        <f t="shared" si="7"/>
        <v/>
      </c>
      <c r="I352" s="99" t="str">
        <f t="shared" si="9"/>
        <v/>
      </c>
      <c r="J352" s="95" t="str">
        <f t="shared" si="8"/>
        <v/>
      </c>
      <c r="K352" s="87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</row>
    <row r="353" spans="1:32" x14ac:dyDescent="0.2">
      <c r="A353" s="85"/>
      <c r="B353" s="98"/>
      <c r="C353" s="2"/>
      <c r="D353" s="2"/>
      <c r="E353" s="100"/>
      <c r="F353" s="2"/>
      <c r="G353" s="100"/>
      <c r="H353" s="95" t="str">
        <f t="shared" si="7"/>
        <v/>
      </c>
      <c r="I353" s="99" t="str">
        <f t="shared" si="9"/>
        <v/>
      </c>
      <c r="J353" s="95" t="str">
        <f t="shared" si="8"/>
        <v/>
      </c>
      <c r="K353" s="87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</row>
    <row r="354" spans="1:32" x14ac:dyDescent="0.2">
      <c r="A354" s="85"/>
      <c r="B354" s="98"/>
      <c r="C354" s="2"/>
      <c r="D354" s="2"/>
      <c r="E354" s="100"/>
      <c r="F354" s="2"/>
      <c r="G354" s="100"/>
      <c r="H354" s="95" t="str">
        <f t="shared" si="7"/>
        <v/>
      </c>
      <c r="I354" s="99" t="str">
        <f t="shared" si="9"/>
        <v/>
      </c>
      <c r="J354" s="95" t="str">
        <f t="shared" si="8"/>
        <v/>
      </c>
      <c r="K354" s="87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</row>
    <row r="355" spans="1:32" x14ac:dyDescent="0.2">
      <c r="A355" s="85"/>
      <c r="B355" s="98"/>
      <c r="C355" s="2"/>
      <c r="D355" s="2"/>
      <c r="E355" s="100"/>
      <c r="F355" s="2"/>
      <c r="G355" s="100"/>
      <c r="H355" s="95" t="str">
        <f t="shared" si="7"/>
        <v/>
      </c>
      <c r="I355" s="99" t="str">
        <f t="shared" si="9"/>
        <v/>
      </c>
      <c r="J355" s="95" t="str">
        <f t="shared" si="8"/>
        <v/>
      </c>
      <c r="K355" s="87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</row>
    <row r="356" spans="1:32" x14ac:dyDescent="0.2">
      <c r="A356" s="85"/>
      <c r="B356" s="98"/>
      <c r="C356" s="2"/>
      <c r="D356" s="2"/>
      <c r="E356" s="100"/>
      <c r="F356" s="2"/>
      <c r="G356" s="100"/>
      <c r="H356" s="95" t="str">
        <f t="shared" si="7"/>
        <v/>
      </c>
      <c r="I356" s="99" t="str">
        <f t="shared" si="9"/>
        <v/>
      </c>
      <c r="J356" s="95" t="str">
        <f t="shared" si="8"/>
        <v/>
      </c>
      <c r="K356" s="87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</row>
    <row r="357" spans="1:32" x14ac:dyDescent="0.2">
      <c r="A357" s="85"/>
      <c r="B357" s="98"/>
      <c r="C357" s="2"/>
      <c r="D357" s="2"/>
      <c r="E357" s="100"/>
      <c r="F357" s="2"/>
      <c r="G357" s="100"/>
      <c r="H357" s="95" t="str">
        <f t="shared" si="7"/>
        <v/>
      </c>
      <c r="I357" s="99" t="str">
        <f t="shared" si="9"/>
        <v/>
      </c>
      <c r="J357" s="95" t="str">
        <f t="shared" si="8"/>
        <v/>
      </c>
      <c r="K357" s="87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</row>
    <row r="358" spans="1:32" x14ac:dyDescent="0.2">
      <c r="A358" s="85"/>
      <c r="B358" s="98"/>
      <c r="C358" s="2"/>
      <c r="D358" s="2"/>
      <c r="E358" s="100"/>
      <c r="F358" s="2"/>
      <c r="G358" s="100"/>
      <c r="H358" s="95" t="str">
        <f t="shared" si="7"/>
        <v/>
      </c>
      <c r="I358" s="99" t="str">
        <f t="shared" si="9"/>
        <v/>
      </c>
      <c r="J358" s="95" t="str">
        <f t="shared" si="8"/>
        <v/>
      </c>
      <c r="K358" s="87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</row>
    <row r="359" spans="1:32" x14ac:dyDescent="0.2">
      <c r="A359" s="85"/>
      <c r="B359" s="98"/>
      <c r="C359" s="2"/>
      <c r="D359" s="2"/>
      <c r="E359" s="100"/>
      <c r="F359" s="2"/>
      <c r="G359" s="100"/>
      <c r="H359" s="95" t="str">
        <f t="shared" si="7"/>
        <v/>
      </c>
      <c r="I359" s="99" t="str">
        <f t="shared" si="9"/>
        <v/>
      </c>
      <c r="J359" s="95" t="str">
        <f t="shared" si="8"/>
        <v/>
      </c>
      <c r="K359" s="87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</row>
    <row r="360" spans="1:32" x14ac:dyDescent="0.2">
      <c r="A360" s="85"/>
      <c r="B360" s="98"/>
      <c r="C360" s="2"/>
      <c r="D360" s="2"/>
      <c r="E360" s="100"/>
      <c r="F360" s="2"/>
      <c r="G360" s="100"/>
      <c r="H360" s="95" t="str">
        <f t="shared" si="7"/>
        <v/>
      </c>
      <c r="I360" s="99" t="str">
        <f t="shared" si="9"/>
        <v/>
      </c>
      <c r="J360" s="95" t="str">
        <f t="shared" si="8"/>
        <v/>
      </c>
      <c r="K360" s="87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</row>
    <row r="361" spans="1:32" x14ac:dyDescent="0.2">
      <c r="A361" s="85"/>
      <c r="B361" s="98"/>
      <c r="C361" s="2"/>
      <c r="D361" s="2"/>
      <c r="E361" s="100"/>
      <c r="F361" s="2"/>
      <c r="G361" s="100"/>
      <c r="H361" s="95" t="str">
        <f t="shared" si="7"/>
        <v/>
      </c>
      <c r="I361" s="99" t="str">
        <f t="shared" si="9"/>
        <v/>
      </c>
      <c r="J361" s="95" t="str">
        <f t="shared" si="8"/>
        <v/>
      </c>
      <c r="K361" s="87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</row>
    <row r="362" spans="1:32" x14ac:dyDescent="0.2">
      <c r="A362" s="85"/>
      <c r="B362" s="98"/>
      <c r="C362" s="2"/>
      <c r="D362" s="2"/>
      <c r="E362" s="100"/>
      <c r="F362" s="2"/>
      <c r="G362" s="100"/>
      <c r="H362" s="95" t="str">
        <f t="shared" si="7"/>
        <v/>
      </c>
      <c r="I362" s="99" t="str">
        <f t="shared" si="9"/>
        <v/>
      </c>
      <c r="J362" s="95" t="str">
        <f t="shared" si="8"/>
        <v/>
      </c>
      <c r="K362" s="87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  <c r="AA362" s="85"/>
      <c r="AB362" s="85"/>
      <c r="AC362" s="85"/>
      <c r="AD362" s="85"/>
      <c r="AE362" s="85"/>
      <c r="AF362" s="85"/>
    </row>
    <row r="363" spans="1:32" x14ac:dyDescent="0.2">
      <c r="A363" s="85"/>
      <c r="B363" s="98"/>
      <c r="C363" s="2"/>
      <c r="D363" s="2"/>
      <c r="E363" s="100"/>
      <c r="F363" s="2"/>
      <c r="G363" s="100"/>
      <c r="H363" s="95" t="str">
        <f t="shared" si="7"/>
        <v/>
      </c>
      <c r="I363" s="99" t="str">
        <f t="shared" si="9"/>
        <v/>
      </c>
      <c r="J363" s="95" t="str">
        <f t="shared" si="8"/>
        <v/>
      </c>
      <c r="K363" s="87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  <c r="AA363" s="85"/>
      <c r="AB363" s="85"/>
      <c r="AC363" s="85"/>
      <c r="AD363" s="85"/>
      <c r="AE363" s="85"/>
      <c r="AF363" s="85"/>
    </row>
    <row r="364" spans="1:32" x14ac:dyDescent="0.2">
      <c r="A364" s="85"/>
      <c r="B364" s="98"/>
      <c r="C364" s="2"/>
      <c r="D364" s="2"/>
      <c r="E364" s="100"/>
      <c r="F364" s="2"/>
      <c r="G364" s="100"/>
      <c r="H364" s="95" t="str">
        <f t="shared" si="7"/>
        <v/>
      </c>
      <c r="I364" s="99" t="str">
        <f t="shared" si="9"/>
        <v/>
      </c>
      <c r="J364" s="95" t="str">
        <f t="shared" si="8"/>
        <v/>
      </c>
      <c r="K364" s="87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</row>
    <row r="365" spans="1:32" x14ac:dyDescent="0.2">
      <c r="A365" s="85"/>
      <c r="B365" s="98"/>
      <c r="C365" s="2"/>
      <c r="D365" s="2"/>
      <c r="E365" s="100"/>
      <c r="F365" s="2"/>
      <c r="G365" s="100"/>
      <c r="H365" s="95" t="str">
        <f t="shared" si="7"/>
        <v/>
      </c>
      <c r="I365" s="99" t="str">
        <f t="shared" si="9"/>
        <v/>
      </c>
      <c r="J365" s="95" t="str">
        <f t="shared" si="8"/>
        <v/>
      </c>
      <c r="K365" s="87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</row>
    <row r="366" spans="1:32" x14ac:dyDescent="0.2">
      <c r="A366" s="85"/>
      <c r="B366" s="98"/>
      <c r="C366" s="2"/>
      <c r="D366" s="2"/>
      <c r="E366" s="100"/>
      <c r="F366" s="2"/>
      <c r="G366" s="100"/>
      <c r="H366" s="95" t="str">
        <f t="shared" si="7"/>
        <v/>
      </c>
      <c r="I366" s="99" t="str">
        <f t="shared" si="9"/>
        <v/>
      </c>
      <c r="J366" s="95" t="str">
        <f t="shared" si="8"/>
        <v/>
      </c>
      <c r="K366" s="87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</row>
    <row r="367" spans="1:32" x14ac:dyDescent="0.2">
      <c r="A367" s="85"/>
      <c r="B367" s="98"/>
      <c r="C367" s="2"/>
      <c r="D367" s="2"/>
      <c r="E367" s="100"/>
      <c r="F367" s="2"/>
      <c r="G367" s="100"/>
      <c r="H367" s="95" t="str">
        <f t="shared" si="7"/>
        <v/>
      </c>
      <c r="I367" s="99" t="str">
        <f t="shared" si="9"/>
        <v/>
      </c>
      <c r="J367" s="95" t="str">
        <f t="shared" si="8"/>
        <v/>
      </c>
      <c r="K367" s="87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</row>
    <row r="368" spans="1:32" x14ac:dyDescent="0.2">
      <c r="A368" s="85"/>
      <c r="B368" s="98"/>
      <c r="C368" s="2"/>
      <c r="D368" s="2"/>
      <c r="E368" s="100"/>
      <c r="F368" s="2"/>
      <c r="G368" s="100"/>
      <c r="H368" s="95" t="str">
        <f t="shared" si="7"/>
        <v/>
      </c>
      <c r="I368" s="99" t="str">
        <f t="shared" si="9"/>
        <v/>
      </c>
      <c r="J368" s="95" t="str">
        <f t="shared" si="8"/>
        <v/>
      </c>
      <c r="K368" s="87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</row>
    <row r="369" spans="1:32" x14ac:dyDescent="0.2">
      <c r="A369" s="85"/>
      <c r="B369" s="98"/>
      <c r="C369" s="2"/>
      <c r="D369" s="2"/>
      <c r="E369" s="100"/>
      <c r="F369" s="2"/>
      <c r="G369" s="100"/>
      <c r="H369" s="95" t="str">
        <f t="shared" si="7"/>
        <v/>
      </c>
      <c r="I369" s="99" t="str">
        <f t="shared" si="9"/>
        <v/>
      </c>
      <c r="J369" s="95" t="str">
        <f t="shared" si="8"/>
        <v/>
      </c>
      <c r="K369" s="87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</row>
    <row r="370" spans="1:32" x14ac:dyDescent="0.2">
      <c r="A370" s="85"/>
      <c r="B370" s="98"/>
      <c r="C370" s="2"/>
      <c r="D370" s="2"/>
      <c r="E370" s="100"/>
      <c r="F370" s="2"/>
      <c r="G370" s="100"/>
      <c r="H370" s="95" t="str">
        <f t="shared" si="7"/>
        <v/>
      </c>
      <c r="I370" s="99" t="str">
        <f t="shared" si="9"/>
        <v/>
      </c>
      <c r="J370" s="95" t="str">
        <f t="shared" si="8"/>
        <v/>
      </c>
      <c r="K370" s="87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5"/>
    </row>
    <row r="371" spans="1:32" x14ac:dyDescent="0.2">
      <c r="A371" s="85"/>
      <c r="B371" s="98"/>
      <c r="C371" s="2"/>
      <c r="D371" s="2"/>
      <c r="E371" s="100"/>
      <c r="F371" s="2"/>
      <c r="G371" s="100"/>
      <c r="H371" s="95" t="str">
        <f t="shared" si="7"/>
        <v/>
      </c>
      <c r="I371" s="99" t="str">
        <f t="shared" si="9"/>
        <v/>
      </c>
      <c r="J371" s="95" t="str">
        <f t="shared" si="8"/>
        <v/>
      </c>
      <c r="K371" s="87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</row>
    <row r="372" spans="1:32" x14ac:dyDescent="0.2">
      <c r="A372" s="85"/>
      <c r="B372" s="98"/>
      <c r="C372" s="2"/>
      <c r="D372" s="2"/>
      <c r="E372" s="100"/>
      <c r="F372" s="2"/>
      <c r="G372" s="100"/>
      <c r="H372" s="95" t="str">
        <f t="shared" si="7"/>
        <v/>
      </c>
      <c r="I372" s="99" t="str">
        <f t="shared" si="9"/>
        <v/>
      </c>
      <c r="J372" s="95" t="str">
        <f t="shared" si="8"/>
        <v/>
      </c>
      <c r="K372" s="87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</row>
    <row r="373" spans="1:32" x14ac:dyDescent="0.2">
      <c r="A373" s="85"/>
      <c r="B373" s="98"/>
      <c r="C373" s="2"/>
      <c r="D373" s="2"/>
      <c r="E373" s="100"/>
      <c r="F373" s="2"/>
      <c r="G373" s="100"/>
      <c r="H373" s="95" t="str">
        <f t="shared" si="7"/>
        <v/>
      </c>
      <c r="I373" s="99" t="str">
        <f t="shared" si="9"/>
        <v/>
      </c>
      <c r="J373" s="95" t="str">
        <f t="shared" si="8"/>
        <v/>
      </c>
      <c r="K373" s="87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</row>
    <row r="374" spans="1:32" x14ac:dyDescent="0.2">
      <c r="A374" s="85"/>
      <c r="B374" s="98"/>
      <c r="C374" s="2"/>
      <c r="D374" s="2"/>
      <c r="E374" s="100"/>
      <c r="F374" s="2"/>
      <c r="G374" s="100"/>
      <c r="H374" s="95" t="str">
        <f t="shared" si="7"/>
        <v/>
      </c>
      <c r="I374" s="99" t="str">
        <f t="shared" si="9"/>
        <v/>
      </c>
      <c r="J374" s="95" t="str">
        <f t="shared" si="8"/>
        <v/>
      </c>
      <c r="K374" s="87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</row>
    <row r="375" spans="1:32" x14ac:dyDescent="0.2">
      <c r="A375" s="85"/>
      <c r="B375" s="98"/>
      <c r="C375" s="2"/>
      <c r="D375" s="2"/>
      <c r="E375" s="100"/>
      <c r="F375" s="2"/>
      <c r="G375" s="100"/>
      <c r="H375" s="95" t="str">
        <f t="shared" si="7"/>
        <v/>
      </c>
      <c r="I375" s="99" t="str">
        <f t="shared" si="9"/>
        <v/>
      </c>
      <c r="J375" s="95" t="str">
        <f t="shared" si="8"/>
        <v/>
      </c>
      <c r="K375" s="87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</row>
    <row r="376" spans="1:32" x14ac:dyDescent="0.2">
      <c r="A376" s="85"/>
      <c r="B376" s="98"/>
      <c r="C376" s="2"/>
      <c r="D376" s="2"/>
      <c r="E376" s="100"/>
      <c r="F376" s="2"/>
      <c r="G376" s="100"/>
      <c r="H376" s="95" t="str">
        <f t="shared" si="7"/>
        <v/>
      </c>
      <c r="I376" s="99" t="str">
        <f t="shared" si="9"/>
        <v/>
      </c>
      <c r="J376" s="95" t="str">
        <f t="shared" si="8"/>
        <v/>
      </c>
      <c r="K376" s="87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  <c r="AA376" s="85"/>
      <c r="AB376" s="85"/>
      <c r="AC376" s="85"/>
      <c r="AD376" s="85"/>
      <c r="AE376" s="85"/>
      <c r="AF376" s="85"/>
    </row>
    <row r="377" spans="1:32" x14ac:dyDescent="0.2">
      <c r="A377" s="85"/>
      <c r="B377" s="98"/>
      <c r="C377" s="2"/>
      <c r="D377" s="2"/>
      <c r="E377" s="100"/>
      <c r="F377" s="2"/>
      <c r="G377" s="100"/>
      <c r="H377" s="95" t="str">
        <f t="shared" si="7"/>
        <v/>
      </c>
      <c r="I377" s="99" t="str">
        <f t="shared" si="9"/>
        <v/>
      </c>
      <c r="J377" s="95" t="str">
        <f t="shared" si="8"/>
        <v/>
      </c>
      <c r="K377" s="87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  <c r="AA377" s="85"/>
      <c r="AB377" s="85"/>
      <c r="AC377" s="85"/>
      <c r="AD377" s="85"/>
      <c r="AE377" s="85"/>
      <c r="AF377" s="85"/>
    </row>
    <row r="378" spans="1:32" x14ac:dyDescent="0.2">
      <c r="A378" s="85"/>
      <c r="B378" s="98"/>
      <c r="C378" s="2"/>
      <c r="D378" s="2"/>
      <c r="E378" s="100"/>
      <c r="F378" s="2"/>
      <c r="G378" s="100"/>
      <c r="H378" s="95" t="str">
        <f t="shared" si="7"/>
        <v/>
      </c>
      <c r="I378" s="99" t="str">
        <f t="shared" si="9"/>
        <v/>
      </c>
      <c r="J378" s="95" t="str">
        <f t="shared" si="8"/>
        <v/>
      </c>
      <c r="K378" s="87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  <c r="AA378" s="85"/>
      <c r="AB378" s="85"/>
      <c r="AC378" s="85"/>
      <c r="AD378" s="85"/>
      <c r="AE378" s="85"/>
      <c r="AF378" s="85"/>
    </row>
    <row r="379" spans="1:32" x14ac:dyDescent="0.2">
      <c r="A379" s="85"/>
      <c r="B379" s="98"/>
      <c r="C379" s="2"/>
      <c r="D379" s="2"/>
      <c r="E379" s="100"/>
      <c r="F379" s="2"/>
      <c r="G379" s="100"/>
      <c r="H379" s="95" t="str">
        <f t="shared" si="7"/>
        <v/>
      </c>
      <c r="I379" s="99" t="str">
        <f t="shared" si="9"/>
        <v/>
      </c>
      <c r="J379" s="95" t="str">
        <f t="shared" si="8"/>
        <v/>
      </c>
      <c r="K379" s="87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  <c r="AA379" s="85"/>
      <c r="AB379" s="85"/>
      <c r="AC379" s="85"/>
      <c r="AD379" s="85"/>
      <c r="AE379" s="85"/>
      <c r="AF379" s="85"/>
    </row>
    <row r="380" spans="1:32" x14ac:dyDescent="0.2">
      <c r="A380" s="85"/>
      <c r="B380" s="98"/>
      <c r="C380" s="2"/>
      <c r="D380" s="2"/>
      <c r="E380" s="100"/>
      <c r="F380" s="2"/>
      <c r="G380" s="100"/>
      <c r="H380" s="95" t="str">
        <f t="shared" si="7"/>
        <v/>
      </c>
      <c r="I380" s="99" t="str">
        <f t="shared" si="9"/>
        <v/>
      </c>
      <c r="J380" s="95" t="str">
        <f t="shared" si="8"/>
        <v/>
      </c>
      <c r="K380" s="87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  <c r="AA380" s="85"/>
      <c r="AB380" s="85"/>
      <c r="AC380" s="85"/>
      <c r="AD380" s="85"/>
      <c r="AE380" s="85"/>
      <c r="AF380" s="85"/>
    </row>
    <row r="381" spans="1:32" x14ac:dyDescent="0.2">
      <c r="A381" s="85"/>
      <c r="B381" s="98"/>
      <c r="C381" s="2"/>
      <c r="D381" s="2"/>
      <c r="E381" s="100"/>
      <c r="F381" s="2"/>
      <c r="G381" s="100"/>
      <c r="H381" s="95" t="str">
        <f t="shared" si="7"/>
        <v/>
      </c>
      <c r="I381" s="99" t="str">
        <f t="shared" si="9"/>
        <v/>
      </c>
      <c r="J381" s="95" t="str">
        <f t="shared" si="8"/>
        <v/>
      </c>
      <c r="K381" s="87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  <c r="AE381" s="85"/>
      <c r="AF381" s="85"/>
    </row>
    <row r="382" spans="1:32" x14ac:dyDescent="0.2">
      <c r="A382" s="85"/>
      <c r="B382" s="98"/>
      <c r="C382" s="2"/>
      <c r="D382" s="2"/>
      <c r="E382" s="100"/>
      <c r="F382" s="2"/>
      <c r="G382" s="100"/>
      <c r="H382" s="95" t="str">
        <f t="shared" si="7"/>
        <v/>
      </c>
      <c r="I382" s="99" t="str">
        <f t="shared" si="9"/>
        <v/>
      </c>
      <c r="J382" s="95" t="str">
        <f t="shared" si="8"/>
        <v/>
      </c>
      <c r="K382" s="87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s="85"/>
      <c r="AE382" s="85"/>
      <c r="AF382" s="85"/>
    </row>
    <row r="383" spans="1:32" x14ac:dyDescent="0.2">
      <c r="A383" s="85"/>
      <c r="B383" s="98"/>
      <c r="C383" s="2"/>
      <c r="D383" s="2"/>
      <c r="E383" s="100"/>
      <c r="F383" s="2"/>
      <c r="G383" s="100"/>
      <c r="H383" s="95" t="str">
        <f t="shared" si="7"/>
        <v/>
      </c>
      <c r="I383" s="99" t="str">
        <f t="shared" si="9"/>
        <v/>
      </c>
      <c r="J383" s="95" t="str">
        <f t="shared" si="8"/>
        <v/>
      </c>
      <c r="K383" s="87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  <c r="AA383" s="85"/>
      <c r="AB383" s="85"/>
      <c r="AC383" s="85"/>
      <c r="AD383" s="85"/>
      <c r="AE383" s="85"/>
      <c r="AF383" s="85"/>
    </row>
    <row r="384" spans="1:32" x14ac:dyDescent="0.2">
      <c r="A384" s="85"/>
      <c r="B384" s="98"/>
      <c r="C384" s="2"/>
      <c r="D384" s="2"/>
      <c r="E384" s="100"/>
      <c r="F384" s="2"/>
      <c r="G384" s="100"/>
      <c r="H384" s="95" t="str">
        <f t="shared" si="7"/>
        <v/>
      </c>
      <c r="I384" s="99" t="str">
        <f t="shared" si="9"/>
        <v/>
      </c>
      <c r="J384" s="95" t="str">
        <f t="shared" si="8"/>
        <v/>
      </c>
      <c r="K384" s="87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  <c r="AA384" s="85"/>
      <c r="AB384" s="85"/>
      <c r="AC384" s="85"/>
      <c r="AD384" s="85"/>
      <c r="AE384" s="85"/>
      <c r="AF384" s="85"/>
    </row>
    <row r="385" spans="1:32" x14ac:dyDescent="0.2">
      <c r="A385" s="85"/>
      <c r="B385" s="98"/>
      <c r="C385" s="2"/>
      <c r="D385" s="2"/>
      <c r="E385" s="100"/>
      <c r="F385" s="2"/>
      <c r="G385" s="100"/>
      <c r="H385" s="95" t="str">
        <f t="shared" si="7"/>
        <v/>
      </c>
      <c r="I385" s="99" t="str">
        <f t="shared" si="9"/>
        <v/>
      </c>
      <c r="J385" s="95" t="str">
        <f t="shared" si="8"/>
        <v/>
      </c>
      <c r="K385" s="87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  <c r="AA385" s="85"/>
      <c r="AB385" s="85"/>
      <c r="AC385" s="85"/>
      <c r="AD385" s="85"/>
      <c r="AE385" s="85"/>
      <c r="AF385" s="85"/>
    </row>
    <row r="386" spans="1:32" x14ac:dyDescent="0.2">
      <c r="A386" s="85"/>
      <c r="B386" s="98"/>
      <c r="C386" s="2"/>
      <c r="D386" s="2"/>
      <c r="E386" s="100"/>
      <c r="F386" s="2"/>
      <c r="G386" s="100"/>
      <c r="H386" s="95" t="str">
        <f t="shared" si="7"/>
        <v/>
      </c>
      <c r="I386" s="99" t="str">
        <f t="shared" si="9"/>
        <v/>
      </c>
      <c r="J386" s="95" t="str">
        <f t="shared" si="8"/>
        <v/>
      </c>
      <c r="K386" s="87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  <c r="AA386" s="85"/>
      <c r="AB386" s="85"/>
      <c r="AC386" s="85"/>
      <c r="AD386" s="85"/>
      <c r="AE386" s="85"/>
      <c r="AF386" s="85"/>
    </row>
    <row r="387" spans="1:32" x14ac:dyDescent="0.2">
      <c r="A387" s="85"/>
      <c r="B387" s="98"/>
      <c r="C387" s="2"/>
      <c r="D387" s="2"/>
      <c r="E387" s="100"/>
      <c r="F387" s="2"/>
      <c r="G387" s="100"/>
      <c r="H387" s="95" t="str">
        <f t="shared" si="7"/>
        <v/>
      </c>
      <c r="I387" s="99" t="str">
        <f t="shared" si="9"/>
        <v/>
      </c>
      <c r="J387" s="95" t="str">
        <f t="shared" si="8"/>
        <v/>
      </c>
      <c r="K387" s="87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F387" s="85"/>
    </row>
    <row r="388" spans="1:32" x14ac:dyDescent="0.2">
      <c r="A388" s="85"/>
      <c r="B388" s="98"/>
      <c r="C388" s="2"/>
      <c r="D388" s="2"/>
      <c r="E388" s="100"/>
      <c r="F388" s="2"/>
      <c r="G388" s="100"/>
      <c r="H388" s="95" t="str">
        <f t="shared" si="7"/>
        <v/>
      </c>
      <c r="I388" s="99" t="str">
        <f t="shared" si="9"/>
        <v/>
      </c>
      <c r="J388" s="95" t="str">
        <f t="shared" si="8"/>
        <v/>
      </c>
      <c r="K388" s="87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  <c r="AA388" s="85"/>
      <c r="AB388" s="85"/>
      <c r="AC388" s="85"/>
      <c r="AD388" s="85"/>
      <c r="AE388" s="85"/>
      <c r="AF388" s="85"/>
    </row>
    <row r="389" spans="1:32" x14ac:dyDescent="0.2">
      <c r="A389" s="85"/>
      <c r="B389" s="98"/>
      <c r="C389" s="2"/>
      <c r="D389" s="2"/>
      <c r="E389" s="100"/>
      <c r="F389" s="2"/>
      <c r="G389" s="100"/>
      <c r="H389" s="95" t="str">
        <f t="shared" si="7"/>
        <v/>
      </c>
      <c r="I389" s="99" t="str">
        <f t="shared" si="9"/>
        <v/>
      </c>
      <c r="J389" s="95" t="str">
        <f t="shared" si="8"/>
        <v/>
      </c>
      <c r="K389" s="87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  <c r="AA389" s="85"/>
      <c r="AB389" s="85"/>
      <c r="AC389" s="85"/>
      <c r="AD389" s="85"/>
      <c r="AE389" s="85"/>
      <c r="AF389" s="85"/>
    </row>
    <row r="390" spans="1:32" x14ac:dyDescent="0.2">
      <c r="A390" s="85"/>
      <c r="B390" s="98"/>
      <c r="C390" s="2"/>
      <c r="D390" s="2"/>
      <c r="E390" s="100"/>
      <c r="F390" s="2"/>
      <c r="G390" s="100"/>
      <c r="H390" s="95" t="str">
        <f t="shared" si="7"/>
        <v/>
      </c>
      <c r="I390" s="99" t="str">
        <f t="shared" si="9"/>
        <v/>
      </c>
      <c r="J390" s="95" t="str">
        <f t="shared" si="8"/>
        <v/>
      </c>
      <c r="K390" s="87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5"/>
      <c r="AC390" s="85"/>
      <c r="AD390" s="85"/>
      <c r="AE390" s="85"/>
      <c r="AF390" s="85"/>
    </row>
    <row r="391" spans="1:32" x14ac:dyDescent="0.2">
      <c r="A391" s="85"/>
      <c r="B391" s="98"/>
      <c r="C391" s="2"/>
      <c r="D391" s="2"/>
      <c r="E391" s="100"/>
      <c r="F391" s="2"/>
      <c r="G391" s="100"/>
      <c r="H391" s="95" t="str">
        <f t="shared" si="7"/>
        <v/>
      </c>
      <c r="I391" s="99" t="str">
        <f t="shared" si="9"/>
        <v/>
      </c>
      <c r="J391" s="95" t="str">
        <f t="shared" si="8"/>
        <v/>
      </c>
      <c r="K391" s="87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  <c r="AB391" s="85"/>
      <c r="AC391" s="85"/>
      <c r="AD391" s="85"/>
      <c r="AE391" s="85"/>
      <c r="AF391" s="85"/>
    </row>
    <row r="392" spans="1:32" x14ac:dyDescent="0.2">
      <c r="A392" s="85"/>
      <c r="B392" s="98"/>
      <c r="C392" s="2"/>
      <c r="D392" s="2"/>
      <c r="E392" s="100"/>
      <c r="F392" s="2"/>
      <c r="G392" s="100"/>
      <c r="H392" s="95" t="str">
        <f t="shared" si="7"/>
        <v/>
      </c>
      <c r="I392" s="99" t="str">
        <f t="shared" si="9"/>
        <v/>
      </c>
      <c r="J392" s="95" t="str">
        <f t="shared" si="8"/>
        <v/>
      </c>
      <c r="K392" s="87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  <c r="AA392" s="85"/>
      <c r="AB392" s="85"/>
      <c r="AC392" s="85"/>
      <c r="AD392" s="85"/>
      <c r="AE392" s="85"/>
      <c r="AF392" s="85"/>
    </row>
    <row r="393" spans="1:32" x14ac:dyDescent="0.2">
      <c r="A393" s="85"/>
      <c r="B393" s="98"/>
      <c r="C393" s="2"/>
      <c r="D393" s="2"/>
      <c r="E393" s="100"/>
      <c r="F393" s="2"/>
      <c r="G393" s="100"/>
      <c r="H393" s="95" t="str">
        <f t="shared" si="7"/>
        <v/>
      </c>
      <c r="I393" s="99" t="str">
        <f t="shared" si="9"/>
        <v/>
      </c>
      <c r="J393" s="95" t="str">
        <f t="shared" si="8"/>
        <v/>
      </c>
      <c r="K393" s="87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  <c r="AA393" s="85"/>
      <c r="AB393" s="85"/>
      <c r="AC393" s="85"/>
      <c r="AD393" s="85"/>
      <c r="AE393" s="85"/>
      <c r="AF393" s="85"/>
    </row>
    <row r="394" spans="1:32" x14ac:dyDescent="0.2">
      <c r="A394" s="85"/>
      <c r="B394" s="98"/>
      <c r="C394" s="2"/>
      <c r="D394" s="2"/>
      <c r="E394" s="100"/>
      <c r="F394" s="2"/>
      <c r="G394" s="100"/>
      <c r="H394" s="95" t="str">
        <f t="shared" si="7"/>
        <v/>
      </c>
      <c r="I394" s="99" t="str">
        <f t="shared" si="9"/>
        <v/>
      </c>
      <c r="J394" s="95" t="str">
        <f t="shared" si="8"/>
        <v/>
      </c>
      <c r="K394" s="87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  <c r="AA394" s="85"/>
      <c r="AB394" s="85"/>
      <c r="AC394" s="85"/>
      <c r="AD394" s="85"/>
      <c r="AE394" s="85"/>
      <c r="AF394" s="85"/>
    </row>
    <row r="395" spans="1:32" x14ac:dyDescent="0.2">
      <c r="A395" s="85"/>
      <c r="B395" s="98"/>
      <c r="C395" s="2"/>
      <c r="D395" s="2"/>
      <c r="E395" s="100"/>
      <c r="F395" s="2"/>
      <c r="G395" s="100"/>
      <c r="H395" s="95" t="str">
        <f t="shared" si="7"/>
        <v/>
      </c>
      <c r="I395" s="99" t="str">
        <f t="shared" si="9"/>
        <v/>
      </c>
      <c r="J395" s="95" t="str">
        <f t="shared" si="8"/>
        <v/>
      </c>
      <c r="K395" s="87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  <c r="AA395" s="85"/>
      <c r="AB395" s="85"/>
      <c r="AC395" s="85"/>
      <c r="AD395" s="85"/>
      <c r="AE395" s="85"/>
      <c r="AF395" s="85"/>
    </row>
    <row r="396" spans="1:32" x14ac:dyDescent="0.2">
      <c r="A396" s="85"/>
      <c r="B396" s="98"/>
      <c r="C396" s="2"/>
      <c r="D396" s="2"/>
      <c r="E396" s="100"/>
      <c r="F396" s="2"/>
      <c r="G396" s="100"/>
      <c r="H396" s="95" t="str">
        <f t="shared" si="7"/>
        <v/>
      </c>
      <c r="I396" s="99" t="str">
        <f t="shared" si="9"/>
        <v/>
      </c>
      <c r="J396" s="95" t="str">
        <f t="shared" si="8"/>
        <v/>
      </c>
      <c r="K396" s="87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  <c r="AA396" s="85"/>
      <c r="AB396" s="85"/>
      <c r="AC396" s="85"/>
      <c r="AD396" s="85"/>
      <c r="AE396" s="85"/>
      <c r="AF396" s="85"/>
    </row>
    <row r="397" spans="1:32" x14ac:dyDescent="0.2">
      <c r="A397" s="85"/>
      <c r="B397" s="98"/>
      <c r="C397" s="2"/>
      <c r="D397" s="2"/>
      <c r="E397" s="100"/>
      <c r="F397" s="2"/>
      <c r="G397" s="100"/>
      <c r="H397" s="95" t="str">
        <f t="shared" si="7"/>
        <v/>
      </c>
      <c r="I397" s="99" t="str">
        <f t="shared" si="9"/>
        <v/>
      </c>
      <c r="J397" s="95" t="str">
        <f t="shared" si="8"/>
        <v/>
      </c>
      <c r="K397" s="87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  <c r="AA397" s="85"/>
      <c r="AB397" s="85"/>
      <c r="AC397" s="85"/>
      <c r="AD397" s="85"/>
      <c r="AE397" s="85"/>
      <c r="AF397" s="85"/>
    </row>
    <row r="398" spans="1:32" x14ac:dyDescent="0.2">
      <c r="A398" s="85"/>
      <c r="B398" s="98"/>
      <c r="C398" s="2"/>
      <c r="D398" s="2"/>
      <c r="E398" s="100"/>
      <c r="F398" s="2"/>
      <c r="G398" s="100"/>
      <c r="H398" s="95" t="str">
        <f t="shared" si="7"/>
        <v/>
      </c>
      <c r="I398" s="99" t="str">
        <f t="shared" si="9"/>
        <v/>
      </c>
      <c r="J398" s="95" t="str">
        <f t="shared" si="8"/>
        <v/>
      </c>
      <c r="K398" s="87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  <c r="AA398" s="85"/>
      <c r="AB398" s="85"/>
      <c r="AC398" s="85"/>
      <c r="AD398" s="85"/>
      <c r="AE398" s="85"/>
      <c r="AF398" s="85"/>
    </row>
    <row r="399" spans="1:32" x14ac:dyDescent="0.2">
      <c r="A399" s="85"/>
      <c r="B399" s="98"/>
      <c r="C399" s="2"/>
      <c r="D399" s="2"/>
      <c r="E399" s="100"/>
      <c r="F399" s="2"/>
      <c r="G399" s="100"/>
      <c r="H399" s="95" t="str">
        <f t="shared" si="7"/>
        <v/>
      </c>
      <c r="I399" s="99" t="str">
        <f t="shared" si="9"/>
        <v/>
      </c>
      <c r="J399" s="95" t="str">
        <f t="shared" si="8"/>
        <v/>
      </c>
      <c r="K399" s="87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  <c r="AA399" s="85"/>
      <c r="AB399" s="85"/>
      <c r="AC399" s="85"/>
      <c r="AD399" s="85"/>
      <c r="AE399" s="85"/>
      <c r="AF399" s="85"/>
    </row>
    <row r="400" spans="1:32" x14ac:dyDescent="0.2">
      <c r="A400" s="85"/>
      <c r="B400" s="98"/>
      <c r="C400" s="2"/>
      <c r="D400" s="2"/>
      <c r="E400" s="100"/>
      <c r="F400" s="2"/>
      <c r="G400" s="100"/>
      <c r="H400" s="95" t="str">
        <f t="shared" si="7"/>
        <v/>
      </c>
      <c r="I400" s="99" t="str">
        <f t="shared" si="9"/>
        <v/>
      </c>
      <c r="J400" s="95" t="str">
        <f t="shared" si="8"/>
        <v/>
      </c>
      <c r="K400" s="87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  <c r="AA400" s="85"/>
      <c r="AB400" s="85"/>
      <c r="AC400" s="85"/>
      <c r="AD400" s="85"/>
      <c r="AE400" s="85"/>
      <c r="AF400" s="85"/>
    </row>
    <row r="401" spans="1:32" x14ac:dyDescent="0.2">
      <c r="A401" s="85"/>
      <c r="B401" s="98"/>
      <c r="C401" s="2"/>
      <c r="D401" s="2"/>
      <c r="E401" s="100"/>
      <c r="F401" s="2"/>
      <c r="G401" s="100"/>
      <c r="H401" s="95" t="str">
        <f t="shared" si="7"/>
        <v/>
      </c>
      <c r="I401" s="99" t="str">
        <f t="shared" si="9"/>
        <v/>
      </c>
      <c r="J401" s="95" t="str">
        <f t="shared" si="8"/>
        <v/>
      </c>
      <c r="K401" s="87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  <c r="AA401" s="85"/>
      <c r="AB401" s="85"/>
      <c r="AC401" s="85"/>
      <c r="AD401" s="85"/>
      <c r="AE401" s="85"/>
      <c r="AF401" s="85"/>
    </row>
    <row r="402" spans="1:32" x14ac:dyDescent="0.2">
      <c r="A402" s="85"/>
      <c r="B402" s="98"/>
      <c r="C402" s="2"/>
      <c r="D402" s="2"/>
      <c r="E402" s="100"/>
      <c r="F402" s="2"/>
      <c r="G402" s="100"/>
      <c r="H402" s="95" t="str">
        <f t="shared" si="7"/>
        <v/>
      </c>
      <c r="I402" s="99" t="str">
        <f t="shared" si="9"/>
        <v/>
      </c>
      <c r="J402" s="95" t="str">
        <f t="shared" si="8"/>
        <v/>
      </c>
      <c r="K402" s="87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  <c r="AA402" s="85"/>
      <c r="AB402" s="85"/>
      <c r="AC402" s="85"/>
      <c r="AD402" s="85"/>
      <c r="AE402" s="85"/>
      <c r="AF402" s="85"/>
    </row>
    <row r="403" spans="1:32" x14ac:dyDescent="0.2">
      <c r="A403" s="85"/>
      <c r="B403" s="98"/>
      <c r="C403" s="2"/>
      <c r="D403" s="2"/>
      <c r="E403" s="100"/>
      <c r="F403" s="2"/>
      <c r="G403" s="100"/>
      <c r="H403" s="95" t="str">
        <f t="shared" si="7"/>
        <v/>
      </c>
      <c r="I403" s="99" t="str">
        <f t="shared" si="9"/>
        <v/>
      </c>
      <c r="J403" s="95" t="str">
        <f t="shared" si="8"/>
        <v/>
      </c>
      <c r="K403" s="87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  <c r="AA403" s="85"/>
      <c r="AB403" s="85"/>
      <c r="AC403" s="85"/>
      <c r="AD403" s="85"/>
      <c r="AE403" s="85"/>
      <c r="AF403" s="85"/>
    </row>
    <row r="404" spans="1:32" x14ac:dyDescent="0.2">
      <c r="A404" s="85"/>
      <c r="B404" s="98"/>
      <c r="C404" s="2"/>
      <c r="D404" s="2"/>
      <c r="E404" s="100"/>
      <c r="F404" s="2"/>
      <c r="G404" s="100"/>
      <c r="H404" s="95" t="str">
        <f t="shared" si="7"/>
        <v/>
      </c>
      <c r="I404" s="99" t="str">
        <f t="shared" si="9"/>
        <v/>
      </c>
      <c r="J404" s="95" t="str">
        <f t="shared" si="8"/>
        <v/>
      </c>
      <c r="K404" s="87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  <c r="AA404" s="85"/>
      <c r="AB404" s="85"/>
      <c r="AC404" s="85"/>
      <c r="AD404" s="85"/>
      <c r="AE404" s="85"/>
      <c r="AF404" s="85"/>
    </row>
    <row r="405" spans="1:32" x14ac:dyDescent="0.2">
      <c r="A405" s="85"/>
      <c r="B405" s="98"/>
      <c r="C405" s="2"/>
      <c r="D405" s="2"/>
      <c r="E405" s="100"/>
      <c r="F405" s="2"/>
      <c r="G405" s="100"/>
      <c r="H405" s="95" t="str">
        <f t="shared" si="7"/>
        <v/>
      </c>
      <c r="I405" s="99" t="str">
        <f t="shared" si="9"/>
        <v/>
      </c>
      <c r="J405" s="95" t="str">
        <f t="shared" si="8"/>
        <v/>
      </c>
      <c r="K405" s="87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  <c r="AA405" s="85"/>
      <c r="AB405" s="85"/>
      <c r="AC405" s="85"/>
      <c r="AD405" s="85"/>
      <c r="AE405" s="85"/>
      <c r="AF405" s="85"/>
    </row>
    <row r="406" spans="1:32" x14ac:dyDescent="0.2">
      <c r="A406" s="85"/>
      <c r="B406" s="98"/>
      <c r="C406" s="2"/>
      <c r="D406" s="2"/>
      <c r="E406" s="100"/>
      <c r="F406" s="2"/>
      <c r="G406" s="100"/>
      <c r="H406" s="95" t="str">
        <f t="shared" si="7"/>
        <v/>
      </c>
      <c r="I406" s="99" t="str">
        <f t="shared" si="9"/>
        <v/>
      </c>
      <c r="J406" s="95" t="str">
        <f t="shared" si="8"/>
        <v/>
      </c>
      <c r="K406" s="87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  <c r="AA406" s="85"/>
      <c r="AB406" s="85"/>
      <c r="AC406" s="85"/>
      <c r="AD406" s="85"/>
      <c r="AE406" s="85"/>
      <c r="AF406" s="85"/>
    </row>
    <row r="407" spans="1:32" x14ac:dyDescent="0.2">
      <c r="A407" s="85"/>
      <c r="B407" s="98"/>
      <c r="C407" s="2"/>
      <c r="D407" s="2"/>
      <c r="E407" s="100"/>
      <c r="F407" s="2"/>
      <c r="G407" s="100"/>
      <c r="H407" s="95" t="str">
        <f t="shared" si="7"/>
        <v/>
      </c>
      <c r="I407" s="99" t="str">
        <f t="shared" si="9"/>
        <v/>
      </c>
      <c r="J407" s="95" t="str">
        <f t="shared" si="8"/>
        <v/>
      </c>
      <c r="K407" s="87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  <c r="AA407" s="85"/>
      <c r="AB407" s="85"/>
      <c r="AC407" s="85"/>
      <c r="AD407" s="85"/>
      <c r="AE407" s="85"/>
      <c r="AF407" s="85"/>
    </row>
    <row r="408" spans="1:32" x14ac:dyDescent="0.2">
      <c r="A408" s="85"/>
      <c r="B408" s="98"/>
      <c r="C408" s="2"/>
      <c r="D408" s="2"/>
      <c r="E408" s="100"/>
      <c r="F408" s="2"/>
      <c r="G408" s="100"/>
      <c r="H408" s="95" t="str">
        <f t="shared" si="7"/>
        <v/>
      </c>
      <c r="I408" s="99" t="str">
        <f t="shared" si="9"/>
        <v/>
      </c>
      <c r="J408" s="95" t="str">
        <f t="shared" si="8"/>
        <v/>
      </c>
      <c r="K408" s="87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  <c r="AA408" s="85"/>
      <c r="AB408" s="85"/>
      <c r="AC408" s="85"/>
      <c r="AD408" s="85"/>
      <c r="AE408" s="85"/>
      <c r="AF408" s="85"/>
    </row>
    <row r="409" spans="1:32" x14ac:dyDescent="0.2">
      <c r="A409" s="85"/>
      <c r="B409" s="98"/>
      <c r="C409" s="2"/>
      <c r="D409" s="2"/>
      <c r="E409" s="100"/>
      <c r="F409" s="2"/>
      <c r="G409" s="100"/>
      <c r="H409" s="95" t="str">
        <f t="shared" si="7"/>
        <v/>
      </c>
      <c r="I409" s="99" t="str">
        <f t="shared" si="9"/>
        <v/>
      </c>
      <c r="J409" s="95" t="str">
        <f t="shared" si="8"/>
        <v/>
      </c>
      <c r="K409" s="87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  <c r="AA409" s="85"/>
      <c r="AB409" s="85"/>
      <c r="AC409" s="85"/>
      <c r="AD409" s="85"/>
      <c r="AE409" s="85"/>
      <c r="AF409" s="85"/>
    </row>
    <row r="410" spans="1:32" x14ac:dyDescent="0.2">
      <c r="A410" s="85"/>
      <c r="B410" s="98"/>
      <c r="C410" s="2"/>
      <c r="D410" s="2"/>
      <c r="E410" s="100"/>
      <c r="F410" s="2"/>
      <c r="G410" s="100"/>
      <c r="H410" s="95" t="str">
        <f t="shared" si="7"/>
        <v/>
      </c>
      <c r="I410" s="99" t="str">
        <f t="shared" si="9"/>
        <v/>
      </c>
      <c r="J410" s="95" t="str">
        <f t="shared" si="8"/>
        <v/>
      </c>
      <c r="K410" s="87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  <c r="AA410" s="85"/>
      <c r="AB410" s="85"/>
      <c r="AC410" s="85"/>
      <c r="AD410" s="85"/>
      <c r="AE410" s="85"/>
      <c r="AF410" s="85"/>
    </row>
    <row r="411" spans="1:32" x14ac:dyDescent="0.2">
      <c r="A411" s="85"/>
      <c r="B411" s="98"/>
      <c r="C411" s="2"/>
      <c r="D411" s="2"/>
      <c r="E411" s="100"/>
      <c r="F411" s="2"/>
      <c r="G411" s="100"/>
      <c r="H411" s="95" t="str">
        <f t="shared" si="7"/>
        <v/>
      </c>
      <c r="I411" s="99" t="str">
        <f t="shared" si="9"/>
        <v/>
      </c>
      <c r="J411" s="95" t="str">
        <f t="shared" si="8"/>
        <v/>
      </c>
      <c r="K411" s="87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  <c r="AA411" s="85"/>
      <c r="AB411" s="85"/>
      <c r="AC411" s="85"/>
      <c r="AD411" s="85"/>
      <c r="AE411" s="85"/>
      <c r="AF411" s="85"/>
    </row>
    <row r="412" spans="1:32" x14ac:dyDescent="0.2">
      <c r="A412" s="85"/>
      <c r="B412" s="98"/>
      <c r="C412" s="2"/>
      <c r="D412" s="2"/>
      <c r="E412" s="100"/>
      <c r="F412" s="2"/>
      <c r="G412" s="100"/>
      <c r="H412" s="95" t="str">
        <f t="shared" si="7"/>
        <v/>
      </c>
      <c r="I412" s="99" t="str">
        <f t="shared" si="9"/>
        <v/>
      </c>
      <c r="J412" s="95" t="str">
        <f t="shared" si="8"/>
        <v/>
      </c>
      <c r="K412" s="87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  <c r="AA412" s="85"/>
      <c r="AB412" s="85"/>
      <c r="AC412" s="85"/>
      <c r="AD412" s="85"/>
      <c r="AE412" s="85"/>
      <c r="AF412" s="85"/>
    </row>
    <row r="413" spans="1:32" x14ac:dyDescent="0.2">
      <c r="A413" s="85"/>
      <c r="B413" s="98"/>
      <c r="C413" s="2"/>
      <c r="D413" s="2"/>
      <c r="E413" s="100"/>
      <c r="F413" s="2"/>
      <c r="G413" s="100"/>
      <c r="H413" s="95" t="str">
        <f t="shared" si="7"/>
        <v/>
      </c>
      <c r="I413" s="99" t="str">
        <f t="shared" si="9"/>
        <v/>
      </c>
      <c r="J413" s="95" t="str">
        <f t="shared" si="8"/>
        <v/>
      </c>
      <c r="K413" s="87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  <c r="AA413" s="85"/>
      <c r="AB413" s="85"/>
      <c r="AC413" s="85"/>
      <c r="AD413" s="85"/>
      <c r="AE413" s="85"/>
      <c r="AF413" s="85"/>
    </row>
    <row r="414" spans="1:32" x14ac:dyDescent="0.2">
      <c r="A414" s="85"/>
      <c r="B414" s="98"/>
      <c r="C414" s="2"/>
      <c r="D414" s="2"/>
      <c r="E414" s="100"/>
      <c r="F414" s="2"/>
      <c r="G414" s="100"/>
      <c r="H414" s="95" t="str">
        <f t="shared" si="7"/>
        <v/>
      </c>
      <c r="I414" s="99" t="str">
        <f t="shared" si="9"/>
        <v/>
      </c>
      <c r="J414" s="95" t="str">
        <f t="shared" si="8"/>
        <v/>
      </c>
      <c r="K414" s="87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  <c r="AA414" s="85"/>
      <c r="AB414" s="85"/>
      <c r="AC414" s="85"/>
      <c r="AD414" s="85"/>
      <c r="AE414" s="85"/>
      <c r="AF414" s="85"/>
    </row>
    <row r="415" spans="1:32" x14ac:dyDescent="0.2">
      <c r="A415" s="85"/>
      <c r="B415" s="98"/>
      <c r="C415" s="2"/>
      <c r="D415" s="2"/>
      <c r="E415" s="100"/>
      <c r="F415" s="2"/>
      <c r="G415" s="100"/>
      <c r="H415" s="95" t="str">
        <f t="shared" si="7"/>
        <v/>
      </c>
      <c r="I415" s="99" t="str">
        <f t="shared" si="9"/>
        <v/>
      </c>
      <c r="J415" s="95" t="str">
        <f t="shared" si="8"/>
        <v/>
      </c>
      <c r="K415" s="87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  <c r="AA415" s="85"/>
      <c r="AB415" s="85"/>
      <c r="AC415" s="85"/>
      <c r="AD415" s="85"/>
      <c r="AE415" s="85"/>
      <c r="AF415" s="85"/>
    </row>
    <row r="416" spans="1:32" x14ac:dyDescent="0.2">
      <c r="A416" s="85"/>
      <c r="B416" s="98"/>
      <c r="C416" s="2"/>
      <c r="D416" s="2"/>
      <c r="E416" s="100"/>
      <c r="F416" s="2"/>
      <c r="G416" s="100"/>
      <c r="H416" s="95" t="str">
        <f t="shared" si="7"/>
        <v/>
      </c>
      <c r="I416" s="99" t="str">
        <f t="shared" si="9"/>
        <v/>
      </c>
      <c r="J416" s="95" t="str">
        <f t="shared" si="8"/>
        <v/>
      </c>
      <c r="K416" s="87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  <c r="AA416" s="85"/>
      <c r="AB416" s="85"/>
      <c r="AC416" s="85"/>
      <c r="AD416" s="85"/>
      <c r="AE416" s="85"/>
      <c r="AF416" s="85"/>
    </row>
    <row r="417" spans="1:32" x14ac:dyDescent="0.2">
      <c r="A417" s="85"/>
      <c r="B417" s="98"/>
      <c r="C417" s="2"/>
      <c r="D417" s="2"/>
      <c r="E417" s="100"/>
      <c r="F417" s="2"/>
      <c r="G417" s="100"/>
      <c r="H417" s="95" t="str">
        <f t="shared" si="7"/>
        <v/>
      </c>
      <c r="I417" s="99" t="str">
        <f t="shared" si="9"/>
        <v/>
      </c>
      <c r="J417" s="95" t="str">
        <f t="shared" si="8"/>
        <v/>
      </c>
      <c r="K417" s="87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  <c r="AA417" s="85"/>
      <c r="AB417" s="85"/>
      <c r="AC417" s="85"/>
      <c r="AD417" s="85"/>
      <c r="AE417" s="85"/>
      <c r="AF417" s="85"/>
    </row>
    <row r="418" spans="1:32" x14ac:dyDescent="0.2">
      <c r="A418" s="85"/>
      <c r="B418" s="98"/>
      <c r="C418" s="2"/>
      <c r="D418" s="2"/>
      <c r="E418" s="100"/>
      <c r="F418" s="2"/>
      <c r="G418" s="100"/>
      <c r="H418" s="95" t="str">
        <f t="shared" si="7"/>
        <v/>
      </c>
      <c r="I418" s="99" t="str">
        <f t="shared" si="9"/>
        <v/>
      </c>
      <c r="J418" s="95" t="str">
        <f t="shared" si="8"/>
        <v/>
      </c>
      <c r="K418" s="87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</row>
    <row r="419" spans="1:32" x14ac:dyDescent="0.2">
      <c r="A419" s="85"/>
      <c r="B419" s="98"/>
      <c r="C419" s="2"/>
      <c r="D419" s="2"/>
      <c r="E419" s="100"/>
      <c r="F419" s="2"/>
      <c r="G419" s="100"/>
      <c r="H419" s="95" t="str">
        <f t="shared" si="7"/>
        <v/>
      </c>
      <c r="I419" s="99" t="str">
        <f t="shared" si="9"/>
        <v/>
      </c>
      <c r="J419" s="95" t="str">
        <f t="shared" si="8"/>
        <v/>
      </c>
      <c r="K419" s="87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  <c r="AA419" s="85"/>
      <c r="AB419" s="85"/>
      <c r="AC419" s="85"/>
      <c r="AD419" s="85"/>
      <c r="AE419" s="85"/>
      <c r="AF419" s="85"/>
    </row>
    <row r="420" spans="1:32" x14ac:dyDescent="0.2">
      <c r="A420" s="85"/>
      <c r="B420" s="98"/>
      <c r="C420" s="2"/>
      <c r="D420" s="2"/>
      <c r="E420" s="100"/>
      <c r="F420" s="2"/>
      <c r="G420" s="100"/>
      <c r="H420" s="95" t="str">
        <f t="shared" si="7"/>
        <v/>
      </c>
      <c r="I420" s="99" t="str">
        <f t="shared" si="9"/>
        <v/>
      </c>
      <c r="J420" s="95" t="str">
        <f t="shared" si="8"/>
        <v/>
      </c>
      <c r="K420" s="87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  <c r="AA420" s="85"/>
      <c r="AB420" s="85"/>
      <c r="AC420" s="85"/>
      <c r="AD420" s="85"/>
      <c r="AE420" s="85"/>
      <c r="AF420" s="85"/>
    </row>
    <row r="421" spans="1:32" x14ac:dyDescent="0.2">
      <c r="A421" s="85"/>
      <c r="B421" s="98"/>
      <c r="C421" s="2"/>
      <c r="D421" s="2"/>
      <c r="E421" s="100"/>
      <c r="F421" s="2"/>
      <c r="G421" s="100"/>
      <c r="H421" s="95" t="str">
        <f t="shared" si="7"/>
        <v/>
      </c>
      <c r="I421" s="99" t="str">
        <f t="shared" si="9"/>
        <v/>
      </c>
      <c r="J421" s="95" t="str">
        <f t="shared" si="8"/>
        <v/>
      </c>
      <c r="K421" s="87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  <c r="AA421" s="85"/>
      <c r="AB421" s="85"/>
      <c r="AC421" s="85"/>
      <c r="AD421" s="85"/>
      <c r="AE421" s="85"/>
      <c r="AF421" s="85"/>
    </row>
    <row r="422" spans="1:32" x14ac:dyDescent="0.2">
      <c r="A422" s="85"/>
      <c r="B422" s="98"/>
      <c r="C422" s="2"/>
      <c r="D422" s="2"/>
      <c r="E422" s="100"/>
      <c r="F422" s="2"/>
      <c r="G422" s="100"/>
      <c r="H422" s="95" t="str">
        <f t="shared" si="7"/>
        <v/>
      </c>
      <c r="I422" s="99" t="str">
        <f t="shared" si="9"/>
        <v/>
      </c>
      <c r="J422" s="95" t="str">
        <f t="shared" si="8"/>
        <v/>
      </c>
      <c r="K422" s="87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  <c r="AA422" s="85"/>
      <c r="AB422" s="85"/>
      <c r="AC422" s="85"/>
      <c r="AD422" s="85"/>
      <c r="AE422" s="85"/>
      <c r="AF422" s="85"/>
    </row>
    <row r="423" spans="1:32" x14ac:dyDescent="0.2">
      <c r="A423" s="85"/>
      <c r="B423" s="98"/>
      <c r="C423" s="2"/>
      <c r="D423" s="2"/>
      <c r="E423" s="100"/>
      <c r="F423" s="2"/>
      <c r="G423" s="100"/>
      <c r="H423" s="95" t="str">
        <f t="shared" si="7"/>
        <v/>
      </c>
      <c r="I423" s="99" t="str">
        <f t="shared" si="9"/>
        <v/>
      </c>
      <c r="J423" s="95" t="str">
        <f t="shared" si="8"/>
        <v/>
      </c>
      <c r="K423" s="87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</row>
    <row r="424" spans="1:32" x14ac:dyDescent="0.2">
      <c r="A424" s="85"/>
      <c r="B424" s="98"/>
      <c r="C424" s="2"/>
      <c r="D424" s="2"/>
      <c r="E424" s="100"/>
      <c r="F424" s="2"/>
      <c r="G424" s="100"/>
      <c r="H424" s="95" t="str">
        <f t="shared" si="7"/>
        <v/>
      </c>
      <c r="I424" s="99" t="str">
        <f t="shared" si="9"/>
        <v/>
      </c>
      <c r="J424" s="95" t="str">
        <f t="shared" si="8"/>
        <v/>
      </c>
      <c r="K424" s="87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  <c r="AA424" s="85"/>
      <c r="AB424" s="85"/>
      <c r="AC424" s="85"/>
      <c r="AD424" s="85"/>
      <c r="AE424" s="85"/>
      <c r="AF424" s="85"/>
    </row>
    <row r="425" spans="1:32" x14ac:dyDescent="0.2">
      <c r="A425" s="85"/>
      <c r="B425" s="98"/>
      <c r="C425" s="2"/>
      <c r="D425" s="2"/>
      <c r="E425" s="100"/>
      <c r="F425" s="2"/>
      <c r="G425" s="100"/>
      <c r="H425" s="95" t="str">
        <f t="shared" si="7"/>
        <v/>
      </c>
      <c r="I425" s="99" t="str">
        <f t="shared" si="9"/>
        <v/>
      </c>
      <c r="J425" s="95" t="str">
        <f t="shared" si="8"/>
        <v/>
      </c>
      <c r="K425" s="87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  <c r="AA425" s="85"/>
      <c r="AB425" s="85"/>
      <c r="AC425" s="85"/>
      <c r="AD425" s="85"/>
      <c r="AE425" s="85"/>
      <c r="AF425" s="85"/>
    </row>
    <row r="426" spans="1:32" x14ac:dyDescent="0.2">
      <c r="A426" s="85"/>
      <c r="B426" s="98"/>
      <c r="C426" s="2"/>
      <c r="D426" s="2"/>
      <c r="E426" s="100"/>
      <c r="F426" s="2"/>
      <c r="G426" s="100"/>
      <c r="H426" s="95" t="str">
        <f t="shared" si="7"/>
        <v/>
      </c>
      <c r="I426" s="99" t="str">
        <f t="shared" si="9"/>
        <v/>
      </c>
      <c r="J426" s="95" t="str">
        <f t="shared" si="8"/>
        <v/>
      </c>
      <c r="K426" s="87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  <c r="AA426" s="85"/>
      <c r="AB426" s="85"/>
      <c r="AC426" s="85"/>
      <c r="AD426" s="85"/>
      <c r="AE426" s="85"/>
      <c r="AF426" s="85"/>
    </row>
    <row r="427" spans="1:32" x14ac:dyDescent="0.2">
      <c r="A427" s="85"/>
      <c r="B427" s="98"/>
      <c r="C427" s="2"/>
      <c r="D427" s="2"/>
      <c r="E427" s="100"/>
      <c r="F427" s="2"/>
      <c r="G427" s="100"/>
      <c r="H427" s="95" t="str">
        <f t="shared" si="7"/>
        <v/>
      </c>
      <c r="I427" s="99" t="str">
        <f t="shared" si="9"/>
        <v/>
      </c>
      <c r="J427" s="95" t="str">
        <f t="shared" si="8"/>
        <v/>
      </c>
      <c r="K427" s="87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  <c r="AA427" s="85"/>
      <c r="AB427" s="85"/>
      <c r="AC427" s="85"/>
      <c r="AD427" s="85"/>
      <c r="AE427" s="85"/>
      <c r="AF427" s="85"/>
    </row>
    <row r="428" spans="1:32" x14ac:dyDescent="0.2">
      <c r="A428" s="85"/>
      <c r="B428" s="98"/>
      <c r="C428" s="2"/>
      <c r="D428" s="2"/>
      <c r="E428" s="100"/>
      <c r="F428" s="2"/>
      <c r="G428" s="100"/>
      <c r="H428" s="95" t="str">
        <f t="shared" si="7"/>
        <v/>
      </c>
      <c r="I428" s="99" t="str">
        <f t="shared" si="9"/>
        <v/>
      </c>
      <c r="J428" s="95" t="str">
        <f t="shared" si="8"/>
        <v/>
      </c>
      <c r="K428" s="87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  <c r="AA428" s="85"/>
      <c r="AB428" s="85"/>
      <c r="AC428" s="85"/>
      <c r="AD428" s="85"/>
      <c r="AE428" s="85"/>
      <c r="AF428" s="85"/>
    </row>
    <row r="429" spans="1:32" x14ac:dyDescent="0.2">
      <c r="A429" s="85"/>
      <c r="B429" s="98"/>
      <c r="C429" s="2"/>
      <c r="D429" s="2"/>
      <c r="E429" s="100"/>
      <c r="F429" s="2"/>
      <c r="G429" s="100"/>
      <c r="H429" s="95" t="str">
        <f t="shared" si="7"/>
        <v/>
      </c>
      <c r="I429" s="99" t="str">
        <f t="shared" si="9"/>
        <v/>
      </c>
      <c r="J429" s="95" t="str">
        <f t="shared" si="8"/>
        <v/>
      </c>
      <c r="K429" s="87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</row>
    <row r="430" spans="1:32" x14ac:dyDescent="0.2">
      <c r="A430" s="85"/>
      <c r="B430" s="98"/>
      <c r="C430" s="2"/>
      <c r="D430" s="2"/>
      <c r="E430" s="100"/>
      <c r="F430" s="2"/>
      <c r="G430" s="100"/>
      <c r="H430" s="95" t="str">
        <f t="shared" si="7"/>
        <v/>
      </c>
      <c r="I430" s="99" t="str">
        <f t="shared" si="9"/>
        <v/>
      </c>
      <c r="J430" s="95" t="str">
        <f t="shared" si="8"/>
        <v/>
      </c>
      <c r="K430" s="87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</row>
    <row r="431" spans="1:32" x14ac:dyDescent="0.2">
      <c r="A431" s="85"/>
      <c r="B431" s="98"/>
      <c r="C431" s="2"/>
      <c r="D431" s="2"/>
      <c r="E431" s="100"/>
      <c r="F431" s="2"/>
      <c r="G431" s="100"/>
      <c r="H431" s="95" t="str">
        <f t="shared" si="7"/>
        <v/>
      </c>
      <c r="I431" s="99" t="str">
        <f t="shared" si="9"/>
        <v/>
      </c>
      <c r="J431" s="95" t="str">
        <f t="shared" si="8"/>
        <v/>
      </c>
      <c r="K431" s="87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</row>
    <row r="432" spans="1:32" x14ac:dyDescent="0.2">
      <c r="A432" s="85"/>
      <c r="B432" s="98"/>
      <c r="C432" s="2"/>
      <c r="D432" s="2"/>
      <c r="E432" s="100"/>
      <c r="F432" s="2"/>
      <c r="G432" s="100"/>
      <c r="H432" s="95" t="str">
        <f t="shared" si="7"/>
        <v/>
      </c>
      <c r="I432" s="99" t="str">
        <f t="shared" si="9"/>
        <v/>
      </c>
      <c r="J432" s="95" t="str">
        <f t="shared" si="8"/>
        <v/>
      </c>
      <c r="K432" s="87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  <c r="AA432" s="85"/>
      <c r="AB432" s="85"/>
      <c r="AC432" s="85"/>
      <c r="AD432" s="85"/>
      <c r="AE432" s="85"/>
      <c r="AF432" s="85"/>
    </row>
    <row r="433" spans="1:32" x14ac:dyDescent="0.2">
      <c r="A433" s="85"/>
      <c r="B433" s="98"/>
      <c r="C433" s="2"/>
      <c r="D433" s="2"/>
      <c r="E433" s="100"/>
      <c r="F433" s="2"/>
      <c r="G433" s="100"/>
      <c r="H433" s="95" t="str">
        <f t="shared" si="7"/>
        <v/>
      </c>
      <c r="I433" s="99" t="str">
        <f t="shared" si="9"/>
        <v/>
      </c>
      <c r="J433" s="95" t="str">
        <f t="shared" si="8"/>
        <v/>
      </c>
      <c r="K433" s="87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  <c r="AB433" s="85"/>
      <c r="AC433" s="85"/>
      <c r="AD433" s="85"/>
      <c r="AE433" s="85"/>
      <c r="AF433" s="85"/>
    </row>
    <row r="434" spans="1:32" x14ac:dyDescent="0.2">
      <c r="A434" s="85"/>
      <c r="B434" s="98"/>
      <c r="C434" s="2"/>
      <c r="D434" s="2"/>
      <c r="E434" s="100"/>
      <c r="F434" s="2"/>
      <c r="G434" s="100"/>
      <c r="H434" s="95" t="str">
        <f t="shared" si="7"/>
        <v/>
      </c>
      <c r="I434" s="99" t="str">
        <f t="shared" si="9"/>
        <v/>
      </c>
      <c r="J434" s="95" t="str">
        <f t="shared" si="8"/>
        <v/>
      </c>
      <c r="K434" s="87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  <c r="AA434" s="85"/>
      <c r="AB434" s="85"/>
      <c r="AC434" s="85"/>
      <c r="AD434" s="85"/>
      <c r="AE434" s="85"/>
      <c r="AF434" s="85"/>
    </row>
    <row r="435" spans="1:32" x14ac:dyDescent="0.2">
      <c r="A435" s="85"/>
      <c r="B435" s="98"/>
      <c r="C435" s="2"/>
      <c r="D435" s="2"/>
      <c r="E435" s="100"/>
      <c r="F435" s="2"/>
      <c r="G435" s="100"/>
      <c r="H435" s="95" t="str">
        <f t="shared" si="7"/>
        <v/>
      </c>
      <c r="I435" s="99" t="str">
        <f t="shared" si="9"/>
        <v/>
      </c>
      <c r="J435" s="95" t="str">
        <f t="shared" si="8"/>
        <v/>
      </c>
      <c r="K435" s="87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</row>
    <row r="436" spans="1:32" x14ac:dyDescent="0.2">
      <c r="A436" s="85"/>
      <c r="B436" s="98"/>
      <c r="C436" s="2"/>
      <c r="D436" s="2"/>
      <c r="E436" s="100"/>
      <c r="F436" s="2"/>
      <c r="G436" s="100"/>
      <c r="H436" s="95" t="str">
        <f t="shared" si="7"/>
        <v/>
      </c>
      <c r="I436" s="99" t="str">
        <f t="shared" si="9"/>
        <v/>
      </c>
      <c r="J436" s="95" t="str">
        <f t="shared" si="8"/>
        <v/>
      </c>
      <c r="K436" s="87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</row>
    <row r="437" spans="1:32" x14ac:dyDescent="0.2">
      <c r="A437" s="85"/>
      <c r="B437" s="98"/>
      <c r="C437" s="2"/>
      <c r="D437" s="2"/>
      <c r="E437" s="100"/>
      <c r="F437" s="2"/>
      <c r="G437" s="100"/>
      <c r="H437" s="95" t="str">
        <f t="shared" si="7"/>
        <v/>
      </c>
      <c r="I437" s="99" t="str">
        <f t="shared" si="9"/>
        <v/>
      </c>
      <c r="J437" s="95" t="str">
        <f t="shared" si="8"/>
        <v/>
      </c>
      <c r="K437" s="87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</row>
    <row r="438" spans="1:32" x14ac:dyDescent="0.2">
      <c r="A438" s="85"/>
      <c r="B438" s="98"/>
      <c r="C438" s="2"/>
      <c r="D438" s="2"/>
      <c r="E438" s="100"/>
      <c r="F438" s="2"/>
      <c r="G438" s="100"/>
      <c r="H438" s="95" t="str">
        <f t="shared" si="7"/>
        <v/>
      </c>
      <c r="I438" s="99" t="str">
        <f t="shared" si="9"/>
        <v/>
      </c>
      <c r="J438" s="95" t="str">
        <f t="shared" si="8"/>
        <v/>
      </c>
      <c r="K438" s="87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</row>
    <row r="439" spans="1:32" x14ac:dyDescent="0.2">
      <c r="A439" s="85"/>
      <c r="B439" s="98"/>
      <c r="C439" s="2"/>
      <c r="D439" s="2"/>
      <c r="E439" s="100"/>
      <c r="F439" s="2"/>
      <c r="G439" s="100"/>
      <c r="H439" s="95" t="str">
        <f t="shared" si="7"/>
        <v/>
      </c>
      <c r="I439" s="99" t="str">
        <f t="shared" si="9"/>
        <v/>
      </c>
      <c r="J439" s="95" t="str">
        <f t="shared" si="8"/>
        <v/>
      </c>
      <c r="K439" s="87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</row>
    <row r="440" spans="1:32" x14ac:dyDescent="0.2">
      <c r="A440" s="85"/>
      <c r="B440" s="98"/>
      <c r="C440" s="2"/>
      <c r="D440" s="2"/>
      <c r="E440" s="100"/>
      <c r="F440" s="2"/>
      <c r="G440" s="100"/>
      <c r="H440" s="95" t="str">
        <f t="shared" si="7"/>
        <v/>
      </c>
      <c r="I440" s="99" t="str">
        <f t="shared" si="9"/>
        <v/>
      </c>
      <c r="J440" s="95" t="str">
        <f t="shared" si="8"/>
        <v/>
      </c>
      <c r="K440" s="87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</row>
    <row r="441" spans="1:32" x14ac:dyDescent="0.2">
      <c r="A441" s="85"/>
      <c r="B441" s="98"/>
      <c r="C441" s="2"/>
      <c r="D441" s="2"/>
      <c r="E441" s="100"/>
      <c r="F441" s="2"/>
      <c r="G441" s="100"/>
      <c r="H441" s="95" t="str">
        <f t="shared" si="7"/>
        <v/>
      </c>
      <c r="I441" s="99" t="str">
        <f t="shared" si="9"/>
        <v/>
      </c>
      <c r="J441" s="95" t="str">
        <f t="shared" si="8"/>
        <v/>
      </c>
      <c r="K441" s="87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</row>
    <row r="442" spans="1:32" x14ac:dyDescent="0.2">
      <c r="A442" s="85"/>
      <c r="B442" s="98"/>
      <c r="C442" s="2"/>
      <c r="D442" s="2"/>
      <c r="E442" s="100"/>
      <c r="F442" s="2"/>
      <c r="G442" s="100"/>
      <c r="H442" s="95" t="str">
        <f t="shared" si="7"/>
        <v/>
      </c>
      <c r="I442" s="99" t="str">
        <f t="shared" si="9"/>
        <v/>
      </c>
      <c r="J442" s="95" t="str">
        <f t="shared" si="8"/>
        <v/>
      </c>
      <c r="K442" s="87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</row>
    <row r="443" spans="1:32" x14ac:dyDescent="0.2">
      <c r="A443" s="85"/>
      <c r="B443" s="98"/>
      <c r="C443" s="2"/>
      <c r="D443" s="2"/>
      <c r="E443" s="100"/>
      <c r="F443" s="2"/>
      <c r="G443" s="100"/>
      <c r="H443" s="95" t="str">
        <f t="shared" si="7"/>
        <v/>
      </c>
      <c r="I443" s="99" t="str">
        <f t="shared" si="9"/>
        <v/>
      </c>
      <c r="J443" s="95" t="str">
        <f t="shared" si="8"/>
        <v/>
      </c>
      <c r="K443" s="87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  <c r="AB443" s="85"/>
      <c r="AC443" s="85"/>
      <c r="AD443" s="85"/>
      <c r="AE443" s="85"/>
      <c r="AF443" s="85"/>
    </row>
    <row r="444" spans="1:32" x14ac:dyDescent="0.2">
      <c r="A444" s="85"/>
      <c r="B444" s="98"/>
      <c r="C444" s="2"/>
      <c r="D444" s="2"/>
      <c r="E444" s="100"/>
      <c r="F444" s="2"/>
      <c r="G444" s="100"/>
      <c r="H444" s="95" t="str">
        <f t="shared" si="7"/>
        <v/>
      </c>
      <c r="I444" s="99" t="str">
        <f t="shared" si="9"/>
        <v/>
      </c>
      <c r="J444" s="95" t="str">
        <f t="shared" si="8"/>
        <v/>
      </c>
      <c r="K444" s="87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</row>
    <row r="445" spans="1:32" x14ac:dyDescent="0.2">
      <c r="A445" s="85"/>
      <c r="B445" s="98"/>
      <c r="C445" s="2"/>
      <c r="D445" s="2"/>
      <c r="E445" s="100"/>
      <c r="F445" s="2"/>
      <c r="G445" s="100"/>
      <c r="H445" s="95" t="str">
        <f t="shared" si="7"/>
        <v/>
      </c>
      <c r="I445" s="99" t="str">
        <f t="shared" si="9"/>
        <v/>
      </c>
      <c r="J445" s="95" t="str">
        <f t="shared" si="8"/>
        <v/>
      </c>
      <c r="K445" s="87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</row>
    <row r="446" spans="1:32" x14ac:dyDescent="0.2">
      <c r="A446" s="85"/>
      <c r="B446" s="98"/>
      <c r="C446" s="2"/>
      <c r="D446" s="2"/>
      <c r="E446" s="100"/>
      <c r="F446" s="2"/>
      <c r="G446" s="100"/>
      <c r="H446" s="95" t="str">
        <f t="shared" si="7"/>
        <v/>
      </c>
      <c r="I446" s="99" t="str">
        <f t="shared" si="9"/>
        <v/>
      </c>
      <c r="J446" s="95" t="str">
        <f t="shared" si="8"/>
        <v/>
      </c>
      <c r="K446" s="87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  <c r="AB446" s="85"/>
      <c r="AC446" s="85"/>
      <c r="AD446" s="85"/>
      <c r="AE446" s="85"/>
      <c r="AF446" s="85"/>
    </row>
    <row r="447" spans="1:32" x14ac:dyDescent="0.2">
      <c r="A447" s="85"/>
      <c r="B447" s="98"/>
      <c r="C447" s="2"/>
      <c r="D447" s="2"/>
      <c r="E447" s="100"/>
      <c r="F447" s="2"/>
      <c r="G447" s="100"/>
      <c r="H447" s="95" t="str">
        <f t="shared" si="7"/>
        <v/>
      </c>
      <c r="I447" s="99" t="str">
        <f t="shared" si="9"/>
        <v/>
      </c>
      <c r="J447" s="95" t="str">
        <f t="shared" si="8"/>
        <v/>
      </c>
      <c r="K447" s="87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</row>
    <row r="448" spans="1:32" x14ac:dyDescent="0.2">
      <c r="A448" s="85"/>
      <c r="B448" s="98"/>
      <c r="C448" s="2"/>
      <c r="D448" s="2"/>
      <c r="E448" s="100"/>
      <c r="F448" s="2"/>
      <c r="G448" s="100"/>
      <c r="H448" s="95" t="str">
        <f t="shared" si="7"/>
        <v/>
      </c>
      <c r="I448" s="99" t="str">
        <f t="shared" si="9"/>
        <v/>
      </c>
      <c r="J448" s="95" t="str">
        <f t="shared" si="8"/>
        <v/>
      </c>
      <c r="K448" s="87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</row>
    <row r="449" spans="1:32" x14ac:dyDescent="0.2">
      <c r="A449" s="85"/>
      <c r="B449" s="98"/>
      <c r="C449" s="2"/>
      <c r="D449" s="2"/>
      <c r="E449" s="100"/>
      <c r="F449" s="2"/>
      <c r="G449" s="100"/>
      <c r="H449" s="95" t="str">
        <f t="shared" si="7"/>
        <v/>
      </c>
      <c r="I449" s="99" t="str">
        <f t="shared" si="9"/>
        <v/>
      </c>
      <c r="J449" s="95" t="str">
        <f t="shared" si="8"/>
        <v/>
      </c>
      <c r="K449" s="87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</row>
    <row r="450" spans="1:32" x14ac:dyDescent="0.2">
      <c r="A450" s="85"/>
      <c r="B450" s="98"/>
      <c r="C450" s="2"/>
      <c r="D450" s="2"/>
      <c r="E450" s="100"/>
      <c r="F450" s="2"/>
      <c r="G450" s="100"/>
      <c r="H450" s="95" t="str">
        <f t="shared" si="7"/>
        <v/>
      </c>
      <c r="I450" s="99" t="str">
        <f t="shared" si="9"/>
        <v/>
      </c>
      <c r="J450" s="95" t="str">
        <f t="shared" si="8"/>
        <v/>
      </c>
      <c r="K450" s="87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</row>
    <row r="451" spans="1:32" x14ac:dyDescent="0.2">
      <c r="A451" s="85"/>
      <c r="B451" s="98"/>
      <c r="C451" s="2"/>
      <c r="D451" s="2"/>
      <c r="E451" s="100"/>
      <c r="F451" s="2"/>
      <c r="G451" s="100"/>
      <c r="H451" s="95" t="str">
        <f t="shared" si="7"/>
        <v/>
      </c>
      <c r="I451" s="99" t="str">
        <f t="shared" si="9"/>
        <v/>
      </c>
      <c r="J451" s="95" t="str">
        <f t="shared" si="8"/>
        <v/>
      </c>
      <c r="K451" s="87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</row>
    <row r="452" spans="1:32" x14ac:dyDescent="0.2">
      <c r="A452" s="85"/>
      <c r="B452" s="98"/>
      <c r="C452" s="2"/>
      <c r="D452" s="2"/>
      <c r="E452" s="100"/>
      <c r="F452" s="2"/>
      <c r="G452" s="100"/>
      <c r="H452" s="95" t="str">
        <f t="shared" si="7"/>
        <v/>
      </c>
      <c r="I452" s="99" t="str">
        <f t="shared" si="9"/>
        <v/>
      </c>
      <c r="J452" s="95" t="str">
        <f t="shared" si="8"/>
        <v/>
      </c>
      <c r="K452" s="87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  <c r="AB452" s="85"/>
      <c r="AC452" s="85"/>
      <c r="AD452" s="85"/>
      <c r="AE452" s="85"/>
      <c r="AF452" s="85"/>
    </row>
    <row r="453" spans="1:32" x14ac:dyDescent="0.2">
      <c r="A453" s="85"/>
      <c r="B453" s="98"/>
      <c r="C453" s="2"/>
      <c r="D453" s="2"/>
      <c r="E453" s="100"/>
      <c r="F453" s="2"/>
      <c r="G453" s="100"/>
      <c r="H453" s="95" t="str">
        <f t="shared" si="7"/>
        <v/>
      </c>
      <c r="I453" s="99" t="str">
        <f t="shared" si="9"/>
        <v/>
      </c>
      <c r="J453" s="95" t="str">
        <f t="shared" si="8"/>
        <v/>
      </c>
      <c r="K453" s="87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  <c r="AA453" s="85"/>
      <c r="AB453" s="85"/>
      <c r="AC453" s="85"/>
      <c r="AD453" s="85"/>
      <c r="AE453" s="85"/>
      <c r="AF453" s="85"/>
    </row>
    <row r="454" spans="1:32" x14ac:dyDescent="0.2">
      <c r="A454" s="85"/>
      <c r="B454" s="98"/>
      <c r="C454" s="2"/>
      <c r="D454" s="2"/>
      <c r="E454" s="100"/>
      <c r="F454" s="2"/>
      <c r="G454" s="100"/>
      <c r="H454" s="95" t="str">
        <f t="shared" si="7"/>
        <v/>
      </c>
      <c r="I454" s="99" t="str">
        <f t="shared" si="9"/>
        <v/>
      </c>
      <c r="J454" s="95" t="str">
        <f t="shared" si="8"/>
        <v/>
      </c>
      <c r="K454" s="87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  <c r="AA454" s="85"/>
      <c r="AB454" s="85"/>
      <c r="AC454" s="85"/>
      <c r="AD454" s="85"/>
      <c r="AE454" s="85"/>
      <c r="AF454" s="85"/>
    </row>
    <row r="455" spans="1:32" x14ac:dyDescent="0.2">
      <c r="A455" s="85"/>
      <c r="B455" s="98"/>
      <c r="C455" s="2"/>
      <c r="D455" s="2"/>
      <c r="E455" s="100"/>
      <c r="F455" s="2"/>
      <c r="G455" s="100"/>
      <c r="H455" s="95" t="str">
        <f t="shared" si="7"/>
        <v/>
      </c>
      <c r="I455" s="99" t="str">
        <f t="shared" si="9"/>
        <v/>
      </c>
      <c r="J455" s="95" t="str">
        <f t="shared" si="8"/>
        <v/>
      </c>
      <c r="K455" s="87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  <c r="AA455" s="85"/>
      <c r="AB455" s="85"/>
      <c r="AC455" s="85"/>
      <c r="AD455" s="85"/>
      <c r="AE455" s="85"/>
      <c r="AF455" s="85"/>
    </row>
    <row r="456" spans="1:32" x14ac:dyDescent="0.2">
      <c r="A456" s="85"/>
      <c r="B456" s="98"/>
      <c r="C456" s="2"/>
      <c r="D456" s="2"/>
      <c r="E456" s="100"/>
      <c r="F456" s="2"/>
      <c r="G456" s="100"/>
      <c r="H456" s="95" t="str">
        <f t="shared" si="7"/>
        <v/>
      </c>
      <c r="I456" s="99" t="str">
        <f t="shared" si="9"/>
        <v/>
      </c>
      <c r="J456" s="95" t="str">
        <f t="shared" si="8"/>
        <v/>
      </c>
      <c r="K456" s="87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  <c r="AA456" s="85"/>
      <c r="AB456" s="85"/>
      <c r="AC456" s="85"/>
      <c r="AD456" s="85"/>
      <c r="AE456" s="85"/>
      <c r="AF456" s="85"/>
    </row>
    <row r="457" spans="1:32" x14ac:dyDescent="0.2">
      <c r="A457" s="85"/>
      <c r="B457" s="98"/>
      <c r="C457" s="2"/>
      <c r="D457" s="2"/>
      <c r="E457" s="100"/>
      <c r="F457" s="2"/>
      <c r="G457" s="100"/>
      <c r="H457" s="95" t="str">
        <f t="shared" si="7"/>
        <v/>
      </c>
      <c r="I457" s="99" t="str">
        <f t="shared" si="9"/>
        <v/>
      </c>
      <c r="J457" s="95" t="str">
        <f t="shared" si="8"/>
        <v/>
      </c>
      <c r="K457" s="87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  <c r="AA457" s="85"/>
      <c r="AB457" s="85"/>
      <c r="AC457" s="85"/>
      <c r="AD457" s="85"/>
      <c r="AE457" s="85"/>
      <c r="AF457" s="85"/>
    </row>
    <row r="458" spans="1:32" x14ac:dyDescent="0.2">
      <c r="A458" s="85"/>
      <c r="B458" s="98"/>
      <c r="C458" s="2"/>
      <c r="D458" s="2"/>
      <c r="E458" s="100"/>
      <c r="F458" s="2"/>
      <c r="G458" s="100"/>
      <c r="H458" s="95" t="str">
        <f t="shared" si="7"/>
        <v/>
      </c>
      <c r="I458" s="99" t="str">
        <f t="shared" si="9"/>
        <v/>
      </c>
      <c r="J458" s="95" t="str">
        <f t="shared" si="8"/>
        <v/>
      </c>
      <c r="K458" s="87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  <c r="AA458" s="85"/>
      <c r="AB458" s="85"/>
      <c r="AC458" s="85"/>
      <c r="AD458" s="85"/>
      <c r="AE458" s="85"/>
      <c r="AF458" s="85"/>
    </row>
    <row r="459" spans="1:32" x14ac:dyDescent="0.2">
      <c r="A459" s="85"/>
      <c r="B459" s="98"/>
      <c r="C459" s="2"/>
      <c r="D459" s="2"/>
      <c r="E459" s="100"/>
      <c r="F459" s="2"/>
      <c r="G459" s="100"/>
      <c r="H459" s="95" t="str">
        <f t="shared" si="7"/>
        <v/>
      </c>
      <c r="I459" s="99" t="str">
        <f t="shared" si="9"/>
        <v/>
      </c>
      <c r="J459" s="95" t="str">
        <f t="shared" si="8"/>
        <v/>
      </c>
      <c r="K459" s="87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  <c r="AA459" s="85"/>
      <c r="AB459" s="85"/>
      <c r="AC459" s="85"/>
      <c r="AD459" s="85"/>
      <c r="AE459" s="85"/>
      <c r="AF459" s="85"/>
    </row>
    <row r="460" spans="1:32" x14ac:dyDescent="0.2">
      <c r="A460" s="85"/>
      <c r="B460" s="98"/>
      <c r="C460" s="2"/>
      <c r="D460" s="2"/>
      <c r="E460" s="100"/>
      <c r="F460" s="2"/>
      <c r="G460" s="100"/>
      <c r="H460" s="95" t="str">
        <f t="shared" si="7"/>
        <v/>
      </c>
      <c r="I460" s="99" t="str">
        <f t="shared" si="9"/>
        <v/>
      </c>
      <c r="J460" s="95" t="str">
        <f t="shared" si="8"/>
        <v/>
      </c>
      <c r="K460" s="87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  <c r="AA460" s="85"/>
      <c r="AB460" s="85"/>
      <c r="AC460" s="85"/>
      <c r="AD460" s="85"/>
      <c r="AE460" s="85"/>
      <c r="AF460" s="85"/>
    </row>
    <row r="461" spans="1:32" x14ac:dyDescent="0.2">
      <c r="A461" s="85"/>
      <c r="B461" s="98"/>
      <c r="C461" s="2"/>
      <c r="D461" s="2"/>
      <c r="E461" s="100"/>
      <c r="F461" s="2"/>
      <c r="G461" s="100"/>
      <c r="H461" s="95" t="str">
        <f t="shared" si="7"/>
        <v/>
      </c>
      <c r="I461" s="99" t="str">
        <f t="shared" si="9"/>
        <v/>
      </c>
      <c r="J461" s="95" t="str">
        <f t="shared" si="8"/>
        <v/>
      </c>
      <c r="K461" s="87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  <c r="AA461" s="85"/>
      <c r="AB461" s="85"/>
      <c r="AC461" s="85"/>
      <c r="AD461" s="85"/>
      <c r="AE461" s="85"/>
      <c r="AF461" s="85"/>
    </row>
    <row r="462" spans="1:32" x14ac:dyDescent="0.2">
      <c r="A462" s="85"/>
      <c r="B462" s="98"/>
      <c r="C462" s="2"/>
      <c r="D462" s="2"/>
      <c r="E462" s="100"/>
      <c r="F462" s="2"/>
      <c r="G462" s="100"/>
      <c r="H462" s="95" t="str">
        <f t="shared" si="7"/>
        <v/>
      </c>
      <c r="I462" s="99" t="str">
        <f t="shared" si="9"/>
        <v/>
      </c>
      <c r="J462" s="95" t="str">
        <f t="shared" si="8"/>
        <v/>
      </c>
      <c r="K462" s="87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  <c r="AA462" s="85"/>
      <c r="AB462" s="85"/>
      <c r="AC462" s="85"/>
      <c r="AD462" s="85"/>
      <c r="AE462" s="85"/>
      <c r="AF462" s="85"/>
    </row>
    <row r="463" spans="1:32" x14ac:dyDescent="0.2">
      <c r="A463" s="85"/>
      <c r="B463" s="98"/>
      <c r="C463" s="2"/>
      <c r="D463" s="2"/>
      <c r="E463" s="100"/>
      <c r="F463" s="2"/>
      <c r="G463" s="100"/>
      <c r="H463" s="95" t="str">
        <f t="shared" si="7"/>
        <v/>
      </c>
      <c r="I463" s="99" t="str">
        <f t="shared" si="9"/>
        <v/>
      </c>
      <c r="J463" s="95" t="str">
        <f t="shared" si="8"/>
        <v/>
      </c>
      <c r="K463" s="87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  <c r="AA463" s="85"/>
      <c r="AB463" s="85"/>
      <c r="AC463" s="85"/>
      <c r="AD463" s="85"/>
      <c r="AE463" s="85"/>
      <c r="AF463" s="85"/>
    </row>
    <row r="464" spans="1:32" x14ac:dyDescent="0.2">
      <c r="A464" s="85"/>
      <c r="B464" s="98"/>
      <c r="C464" s="2"/>
      <c r="D464" s="2"/>
      <c r="E464" s="100"/>
      <c r="F464" s="2"/>
      <c r="G464" s="100"/>
      <c r="H464" s="95" t="str">
        <f t="shared" si="7"/>
        <v/>
      </c>
      <c r="I464" s="99" t="str">
        <f t="shared" si="9"/>
        <v/>
      </c>
      <c r="J464" s="95" t="str">
        <f t="shared" si="8"/>
        <v/>
      </c>
      <c r="K464" s="87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  <c r="AA464" s="85"/>
      <c r="AB464" s="85"/>
      <c r="AC464" s="85"/>
      <c r="AD464" s="85"/>
      <c r="AE464" s="85"/>
      <c r="AF464" s="85"/>
    </row>
    <row r="465" spans="1:32" x14ac:dyDescent="0.2">
      <c r="A465" s="85"/>
      <c r="B465" s="98"/>
      <c r="C465" s="2"/>
      <c r="D465" s="2"/>
      <c r="E465" s="100"/>
      <c r="F465" s="2"/>
      <c r="G465" s="100"/>
      <c r="H465" s="95" t="str">
        <f t="shared" si="7"/>
        <v/>
      </c>
      <c r="I465" s="99" t="str">
        <f t="shared" si="9"/>
        <v/>
      </c>
      <c r="J465" s="95" t="str">
        <f t="shared" si="8"/>
        <v/>
      </c>
      <c r="K465" s="87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</row>
    <row r="466" spans="1:32" x14ac:dyDescent="0.2">
      <c r="A466" s="85"/>
      <c r="B466" s="98"/>
      <c r="C466" s="2"/>
      <c r="D466" s="2"/>
      <c r="E466" s="100"/>
      <c r="F466" s="2"/>
      <c r="G466" s="100"/>
      <c r="H466" s="95" t="str">
        <f t="shared" si="7"/>
        <v/>
      </c>
      <c r="I466" s="99" t="str">
        <f t="shared" si="9"/>
        <v/>
      </c>
      <c r="J466" s="95" t="str">
        <f t="shared" si="8"/>
        <v/>
      </c>
      <c r="K466" s="87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</row>
    <row r="467" spans="1:32" x14ac:dyDescent="0.2">
      <c r="A467" s="85"/>
      <c r="B467" s="98"/>
      <c r="C467" s="2"/>
      <c r="D467" s="2"/>
      <c r="E467" s="100"/>
      <c r="F467" s="2"/>
      <c r="G467" s="100"/>
      <c r="H467" s="95" t="str">
        <f t="shared" si="7"/>
        <v/>
      </c>
      <c r="I467" s="99" t="str">
        <f t="shared" si="9"/>
        <v/>
      </c>
      <c r="J467" s="95" t="str">
        <f t="shared" si="8"/>
        <v/>
      </c>
      <c r="K467" s="87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  <c r="AA467" s="85"/>
      <c r="AB467" s="85"/>
      <c r="AC467" s="85"/>
      <c r="AD467" s="85"/>
      <c r="AE467" s="85"/>
      <c r="AF467" s="85"/>
    </row>
    <row r="468" spans="1:32" x14ac:dyDescent="0.2">
      <c r="A468" s="85"/>
      <c r="B468" s="98"/>
      <c r="C468" s="2"/>
      <c r="D468" s="2"/>
      <c r="E468" s="100"/>
      <c r="F468" s="2"/>
      <c r="G468" s="100"/>
      <c r="H468" s="95" t="str">
        <f t="shared" si="7"/>
        <v/>
      </c>
      <c r="I468" s="99" t="str">
        <f t="shared" si="9"/>
        <v/>
      </c>
      <c r="J468" s="95" t="str">
        <f t="shared" si="8"/>
        <v/>
      </c>
      <c r="K468" s="87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  <c r="AA468" s="85"/>
      <c r="AB468" s="85"/>
      <c r="AC468" s="85"/>
      <c r="AD468" s="85"/>
      <c r="AE468" s="85"/>
      <c r="AF468" s="85"/>
    </row>
    <row r="469" spans="1:32" x14ac:dyDescent="0.2">
      <c r="A469" s="85"/>
      <c r="B469" s="98"/>
      <c r="C469" s="2"/>
      <c r="D469" s="2"/>
      <c r="E469" s="100"/>
      <c r="F469" s="2"/>
      <c r="G469" s="100"/>
      <c r="H469" s="95" t="str">
        <f t="shared" si="7"/>
        <v/>
      </c>
      <c r="I469" s="99" t="str">
        <f t="shared" si="9"/>
        <v/>
      </c>
      <c r="J469" s="95" t="str">
        <f t="shared" si="8"/>
        <v/>
      </c>
      <c r="K469" s="87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  <c r="AA469" s="85"/>
      <c r="AB469" s="85"/>
      <c r="AC469" s="85"/>
      <c r="AD469" s="85"/>
      <c r="AE469" s="85"/>
      <c r="AF469" s="85"/>
    </row>
    <row r="470" spans="1:32" x14ac:dyDescent="0.2">
      <c r="A470" s="85"/>
      <c r="B470" s="98"/>
      <c r="C470" s="2"/>
      <c r="D470" s="2"/>
      <c r="E470" s="100"/>
      <c r="F470" s="2"/>
      <c r="G470" s="100"/>
      <c r="H470" s="95" t="str">
        <f t="shared" si="7"/>
        <v/>
      </c>
      <c r="I470" s="99" t="str">
        <f t="shared" si="9"/>
        <v/>
      </c>
      <c r="J470" s="95" t="str">
        <f t="shared" si="8"/>
        <v/>
      </c>
      <c r="K470" s="87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  <c r="AA470" s="85"/>
      <c r="AB470" s="85"/>
      <c r="AC470" s="85"/>
      <c r="AD470" s="85"/>
      <c r="AE470" s="85"/>
      <c r="AF470" s="85"/>
    </row>
    <row r="471" spans="1:32" x14ac:dyDescent="0.2">
      <c r="A471" s="85"/>
      <c r="B471" s="98"/>
      <c r="C471" s="2"/>
      <c r="D471" s="2"/>
      <c r="E471" s="100"/>
      <c r="F471" s="2"/>
      <c r="G471" s="100"/>
      <c r="H471" s="95" t="str">
        <f t="shared" si="7"/>
        <v/>
      </c>
      <c r="I471" s="99" t="str">
        <f t="shared" si="9"/>
        <v/>
      </c>
      <c r="J471" s="95" t="str">
        <f t="shared" si="8"/>
        <v/>
      </c>
      <c r="K471" s="87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  <c r="AA471" s="85"/>
      <c r="AB471" s="85"/>
      <c r="AC471" s="85"/>
      <c r="AD471" s="85"/>
      <c r="AE471" s="85"/>
      <c r="AF471" s="85"/>
    </row>
    <row r="472" spans="1:32" x14ac:dyDescent="0.2">
      <c r="A472" s="85"/>
      <c r="B472" s="98"/>
      <c r="C472" s="2"/>
      <c r="D472" s="2"/>
      <c r="E472" s="100"/>
      <c r="F472" s="2"/>
      <c r="G472" s="100"/>
      <c r="H472" s="95" t="str">
        <f t="shared" si="7"/>
        <v/>
      </c>
      <c r="I472" s="99" t="str">
        <f t="shared" si="9"/>
        <v/>
      </c>
      <c r="J472" s="95" t="str">
        <f t="shared" si="8"/>
        <v/>
      </c>
      <c r="K472" s="87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  <c r="AA472" s="85"/>
      <c r="AB472" s="85"/>
      <c r="AC472" s="85"/>
      <c r="AD472" s="85"/>
      <c r="AE472" s="85"/>
      <c r="AF472" s="85"/>
    </row>
    <row r="473" spans="1:32" x14ac:dyDescent="0.2">
      <c r="A473" s="85"/>
      <c r="B473" s="98"/>
      <c r="C473" s="2"/>
      <c r="D473" s="2"/>
      <c r="E473" s="100"/>
      <c r="F473" s="2"/>
      <c r="G473" s="100"/>
      <c r="H473" s="95" t="str">
        <f t="shared" si="7"/>
        <v/>
      </c>
      <c r="I473" s="99" t="str">
        <f t="shared" si="9"/>
        <v/>
      </c>
      <c r="J473" s="95" t="str">
        <f t="shared" si="8"/>
        <v/>
      </c>
      <c r="K473" s="87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  <c r="AA473" s="85"/>
      <c r="AB473" s="85"/>
      <c r="AC473" s="85"/>
      <c r="AD473" s="85"/>
      <c r="AE473" s="85"/>
      <c r="AF473" s="85"/>
    </row>
    <row r="474" spans="1:32" x14ac:dyDescent="0.2">
      <c r="A474" s="85"/>
      <c r="B474" s="98"/>
      <c r="C474" s="2"/>
      <c r="D474" s="2"/>
      <c r="E474" s="100"/>
      <c r="F474" s="2"/>
      <c r="G474" s="100"/>
      <c r="H474" s="95" t="str">
        <f t="shared" si="7"/>
        <v/>
      </c>
      <c r="I474" s="99" t="str">
        <f t="shared" si="9"/>
        <v/>
      </c>
      <c r="J474" s="95" t="str">
        <f t="shared" si="8"/>
        <v/>
      </c>
      <c r="K474" s="87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</row>
    <row r="475" spans="1:32" x14ac:dyDescent="0.2">
      <c r="A475" s="85"/>
      <c r="B475" s="98"/>
      <c r="C475" s="2"/>
      <c r="D475" s="2"/>
      <c r="E475" s="100"/>
      <c r="F475" s="2"/>
      <c r="G475" s="100"/>
      <c r="H475" s="95" t="str">
        <f t="shared" si="7"/>
        <v/>
      </c>
      <c r="I475" s="99" t="str">
        <f t="shared" si="9"/>
        <v/>
      </c>
      <c r="J475" s="95" t="str">
        <f t="shared" si="8"/>
        <v/>
      </c>
      <c r="K475" s="87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</row>
    <row r="476" spans="1:32" x14ac:dyDescent="0.2">
      <c r="A476" s="85"/>
      <c r="B476" s="98"/>
      <c r="C476" s="2"/>
      <c r="D476" s="2"/>
      <c r="E476" s="100"/>
      <c r="F476" s="2"/>
      <c r="G476" s="100"/>
      <c r="H476" s="95" t="str">
        <f t="shared" si="7"/>
        <v/>
      </c>
      <c r="I476" s="99" t="str">
        <f t="shared" si="9"/>
        <v/>
      </c>
      <c r="J476" s="95" t="str">
        <f t="shared" si="8"/>
        <v/>
      </c>
      <c r="K476" s="87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  <c r="AB476" s="85"/>
      <c r="AC476" s="85"/>
      <c r="AD476" s="85"/>
      <c r="AE476" s="85"/>
      <c r="AF476" s="85"/>
    </row>
    <row r="477" spans="1:32" x14ac:dyDescent="0.2">
      <c r="A477" s="85"/>
      <c r="B477" s="98"/>
      <c r="C477" s="2"/>
      <c r="D477" s="2"/>
      <c r="E477" s="100"/>
      <c r="F477" s="2"/>
      <c r="G477" s="100"/>
      <c r="H477" s="95" t="str">
        <f t="shared" si="7"/>
        <v/>
      </c>
      <c r="I477" s="99" t="str">
        <f t="shared" si="9"/>
        <v/>
      </c>
      <c r="J477" s="95" t="str">
        <f t="shared" si="8"/>
        <v/>
      </c>
      <c r="K477" s="87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</row>
    <row r="478" spans="1:32" x14ac:dyDescent="0.2">
      <c r="A478" s="85"/>
      <c r="B478" s="98"/>
      <c r="C478" s="2"/>
      <c r="D478" s="2"/>
      <c r="E478" s="100"/>
      <c r="F478" s="2"/>
      <c r="G478" s="100"/>
      <c r="H478" s="95" t="str">
        <f t="shared" si="7"/>
        <v/>
      </c>
      <c r="I478" s="99" t="str">
        <f t="shared" si="9"/>
        <v/>
      </c>
      <c r="J478" s="95" t="str">
        <f t="shared" si="8"/>
        <v/>
      </c>
      <c r="K478" s="87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</row>
    <row r="479" spans="1:32" x14ac:dyDescent="0.2">
      <c r="A479" s="85"/>
      <c r="B479" s="98"/>
      <c r="C479" s="2"/>
      <c r="D479" s="2"/>
      <c r="E479" s="100"/>
      <c r="F479" s="2"/>
      <c r="G479" s="100"/>
      <c r="H479" s="95" t="str">
        <f t="shared" si="7"/>
        <v/>
      </c>
      <c r="I479" s="99" t="str">
        <f t="shared" si="9"/>
        <v/>
      </c>
      <c r="J479" s="95" t="str">
        <f t="shared" si="8"/>
        <v/>
      </c>
      <c r="K479" s="87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  <c r="AA479" s="85"/>
      <c r="AB479" s="85"/>
      <c r="AC479" s="85"/>
      <c r="AD479" s="85"/>
      <c r="AE479" s="85"/>
      <c r="AF479" s="85"/>
    </row>
    <row r="480" spans="1:32" x14ac:dyDescent="0.2">
      <c r="A480" s="85"/>
      <c r="B480" s="98"/>
      <c r="C480" s="2"/>
      <c r="D480" s="2"/>
      <c r="E480" s="100"/>
      <c r="F480" s="2"/>
      <c r="G480" s="100"/>
      <c r="H480" s="95" t="str">
        <f t="shared" si="7"/>
        <v/>
      </c>
      <c r="I480" s="99" t="str">
        <f t="shared" si="9"/>
        <v/>
      </c>
      <c r="J480" s="95" t="str">
        <f t="shared" si="8"/>
        <v/>
      </c>
      <c r="K480" s="87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  <c r="AA480" s="85"/>
      <c r="AB480" s="85"/>
      <c r="AC480" s="85"/>
      <c r="AD480" s="85"/>
      <c r="AE480" s="85"/>
      <c r="AF480" s="85"/>
    </row>
    <row r="481" spans="1:32" x14ac:dyDescent="0.2">
      <c r="A481" s="85"/>
      <c r="B481" s="98"/>
      <c r="C481" s="2"/>
      <c r="D481" s="2"/>
      <c r="E481" s="100"/>
      <c r="F481" s="2"/>
      <c r="G481" s="100"/>
      <c r="H481" s="95" t="str">
        <f t="shared" si="7"/>
        <v/>
      </c>
      <c r="I481" s="99" t="str">
        <f t="shared" si="9"/>
        <v/>
      </c>
      <c r="J481" s="95" t="str">
        <f t="shared" si="8"/>
        <v/>
      </c>
      <c r="K481" s="87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  <c r="AA481" s="85"/>
      <c r="AB481" s="85"/>
      <c r="AC481" s="85"/>
      <c r="AD481" s="85"/>
      <c r="AE481" s="85"/>
      <c r="AF481" s="85"/>
    </row>
    <row r="482" spans="1:32" x14ac:dyDescent="0.2">
      <c r="A482" s="85"/>
      <c r="B482" s="98"/>
      <c r="C482" s="2"/>
      <c r="D482" s="2"/>
      <c r="E482" s="100"/>
      <c r="F482" s="2"/>
      <c r="G482" s="100"/>
      <c r="H482" s="95" t="str">
        <f t="shared" si="7"/>
        <v/>
      </c>
      <c r="I482" s="99" t="str">
        <f t="shared" si="9"/>
        <v/>
      </c>
      <c r="J482" s="95" t="str">
        <f t="shared" si="8"/>
        <v/>
      </c>
      <c r="K482" s="87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  <c r="AA482" s="85"/>
      <c r="AB482" s="85"/>
      <c r="AC482" s="85"/>
      <c r="AD482" s="85"/>
      <c r="AE482" s="85"/>
      <c r="AF482" s="85"/>
    </row>
    <row r="483" spans="1:32" x14ac:dyDescent="0.2">
      <c r="A483" s="85"/>
      <c r="B483" s="98"/>
      <c r="C483" s="2"/>
      <c r="D483" s="2"/>
      <c r="E483" s="100"/>
      <c r="F483" s="2"/>
      <c r="G483" s="100"/>
      <c r="H483" s="95" t="str">
        <f t="shared" si="7"/>
        <v/>
      </c>
      <c r="I483" s="99" t="str">
        <f t="shared" si="9"/>
        <v/>
      </c>
      <c r="J483" s="95" t="str">
        <f t="shared" si="8"/>
        <v/>
      </c>
      <c r="K483" s="87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  <c r="AA483" s="85"/>
      <c r="AB483" s="85"/>
      <c r="AC483" s="85"/>
      <c r="AD483" s="85"/>
      <c r="AE483" s="85"/>
      <c r="AF483" s="85"/>
    </row>
    <row r="484" spans="1:32" x14ac:dyDescent="0.2">
      <c r="A484" s="85"/>
      <c r="B484" s="98"/>
      <c r="C484" s="2"/>
      <c r="D484" s="2"/>
      <c r="E484" s="100"/>
      <c r="F484" s="2"/>
      <c r="G484" s="100"/>
      <c r="H484" s="95" t="str">
        <f t="shared" si="7"/>
        <v/>
      </c>
      <c r="I484" s="99" t="str">
        <f t="shared" si="9"/>
        <v/>
      </c>
      <c r="J484" s="95" t="str">
        <f t="shared" si="8"/>
        <v/>
      </c>
      <c r="K484" s="87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  <c r="AA484" s="85"/>
      <c r="AB484" s="85"/>
      <c r="AC484" s="85"/>
      <c r="AD484" s="85"/>
      <c r="AE484" s="85"/>
      <c r="AF484" s="85"/>
    </row>
    <row r="485" spans="1:32" x14ac:dyDescent="0.2">
      <c r="A485" s="85"/>
      <c r="B485" s="98"/>
      <c r="C485" s="2"/>
      <c r="D485" s="2"/>
      <c r="E485" s="100"/>
      <c r="F485" s="2"/>
      <c r="G485" s="100"/>
      <c r="H485" s="95" t="str">
        <f t="shared" si="7"/>
        <v/>
      </c>
      <c r="I485" s="99" t="str">
        <f t="shared" si="9"/>
        <v/>
      </c>
      <c r="J485" s="95" t="str">
        <f t="shared" si="8"/>
        <v/>
      </c>
      <c r="K485" s="87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  <c r="AA485" s="85"/>
      <c r="AB485" s="85"/>
      <c r="AC485" s="85"/>
      <c r="AD485" s="85"/>
      <c r="AE485" s="85"/>
      <c r="AF485" s="85"/>
    </row>
    <row r="486" spans="1:32" x14ac:dyDescent="0.2">
      <c r="A486" s="85"/>
      <c r="B486" s="98"/>
      <c r="C486" s="2"/>
      <c r="D486" s="2"/>
      <c r="E486" s="100"/>
      <c r="F486" s="2"/>
      <c r="G486" s="100"/>
      <c r="H486" s="95" t="str">
        <f t="shared" si="7"/>
        <v/>
      </c>
      <c r="I486" s="99" t="str">
        <f t="shared" si="9"/>
        <v/>
      </c>
      <c r="J486" s="95" t="str">
        <f t="shared" si="8"/>
        <v/>
      </c>
      <c r="K486" s="87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  <c r="AA486" s="85"/>
      <c r="AB486" s="85"/>
      <c r="AC486" s="85"/>
      <c r="AD486" s="85"/>
      <c r="AE486" s="85"/>
      <c r="AF486" s="85"/>
    </row>
    <row r="487" spans="1:32" x14ac:dyDescent="0.2">
      <c r="A487" s="85"/>
      <c r="B487" s="98"/>
      <c r="C487" s="2"/>
      <c r="D487" s="2"/>
      <c r="E487" s="100"/>
      <c r="F487" s="2"/>
      <c r="G487" s="100"/>
      <c r="H487" s="95" t="str">
        <f t="shared" si="7"/>
        <v/>
      </c>
      <c r="I487" s="99" t="str">
        <f t="shared" si="9"/>
        <v/>
      </c>
      <c r="J487" s="95" t="str">
        <f t="shared" si="8"/>
        <v/>
      </c>
      <c r="K487" s="87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</row>
    <row r="488" spans="1:32" x14ac:dyDescent="0.2">
      <c r="A488" s="85"/>
      <c r="B488" s="98"/>
      <c r="C488" s="2"/>
      <c r="D488" s="2"/>
      <c r="E488" s="100"/>
      <c r="F488" s="2"/>
      <c r="G488" s="100"/>
      <c r="H488" s="95" t="str">
        <f t="shared" si="7"/>
        <v/>
      </c>
      <c r="I488" s="99" t="str">
        <f t="shared" si="9"/>
        <v/>
      </c>
      <c r="J488" s="95" t="str">
        <f t="shared" si="8"/>
        <v/>
      </c>
      <c r="K488" s="87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</row>
    <row r="489" spans="1:32" x14ac:dyDescent="0.2">
      <c r="A489" s="85"/>
      <c r="B489" s="98"/>
      <c r="C489" s="2"/>
      <c r="D489" s="2"/>
      <c r="E489" s="100"/>
      <c r="F489" s="2"/>
      <c r="G489" s="100"/>
      <c r="H489" s="95" t="str">
        <f t="shared" si="7"/>
        <v/>
      </c>
      <c r="I489" s="99" t="str">
        <f t="shared" si="9"/>
        <v/>
      </c>
      <c r="J489" s="95" t="str">
        <f t="shared" si="8"/>
        <v/>
      </c>
      <c r="K489" s="87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</row>
    <row r="490" spans="1:32" x14ac:dyDescent="0.2">
      <c r="A490" s="85"/>
      <c r="B490" s="98"/>
      <c r="C490" s="2"/>
      <c r="D490" s="2"/>
      <c r="E490" s="100"/>
      <c r="F490" s="2"/>
      <c r="G490" s="100"/>
      <c r="H490" s="95" t="str">
        <f t="shared" si="7"/>
        <v/>
      </c>
      <c r="I490" s="99" t="str">
        <f t="shared" si="9"/>
        <v/>
      </c>
      <c r="J490" s="95" t="str">
        <f t="shared" si="8"/>
        <v/>
      </c>
      <c r="K490" s="87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  <c r="AA490" s="85"/>
      <c r="AB490" s="85"/>
      <c r="AC490" s="85"/>
      <c r="AD490" s="85"/>
      <c r="AE490" s="85"/>
      <c r="AF490" s="85"/>
    </row>
    <row r="491" spans="1:32" x14ac:dyDescent="0.2">
      <c r="A491" s="85"/>
      <c r="B491" s="98"/>
      <c r="C491" s="2"/>
      <c r="D491" s="2"/>
      <c r="E491" s="100"/>
      <c r="F491" s="2"/>
      <c r="G491" s="100"/>
      <c r="H491" s="95" t="str">
        <f t="shared" si="7"/>
        <v/>
      </c>
      <c r="I491" s="99" t="str">
        <f t="shared" si="9"/>
        <v/>
      </c>
      <c r="J491" s="95" t="str">
        <f t="shared" si="8"/>
        <v/>
      </c>
      <c r="K491" s="87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  <c r="AA491" s="85"/>
      <c r="AB491" s="85"/>
      <c r="AC491" s="85"/>
      <c r="AD491" s="85"/>
      <c r="AE491" s="85"/>
      <c r="AF491" s="85"/>
    </row>
    <row r="492" spans="1:32" x14ac:dyDescent="0.2">
      <c r="A492" s="85"/>
      <c r="B492" s="98"/>
      <c r="C492" s="2"/>
      <c r="D492" s="2"/>
      <c r="E492" s="100"/>
      <c r="F492" s="2"/>
      <c r="G492" s="100"/>
      <c r="H492" s="95" t="str">
        <f t="shared" si="7"/>
        <v/>
      </c>
      <c r="I492" s="99" t="str">
        <f t="shared" si="9"/>
        <v/>
      </c>
      <c r="J492" s="95" t="str">
        <f t="shared" si="8"/>
        <v/>
      </c>
      <c r="K492" s="87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  <c r="AA492" s="85"/>
      <c r="AB492" s="85"/>
      <c r="AC492" s="85"/>
      <c r="AD492" s="85"/>
      <c r="AE492" s="85"/>
      <c r="AF492" s="85"/>
    </row>
    <row r="493" spans="1:32" x14ac:dyDescent="0.2">
      <c r="A493" s="85"/>
      <c r="B493" s="98"/>
      <c r="C493" s="2"/>
      <c r="D493" s="2"/>
      <c r="E493" s="100"/>
      <c r="F493" s="2"/>
      <c r="G493" s="100"/>
      <c r="H493" s="95" t="str">
        <f t="shared" si="7"/>
        <v/>
      </c>
      <c r="I493" s="99" t="str">
        <f t="shared" si="9"/>
        <v/>
      </c>
      <c r="J493" s="95" t="str">
        <f t="shared" si="8"/>
        <v/>
      </c>
      <c r="K493" s="87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  <c r="AA493" s="85"/>
      <c r="AB493" s="85"/>
      <c r="AC493" s="85"/>
      <c r="AD493" s="85"/>
      <c r="AE493" s="85"/>
      <c r="AF493" s="85"/>
    </row>
    <row r="494" spans="1:32" x14ac:dyDescent="0.2">
      <c r="A494" s="85"/>
      <c r="B494" s="98"/>
      <c r="C494" s="2"/>
      <c r="D494" s="2"/>
      <c r="E494" s="100"/>
      <c r="F494" s="2"/>
      <c r="G494" s="100"/>
      <c r="H494" s="95" t="str">
        <f t="shared" si="7"/>
        <v/>
      </c>
      <c r="I494" s="99" t="str">
        <f t="shared" si="9"/>
        <v/>
      </c>
      <c r="J494" s="95" t="str">
        <f t="shared" si="8"/>
        <v/>
      </c>
      <c r="K494" s="87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  <c r="AA494" s="85"/>
      <c r="AB494" s="85"/>
      <c r="AC494" s="85"/>
      <c r="AD494" s="85"/>
      <c r="AE494" s="85"/>
      <c r="AF494" s="85"/>
    </row>
    <row r="495" spans="1:32" x14ac:dyDescent="0.2">
      <c r="A495" s="85"/>
      <c r="B495" s="98"/>
      <c r="C495" s="2"/>
      <c r="D495" s="2"/>
      <c r="E495" s="100"/>
      <c r="F495" s="2"/>
      <c r="G495" s="100"/>
      <c r="H495" s="95" t="str">
        <f t="shared" si="7"/>
        <v/>
      </c>
      <c r="I495" s="99" t="str">
        <f t="shared" si="9"/>
        <v/>
      </c>
      <c r="J495" s="95" t="str">
        <f t="shared" si="8"/>
        <v/>
      </c>
      <c r="K495" s="87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  <c r="AA495" s="85"/>
      <c r="AB495" s="85"/>
      <c r="AC495" s="85"/>
      <c r="AD495" s="85"/>
      <c r="AE495" s="85"/>
      <c r="AF495" s="85"/>
    </row>
    <row r="496" spans="1:32" x14ac:dyDescent="0.2">
      <c r="A496" s="85"/>
      <c r="B496" s="98"/>
      <c r="C496" s="2"/>
      <c r="D496" s="2"/>
      <c r="E496" s="100"/>
      <c r="F496" s="2"/>
      <c r="G496" s="100"/>
      <c r="H496" s="95" t="str">
        <f t="shared" si="7"/>
        <v/>
      </c>
      <c r="I496" s="99" t="str">
        <f t="shared" si="9"/>
        <v/>
      </c>
      <c r="J496" s="95" t="str">
        <f t="shared" si="8"/>
        <v/>
      </c>
      <c r="K496" s="87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  <c r="AA496" s="85"/>
      <c r="AB496" s="85"/>
      <c r="AC496" s="85"/>
      <c r="AD496" s="85"/>
      <c r="AE496" s="85"/>
      <c r="AF496" s="85"/>
    </row>
    <row r="497" spans="1:32" x14ac:dyDescent="0.2">
      <c r="A497" s="85"/>
      <c r="B497" s="98"/>
      <c r="C497" s="2"/>
      <c r="D497" s="2"/>
      <c r="E497" s="100"/>
      <c r="F497" s="2"/>
      <c r="G497" s="100"/>
      <c r="H497" s="95" t="str">
        <f t="shared" si="7"/>
        <v/>
      </c>
      <c r="I497" s="99" t="str">
        <f t="shared" si="9"/>
        <v/>
      </c>
      <c r="J497" s="95" t="str">
        <f t="shared" si="8"/>
        <v/>
      </c>
      <c r="K497" s="87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  <c r="AB497" s="85"/>
      <c r="AC497" s="85"/>
      <c r="AD497" s="85"/>
      <c r="AE497" s="85"/>
      <c r="AF497" s="85"/>
    </row>
    <row r="498" spans="1:32" x14ac:dyDescent="0.2">
      <c r="A498" s="85"/>
      <c r="B498" s="98"/>
      <c r="C498" s="2"/>
      <c r="D498" s="2"/>
      <c r="E498" s="100"/>
      <c r="F498" s="2"/>
      <c r="G498" s="100"/>
      <c r="H498" s="95" t="str">
        <f t="shared" si="7"/>
        <v/>
      </c>
      <c r="I498" s="99" t="str">
        <f t="shared" si="9"/>
        <v/>
      </c>
      <c r="J498" s="95" t="str">
        <f t="shared" si="8"/>
        <v/>
      </c>
      <c r="K498" s="87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  <c r="AA498" s="85"/>
      <c r="AB498" s="85"/>
      <c r="AC498" s="85"/>
      <c r="AD498" s="85"/>
      <c r="AE498" s="85"/>
      <c r="AF498" s="85"/>
    </row>
    <row r="499" spans="1:32" x14ac:dyDescent="0.2">
      <c r="A499" s="85"/>
      <c r="B499" s="98"/>
      <c r="C499" s="2"/>
      <c r="D499" s="2"/>
      <c r="E499" s="100"/>
      <c r="F499" s="2"/>
      <c r="G499" s="100"/>
      <c r="H499" s="95" t="str">
        <f t="shared" si="7"/>
        <v/>
      </c>
      <c r="I499" s="99" t="str">
        <f t="shared" si="9"/>
        <v/>
      </c>
      <c r="J499" s="95" t="str">
        <f t="shared" si="8"/>
        <v/>
      </c>
      <c r="K499" s="87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  <c r="AA499" s="85"/>
      <c r="AB499" s="85"/>
      <c r="AC499" s="85"/>
      <c r="AD499" s="85"/>
      <c r="AE499" s="85"/>
      <c r="AF499" s="85"/>
    </row>
    <row r="500" spans="1:32" x14ac:dyDescent="0.2">
      <c r="A500" s="85"/>
      <c r="B500" s="98"/>
      <c r="C500" s="2"/>
      <c r="D500" s="2"/>
      <c r="E500" s="100"/>
      <c r="F500" s="2"/>
      <c r="G500" s="100"/>
      <c r="H500" s="95" t="str">
        <f t="shared" si="7"/>
        <v/>
      </c>
      <c r="I500" s="99" t="str">
        <f t="shared" si="9"/>
        <v/>
      </c>
      <c r="J500" s="95" t="str">
        <f t="shared" si="8"/>
        <v/>
      </c>
      <c r="K500" s="87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  <c r="AA500" s="85"/>
      <c r="AB500" s="85"/>
      <c r="AC500" s="85"/>
      <c r="AD500" s="85"/>
      <c r="AE500" s="85"/>
      <c r="AF500" s="85"/>
    </row>
    <row r="501" spans="1:32" x14ac:dyDescent="0.2">
      <c r="A501" s="85"/>
      <c r="B501" s="98"/>
      <c r="C501" s="2"/>
      <c r="D501" s="2"/>
      <c r="E501" s="100"/>
      <c r="F501" s="2"/>
      <c r="G501" s="100"/>
      <c r="H501" s="95" t="str">
        <f t="shared" si="7"/>
        <v/>
      </c>
      <c r="I501" s="99" t="str">
        <f t="shared" si="9"/>
        <v/>
      </c>
      <c r="J501" s="95" t="str">
        <f t="shared" si="8"/>
        <v/>
      </c>
      <c r="K501" s="87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  <c r="AA501" s="85"/>
      <c r="AB501" s="85"/>
      <c r="AC501" s="85"/>
      <c r="AD501" s="85"/>
      <c r="AE501" s="85"/>
      <c r="AF501" s="85"/>
    </row>
    <row r="502" spans="1:32" x14ac:dyDescent="0.2">
      <c r="A502" s="85"/>
      <c r="B502" s="98"/>
      <c r="C502" s="2"/>
      <c r="D502" s="2"/>
      <c r="E502" s="100"/>
      <c r="F502" s="2"/>
      <c r="G502" s="100"/>
      <c r="H502" s="95" t="str">
        <f t="shared" si="7"/>
        <v/>
      </c>
      <c r="I502" s="99" t="str">
        <f t="shared" si="9"/>
        <v/>
      </c>
      <c r="J502" s="95" t="str">
        <f t="shared" si="8"/>
        <v/>
      </c>
      <c r="K502" s="87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  <c r="AA502" s="85"/>
      <c r="AB502" s="85"/>
      <c r="AC502" s="85"/>
      <c r="AD502" s="85"/>
      <c r="AE502" s="85"/>
      <c r="AF502" s="85"/>
    </row>
    <row r="503" spans="1:32" x14ac:dyDescent="0.2">
      <c r="A503" s="85"/>
      <c r="B503" s="98"/>
      <c r="C503" s="2"/>
      <c r="D503" s="2"/>
      <c r="E503" s="100"/>
      <c r="F503" s="2"/>
      <c r="G503" s="100"/>
      <c r="H503" s="95" t="str">
        <f t="shared" si="7"/>
        <v/>
      </c>
      <c r="I503" s="99" t="str">
        <f t="shared" si="9"/>
        <v/>
      </c>
      <c r="J503" s="95" t="str">
        <f t="shared" si="8"/>
        <v/>
      </c>
      <c r="K503" s="87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  <c r="AA503" s="85"/>
      <c r="AB503" s="85"/>
      <c r="AC503" s="85"/>
      <c r="AD503" s="85"/>
      <c r="AE503" s="85"/>
      <c r="AF503" s="85"/>
    </row>
    <row r="504" spans="1:32" x14ac:dyDescent="0.2">
      <c r="A504" s="85"/>
      <c r="B504" s="98"/>
      <c r="C504" s="2"/>
      <c r="D504" s="2"/>
      <c r="E504" s="100"/>
      <c r="F504" s="2"/>
      <c r="G504" s="100"/>
      <c r="H504" s="95" t="str">
        <f t="shared" si="7"/>
        <v/>
      </c>
      <c r="I504" s="99" t="str">
        <f t="shared" si="9"/>
        <v/>
      </c>
      <c r="J504" s="95" t="str">
        <f t="shared" si="8"/>
        <v/>
      </c>
      <c r="K504" s="87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  <c r="AA504" s="85"/>
      <c r="AB504" s="85"/>
      <c r="AC504" s="85"/>
      <c r="AD504" s="85"/>
      <c r="AE504" s="85"/>
      <c r="AF504" s="85"/>
    </row>
    <row r="505" spans="1:32" x14ac:dyDescent="0.2">
      <c r="A505" s="85"/>
      <c r="B505" s="98"/>
      <c r="C505" s="2"/>
      <c r="D505" s="2"/>
      <c r="E505" s="100"/>
      <c r="F505" s="2"/>
      <c r="G505" s="100"/>
      <c r="H505" s="95" t="str">
        <f t="shared" si="7"/>
        <v/>
      </c>
      <c r="I505" s="99" t="str">
        <f t="shared" si="9"/>
        <v/>
      </c>
      <c r="J505" s="95" t="str">
        <f t="shared" si="8"/>
        <v/>
      </c>
      <c r="K505" s="87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  <c r="AA505" s="85"/>
      <c r="AB505" s="85"/>
      <c r="AC505" s="85"/>
      <c r="AD505" s="85"/>
      <c r="AE505" s="85"/>
      <c r="AF505" s="85"/>
    </row>
    <row r="506" spans="1:32" x14ac:dyDescent="0.2">
      <c r="A506" s="85"/>
      <c r="B506" s="98"/>
      <c r="C506" s="2"/>
      <c r="D506" s="2"/>
      <c r="E506" s="100"/>
      <c r="F506" s="2"/>
      <c r="G506" s="100"/>
      <c r="H506" s="95" t="str">
        <f t="shared" si="7"/>
        <v/>
      </c>
      <c r="I506" s="99" t="str">
        <f t="shared" si="9"/>
        <v/>
      </c>
      <c r="J506" s="95" t="str">
        <f t="shared" si="8"/>
        <v/>
      </c>
      <c r="K506" s="87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  <c r="AA506" s="85"/>
      <c r="AB506" s="85"/>
      <c r="AC506" s="85"/>
      <c r="AD506" s="85"/>
      <c r="AE506" s="85"/>
      <c r="AF506" s="85"/>
    </row>
    <row r="507" spans="1:32" x14ac:dyDescent="0.2">
      <c r="A507" s="85"/>
      <c r="B507" s="98"/>
      <c r="C507" s="2"/>
      <c r="D507" s="2"/>
      <c r="E507" s="100"/>
      <c r="F507" s="2"/>
      <c r="G507" s="100"/>
      <c r="H507" s="95" t="str">
        <f t="shared" si="7"/>
        <v/>
      </c>
      <c r="I507" s="99" t="str">
        <f t="shared" si="9"/>
        <v/>
      </c>
      <c r="J507" s="95" t="str">
        <f t="shared" si="8"/>
        <v/>
      </c>
      <c r="K507" s="87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  <c r="AA507" s="85"/>
      <c r="AB507" s="85"/>
      <c r="AC507" s="85"/>
      <c r="AD507" s="85"/>
      <c r="AE507" s="85"/>
      <c r="AF507" s="85"/>
    </row>
    <row r="508" spans="1:32" x14ac:dyDescent="0.2">
      <c r="A508" s="85"/>
      <c r="B508" s="98"/>
      <c r="C508" s="2"/>
      <c r="D508" s="2"/>
      <c r="E508" s="100"/>
      <c r="F508" s="2"/>
      <c r="G508" s="100"/>
      <c r="H508" s="95" t="str">
        <f t="shared" si="7"/>
        <v/>
      </c>
      <c r="I508" s="99" t="str">
        <f t="shared" si="9"/>
        <v/>
      </c>
      <c r="J508" s="95" t="str">
        <f t="shared" si="8"/>
        <v/>
      </c>
      <c r="K508" s="87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  <c r="AA508" s="85"/>
      <c r="AB508" s="85"/>
      <c r="AC508" s="85"/>
      <c r="AD508" s="85"/>
      <c r="AE508" s="85"/>
      <c r="AF508" s="85"/>
    </row>
    <row r="509" spans="1:32" x14ac:dyDescent="0.2">
      <c r="A509" s="85"/>
      <c r="B509" s="98"/>
      <c r="C509" s="2"/>
      <c r="D509" s="2"/>
      <c r="E509" s="100"/>
      <c r="F509" s="2"/>
      <c r="G509" s="100"/>
      <c r="H509" s="95" t="str">
        <f t="shared" si="7"/>
        <v/>
      </c>
      <c r="I509" s="99" t="str">
        <f t="shared" si="9"/>
        <v/>
      </c>
      <c r="J509" s="95" t="str">
        <f t="shared" si="8"/>
        <v/>
      </c>
      <c r="K509" s="87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  <c r="AA509" s="85"/>
      <c r="AB509" s="85"/>
      <c r="AC509" s="85"/>
      <c r="AD509" s="85"/>
      <c r="AE509" s="85"/>
      <c r="AF509" s="85"/>
    </row>
    <row r="510" spans="1:32" x14ac:dyDescent="0.2">
      <c r="A510" s="85"/>
      <c r="B510" s="98"/>
      <c r="C510" s="2"/>
      <c r="D510" s="2"/>
      <c r="E510" s="100"/>
      <c r="F510" s="2"/>
      <c r="G510" s="100"/>
      <c r="H510" s="95" t="str">
        <f t="shared" si="7"/>
        <v/>
      </c>
      <c r="I510" s="99" t="str">
        <f t="shared" si="9"/>
        <v/>
      </c>
      <c r="J510" s="95" t="str">
        <f t="shared" si="8"/>
        <v/>
      </c>
      <c r="K510" s="87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  <c r="AA510" s="85"/>
      <c r="AB510" s="85"/>
      <c r="AC510" s="85"/>
      <c r="AD510" s="85"/>
      <c r="AE510" s="85"/>
      <c r="AF510" s="85"/>
    </row>
    <row r="511" spans="1:32" x14ac:dyDescent="0.2">
      <c r="A511" s="85"/>
      <c r="B511" s="98"/>
      <c r="C511" s="2"/>
      <c r="D511" s="2"/>
      <c r="E511" s="100"/>
      <c r="F511" s="2"/>
      <c r="G511" s="100"/>
      <c r="H511" s="95" t="str">
        <f t="shared" si="7"/>
        <v/>
      </c>
      <c r="I511" s="99" t="str">
        <f t="shared" si="9"/>
        <v/>
      </c>
      <c r="J511" s="95" t="str">
        <f t="shared" si="8"/>
        <v/>
      </c>
      <c r="K511" s="87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  <c r="AA511" s="85"/>
      <c r="AB511" s="85"/>
      <c r="AC511" s="85"/>
      <c r="AD511" s="85"/>
      <c r="AE511" s="85"/>
      <c r="AF511" s="85"/>
    </row>
    <row r="512" spans="1:32" x14ac:dyDescent="0.2">
      <c r="A512" s="85"/>
      <c r="B512" s="98"/>
      <c r="C512" s="2"/>
      <c r="D512" s="2"/>
      <c r="E512" s="100"/>
      <c r="F512" s="2"/>
      <c r="G512" s="100"/>
      <c r="H512" s="95" t="str">
        <f t="shared" si="7"/>
        <v/>
      </c>
      <c r="I512" s="99" t="str">
        <f t="shared" si="9"/>
        <v/>
      </c>
      <c r="J512" s="95" t="str">
        <f t="shared" si="8"/>
        <v/>
      </c>
      <c r="K512" s="87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</row>
    <row r="513" spans="1:32" x14ac:dyDescent="0.2">
      <c r="A513" s="85"/>
      <c r="B513" s="98"/>
      <c r="C513" s="2"/>
      <c r="D513" s="2"/>
      <c r="E513" s="100"/>
      <c r="F513" s="2"/>
      <c r="G513" s="100"/>
      <c r="H513" s="95" t="str">
        <f t="shared" si="7"/>
        <v/>
      </c>
      <c r="I513" s="99" t="str">
        <f t="shared" si="9"/>
        <v/>
      </c>
      <c r="J513" s="95" t="str">
        <f t="shared" si="8"/>
        <v/>
      </c>
      <c r="K513" s="87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  <c r="AA513" s="85"/>
      <c r="AB513" s="85"/>
      <c r="AC513" s="85"/>
      <c r="AD513" s="85"/>
      <c r="AE513" s="85"/>
      <c r="AF513" s="85"/>
    </row>
    <row r="514" spans="1:32" x14ac:dyDescent="0.2">
      <c r="A514" s="85"/>
      <c r="B514" s="98"/>
      <c r="C514" s="2"/>
      <c r="D514" s="2"/>
      <c r="E514" s="100"/>
      <c r="F514" s="2"/>
      <c r="G514" s="100"/>
      <c r="H514" s="95" t="str">
        <f t="shared" si="7"/>
        <v/>
      </c>
      <c r="I514" s="99" t="str">
        <f t="shared" si="9"/>
        <v/>
      </c>
      <c r="J514" s="95" t="str">
        <f t="shared" si="8"/>
        <v/>
      </c>
      <c r="K514" s="87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  <c r="AA514" s="85"/>
      <c r="AB514" s="85"/>
      <c r="AC514" s="85"/>
      <c r="AD514" s="85"/>
      <c r="AE514" s="85"/>
      <c r="AF514" s="85"/>
    </row>
    <row r="515" spans="1:32" x14ac:dyDescent="0.2">
      <c r="A515" s="85"/>
      <c r="B515" s="98"/>
      <c r="C515" s="2"/>
      <c r="D515" s="2"/>
      <c r="E515" s="100"/>
      <c r="F515" s="2"/>
      <c r="G515" s="100"/>
      <c r="H515" s="95" t="str">
        <f t="shared" si="7"/>
        <v/>
      </c>
      <c r="I515" s="99" t="str">
        <f t="shared" si="9"/>
        <v/>
      </c>
      <c r="J515" s="95" t="str">
        <f t="shared" si="8"/>
        <v/>
      </c>
      <c r="K515" s="87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  <c r="AA515" s="85"/>
      <c r="AB515" s="85"/>
      <c r="AC515" s="85"/>
      <c r="AD515" s="85"/>
      <c r="AE515" s="85"/>
      <c r="AF515" s="85"/>
    </row>
    <row r="516" spans="1:32" x14ac:dyDescent="0.2">
      <c r="A516" s="85"/>
      <c r="B516" s="98"/>
      <c r="C516" s="2"/>
      <c r="D516" s="2"/>
      <c r="E516" s="100"/>
      <c r="F516" s="2"/>
      <c r="G516" s="100"/>
      <c r="H516" s="95" t="str">
        <f t="shared" si="7"/>
        <v/>
      </c>
      <c r="I516" s="99" t="str">
        <f t="shared" si="9"/>
        <v/>
      </c>
      <c r="J516" s="95" t="str">
        <f t="shared" si="8"/>
        <v/>
      </c>
      <c r="K516" s="87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  <c r="AA516" s="85"/>
      <c r="AB516" s="85"/>
      <c r="AC516" s="85"/>
      <c r="AD516" s="85"/>
      <c r="AE516" s="85"/>
      <c r="AF516" s="85"/>
    </row>
    <row r="517" spans="1:32" x14ac:dyDescent="0.2">
      <c r="A517" s="85"/>
      <c r="B517" s="98"/>
      <c r="C517" s="2"/>
      <c r="D517" s="2"/>
      <c r="E517" s="100"/>
      <c r="F517" s="2"/>
      <c r="G517" s="100"/>
      <c r="H517" s="95" t="str">
        <f t="shared" si="7"/>
        <v/>
      </c>
      <c r="I517" s="99" t="str">
        <f t="shared" si="9"/>
        <v/>
      </c>
      <c r="J517" s="95" t="str">
        <f t="shared" si="8"/>
        <v/>
      </c>
      <c r="K517" s="87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  <c r="AA517" s="85"/>
      <c r="AB517" s="85"/>
      <c r="AC517" s="85"/>
      <c r="AD517" s="85"/>
      <c r="AE517" s="85"/>
      <c r="AF517" s="85"/>
    </row>
    <row r="518" spans="1:32" x14ac:dyDescent="0.2">
      <c r="A518" s="85"/>
      <c r="B518" s="98"/>
      <c r="C518" s="2"/>
      <c r="D518" s="2"/>
      <c r="E518" s="100"/>
      <c r="F518" s="2"/>
      <c r="G518" s="100"/>
      <c r="H518" s="95" t="str">
        <f t="shared" ref="H518:H772" si="10">IFERROR(E518/G518,"")</f>
        <v/>
      </c>
      <c r="I518" s="99" t="str">
        <f t="shared" si="9"/>
        <v/>
      </c>
      <c r="J518" s="95" t="str">
        <f t="shared" ref="J518:J772" si="11">IF(I518&lt;&gt;"",H518-I518,"")</f>
        <v/>
      </c>
      <c r="K518" s="87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  <c r="AA518" s="85"/>
      <c r="AB518" s="85"/>
      <c r="AC518" s="85"/>
      <c r="AD518" s="85"/>
      <c r="AE518" s="85"/>
      <c r="AF518" s="85"/>
    </row>
    <row r="519" spans="1:32" x14ac:dyDescent="0.2">
      <c r="A519" s="85"/>
      <c r="B519" s="98"/>
      <c r="C519" s="2"/>
      <c r="D519" s="2"/>
      <c r="E519" s="100"/>
      <c r="F519" s="2"/>
      <c r="G519" s="100"/>
      <c r="H519" s="95" t="str">
        <f t="shared" si="10"/>
        <v/>
      </c>
      <c r="I519" s="99" t="str">
        <f t="shared" si="9"/>
        <v/>
      </c>
      <c r="J519" s="95" t="str">
        <f t="shared" si="11"/>
        <v/>
      </c>
      <c r="K519" s="87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  <c r="AA519" s="85"/>
      <c r="AB519" s="85"/>
      <c r="AC519" s="85"/>
      <c r="AD519" s="85"/>
      <c r="AE519" s="85"/>
      <c r="AF519" s="85"/>
    </row>
    <row r="520" spans="1:32" x14ac:dyDescent="0.2">
      <c r="A520" s="85"/>
      <c r="B520" s="98"/>
      <c r="C520" s="2"/>
      <c r="D520" s="2"/>
      <c r="E520" s="100"/>
      <c r="F520" s="2"/>
      <c r="G520" s="100"/>
      <c r="H520" s="95" t="str">
        <f t="shared" si="10"/>
        <v/>
      </c>
      <c r="I520" s="99" t="str">
        <f t="shared" si="9"/>
        <v/>
      </c>
      <c r="J520" s="95" t="str">
        <f t="shared" si="11"/>
        <v/>
      </c>
      <c r="K520" s="87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  <c r="AA520" s="85"/>
      <c r="AB520" s="85"/>
      <c r="AC520" s="85"/>
      <c r="AD520" s="85"/>
      <c r="AE520" s="85"/>
      <c r="AF520" s="85"/>
    </row>
    <row r="521" spans="1:32" x14ac:dyDescent="0.2">
      <c r="A521" s="85"/>
      <c r="B521" s="98"/>
      <c r="C521" s="2"/>
      <c r="D521" s="2"/>
      <c r="E521" s="100"/>
      <c r="F521" s="2"/>
      <c r="G521" s="100"/>
      <c r="H521" s="95" t="str">
        <f t="shared" si="10"/>
        <v/>
      </c>
      <c r="I521" s="99" t="str">
        <f t="shared" si="9"/>
        <v/>
      </c>
      <c r="J521" s="95" t="str">
        <f t="shared" si="11"/>
        <v/>
      </c>
      <c r="K521" s="87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  <c r="AA521" s="85"/>
      <c r="AB521" s="85"/>
      <c r="AC521" s="85"/>
      <c r="AD521" s="85"/>
      <c r="AE521" s="85"/>
      <c r="AF521" s="85"/>
    </row>
    <row r="522" spans="1:32" x14ac:dyDescent="0.2">
      <c r="A522" s="85"/>
      <c r="B522" s="98"/>
      <c r="C522" s="2"/>
      <c r="D522" s="2"/>
      <c r="E522" s="100"/>
      <c r="F522" s="2"/>
      <c r="G522" s="100"/>
      <c r="H522" s="95" t="str">
        <f t="shared" si="10"/>
        <v/>
      </c>
      <c r="I522" s="99" t="str">
        <f t="shared" si="9"/>
        <v/>
      </c>
      <c r="J522" s="95" t="str">
        <f t="shared" si="11"/>
        <v/>
      </c>
      <c r="K522" s="87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  <c r="AA522" s="85"/>
      <c r="AB522" s="85"/>
      <c r="AC522" s="85"/>
      <c r="AD522" s="85"/>
      <c r="AE522" s="85"/>
      <c r="AF522" s="85"/>
    </row>
    <row r="523" spans="1:32" x14ac:dyDescent="0.2">
      <c r="A523" s="85"/>
      <c r="B523" s="98"/>
      <c r="C523" s="2"/>
      <c r="D523" s="2"/>
      <c r="E523" s="100"/>
      <c r="F523" s="2"/>
      <c r="G523" s="100"/>
      <c r="H523" s="95" t="str">
        <f t="shared" si="10"/>
        <v/>
      </c>
      <c r="I523" s="99" t="str">
        <f t="shared" si="9"/>
        <v/>
      </c>
      <c r="J523" s="95" t="str">
        <f t="shared" si="11"/>
        <v/>
      </c>
      <c r="K523" s="87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  <c r="AA523" s="85"/>
      <c r="AB523" s="85"/>
      <c r="AC523" s="85"/>
      <c r="AD523" s="85"/>
      <c r="AE523" s="85"/>
      <c r="AF523" s="85"/>
    </row>
    <row r="524" spans="1:32" x14ac:dyDescent="0.2">
      <c r="A524" s="85"/>
      <c r="B524" s="98"/>
      <c r="C524" s="2"/>
      <c r="D524" s="2"/>
      <c r="E524" s="100"/>
      <c r="F524" s="2"/>
      <c r="G524" s="100"/>
      <c r="H524" s="95" t="str">
        <f t="shared" si="10"/>
        <v/>
      </c>
      <c r="I524" s="99" t="str">
        <f t="shared" si="9"/>
        <v/>
      </c>
      <c r="J524" s="95" t="str">
        <f t="shared" si="11"/>
        <v/>
      </c>
      <c r="K524" s="87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  <c r="AA524" s="85"/>
      <c r="AB524" s="85"/>
      <c r="AC524" s="85"/>
      <c r="AD524" s="85"/>
      <c r="AE524" s="85"/>
      <c r="AF524" s="85"/>
    </row>
    <row r="525" spans="1:32" x14ac:dyDescent="0.2">
      <c r="A525" s="85"/>
      <c r="B525" s="98"/>
      <c r="C525" s="2"/>
      <c r="D525" s="2"/>
      <c r="E525" s="100"/>
      <c r="F525" s="2"/>
      <c r="G525" s="100"/>
      <c r="H525" s="95" t="str">
        <f t="shared" si="10"/>
        <v/>
      </c>
      <c r="I525" s="99" t="str">
        <f t="shared" si="9"/>
        <v/>
      </c>
      <c r="J525" s="95" t="str">
        <f t="shared" si="11"/>
        <v/>
      </c>
      <c r="K525" s="87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  <c r="AA525" s="85"/>
      <c r="AB525" s="85"/>
      <c r="AC525" s="85"/>
      <c r="AD525" s="85"/>
      <c r="AE525" s="85"/>
      <c r="AF525" s="85"/>
    </row>
    <row r="526" spans="1:32" x14ac:dyDescent="0.2">
      <c r="A526" s="85"/>
      <c r="B526" s="98"/>
      <c r="C526" s="2"/>
      <c r="D526" s="2"/>
      <c r="E526" s="100"/>
      <c r="F526" s="2"/>
      <c r="G526" s="100"/>
      <c r="H526" s="95" t="str">
        <f t="shared" si="10"/>
        <v/>
      </c>
      <c r="I526" s="99" t="str">
        <f t="shared" si="9"/>
        <v/>
      </c>
      <c r="J526" s="95" t="str">
        <f t="shared" si="11"/>
        <v/>
      </c>
      <c r="K526" s="87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  <c r="AA526" s="85"/>
      <c r="AB526" s="85"/>
      <c r="AC526" s="85"/>
      <c r="AD526" s="85"/>
      <c r="AE526" s="85"/>
      <c r="AF526" s="85"/>
    </row>
    <row r="527" spans="1:32" x14ac:dyDescent="0.2">
      <c r="A527" s="85"/>
      <c r="B527" s="98"/>
      <c r="C527" s="2"/>
      <c r="D527" s="2"/>
      <c r="E527" s="100"/>
      <c r="F527" s="2"/>
      <c r="G527" s="100"/>
      <c r="H527" s="95" t="str">
        <f t="shared" si="10"/>
        <v/>
      </c>
      <c r="I527" s="99" t="str">
        <f t="shared" si="9"/>
        <v/>
      </c>
      <c r="J527" s="95" t="str">
        <f t="shared" si="11"/>
        <v/>
      </c>
      <c r="K527" s="87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  <c r="AA527" s="85"/>
      <c r="AB527" s="85"/>
      <c r="AC527" s="85"/>
      <c r="AD527" s="85"/>
      <c r="AE527" s="85"/>
      <c r="AF527" s="85"/>
    </row>
    <row r="528" spans="1:32" x14ac:dyDescent="0.2">
      <c r="A528" s="85"/>
      <c r="B528" s="98"/>
      <c r="C528" s="2"/>
      <c r="D528" s="2"/>
      <c r="E528" s="100"/>
      <c r="F528" s="2"/>
      <c r="G528" s="100"/>
      <c r="H528" s="95" t="str">
        <f t="shared" si="10"/>
        <v/>
      </c>
      <c r="I528" s="99" t="str">
        <f t="shared" si="9"/>
        <v/>
      </c>
      <c r="J528" s="95" t="str">
        <f t="shared" si="11"/>
        <v/>
      </c>
      <c r="K528" s="87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  <c r="AA528" s="85"/>
      <c r="AB528" s="85"/>
      <c r="AC528" s="85"/>
      <c r="AD528" s="85"/>
      <c r="AE528" s="85"/>
      <c r="AF528" s="85"/>
    </row>
    <row r="529" spans="1:32" x14ac:dyDescent="0.2">
      <c r="A529" s="85"/>
      <c r="B529" s="98"/>
      <c r="C529" s="2"/>
      <c r="D529" s="2"/>
      <c r="E529" s="100"/>
      <c r="F529" s="2"/>
      <c r="G529" s="100"/>
      <c r="H529" s="95" t="str">
        <f t="shared" si="10"/>
        <v/>
      </c>
      <c r="I529" s="99" t="str">
        <f t="shared" si="9"/>
        <v/>
      </c>
      <c r="J529" s="95" t="str">
        <f t="shared" si="11"/>
        <v/>
      </c>
      <c r="K529" s="87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  <c r="AA529" s="85"/>
      <c r="AB529" s="85"/>
      <c r="AC529" s="85"/>
      <c r="AD529" s="85"/>
      <c r="AE529" s="85"/>
      <c r="AF529" s="85"/>
    </row>
    <row r="530" spans="1:32" x14ac:dyDescent="0.2">
      <c r="A530" s="85"/>
      <c r="B530" s="98"/>
      <c r="C530" s="2"/>
      <c r="D530" s="2"/>
      <c r="E530" s="100"/>
      <c r="F530" s="2"/>
      <c r="G530" s="100"/>
      <c r="H530" s="95" t="str">
        <f t="shared" si="10"/>
        <v/>
      </c>
      <c r="I530" s="99" t="str">
        <f t="shared" si="9"/>
        <v/>
      </c>
      <c r="J530" s="95" t="str">
        <f t="shared" si="11"/>
        <v/>
      </c>
      <c r="K530" s="87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  <c r="AA530" s="85"/>
      <c r="AB530" s="85"/>
      <c r="AC530" s="85"/>
      <c r="AD530" s="85"/>
      <c r="AE530" s="85"/>
      <c r="AF530" s="85"/>
    </row>
    <row r="531" spans="1:32" x14ac:dyDescent="0.2">
      <c r="A531" s="85"/>
      <c r="B531" s="98"/>
      <c r="C531" s="2"/>
      <c r="D531" s="2"/>
      <c r="E531" s="100"/>
      <c r="F531" s="2"/>
      <c r="G531" s="100"/>
      <c r="H531" s="95" t="str">
        <f t="shared" si="10"/>
        <v/>
      </c>
      <c r="I531" s="99" t="str">
        <f t="shared" si="9"/>
        <v/>
      </c>
      <c r="J531" s="95" t="str">
        <f t="shared" si="11"/>
        <v/>
      </c>
      <c r="K531" s="87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  <c r="AA531" s="85"/>
      <c r="AB531" s="85"/>
      <c r="AC531" s="85"/>
      <c r="AD531" s="85"/>
      <c r="AE531" s="85"/>
      <c r="AF531" s="85"/>
    </row>
    <row r="532" spans="1:32" x14ac:dyDescent="0.2">
      <c r="A532" s="85"/>
      <c r="B532" s="98"/>
      <c r="C532" s="2"/>
      <c r="D532" s="2"/>
      <c r="E532" s="100"/>
      <c r="F532" s="2"/>
      <c r="G532" s="100"/>
      <c r="H532" s="95" t="str">
        <f t="shared" si="10"/>
        <v/>
      </c>
      <c r="I532" s="99" t="str">
        <f t="shared" ref="I532:I786" si="12">IF(G532="","",J532*G532)</f>
        <v/>
      </c>
      <c r="J532" s="95" t="str">
        <f t="shared" si="11"/>
        <v/>
      </c>
      <c r="K532" s="87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  <c r="AA532" s="85"/>
      <c r="AB532" s="85"/>
      <c r="AC532" s="85"/>
      <c r="AD532" s="85"/>
      <c r="AE532" s="85"/>
      <c r="AF532" s="85"/>
    </row>
    <row r="533" spans="1:32" x14ac:dyDescent="0.2">
      <c r="A533" s="85"/>
      <c r="B533" s="98"/>
      <c r="C533" s="2"/>
      <c r="D533" s="2"/>
      <c r="E533" s="100"/>
      <c r="F533" s="2"/>
      <c r="G533" s="100"/>
      <c r="H533" s="95" t="str">
        <f t="shared" si="10"/>
        <v/>
      </c>
      <c r="I533" s="99" t="str">
        <f t="shared" si="12"/>
        <v/>
      </c>
      <c r="J533" s="95" t="str">
        <f t="shared" si="11"/>
        <v/>
      </c>
      <c r="K533" s="87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  <c r="AA533" s="85"/>
      <c r="AB533" s="85"/>
      <c r="AC533" s="85"/>
      <c r="AD533" s="85"/>
      <c r="AE533" s="85"/>
      <c r="AF533" s="85"/>
    </row>
    <row r="534" spans="1:32" x14ac:dyDescent="0.2">
      <c r="A534" s="85"/>
      <c r="B534" s="98"/>
      <c r="C534" s="2"/>
      <c r="D534" s="2"/>
      <c r="E534" s="100"/>
      <c r="F534" s="2"/>
      <c r="G534" s="100"/>
      <c r="H534" s="95" t="str">
        <f t="shared" si="10"/>
        <v/>
      </c>
      <c r="I534" s="99" t="str">
        <f t="shared" si="12"/>
        <v/>
      </c>
      <c r="J534" s="95" t="str">
        <f t="shared" si="11"/>
        <v/>
      </c>
      <c r="K534" s="87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  <c r="AA534" s="85"/>
      <c r="AB534" s="85"/>
      <c r="AC534" s="85"/>
      <c r="AD534" s="85"/>
      <c r="AE534" s="85"/>
      <c r="AF534" s="85"/>
    </row>
    <row r="535" spans="1:32" x14ac:dyDescent="0.2">
      <c r="A535" s="85"/>
      <c r="B535" s="98"/>
      <c r="C535" s="2"/>
      <c r="D535" s="2"/>
      <c r="E535" s="100"/>
      <c r="F535" s="2"/>
      <c r="G535" s="100"/>
      <c r="H535" s="95" t="str">
        <f t="shared" si="10"/>
        <v/>
      </c>
      <c r="I535" s="99" t="str">
        <f t="shared" si="12"/>
        <v/>
      </c>
      <c r="J535" s="95" t="str">
        <f t="shared" si="11"/>
        <v/>
      </c>
      <c r="K535" s="87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  <c r="AA535" s="85"/>
      <c r="AB535" s="85"/>
      <c r="AC535" s="85"/>
      <c r="AD535" s="85"/>
      <c r="AE535" s="85"/>
      <c r="AF535" s="85"/>
    </row>
    <row r="536" spans="1:32" x14ac:dyDescent="0.2">
      <c r="A536" s="85"/>
      <c r="B536" s="98"/>
      <c r="C536" s="2"/>
      <c r="D536" s="2"/>
      <c r="E536" s="100"/>
      <c r="F536" s="2"/>
      <c r="G536" s="100"/>
      <c r="H536" s="95" t="str">
        <f t="shared" si="10"/>
        <v/>
      </c>
      <c r="I536" s="99" t="str">
        <f t="shared" si="12"/>
        <v/>
      </c>
      <c r="J536" s="95" t="str">
        <f t="shared" si="11"/>
        <v/>
      </c>
      <c r="K536" s="87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  <c r="AA536" s="85"/>
      <c r="AB536" s="85"/>
      <c r="AC536" s="85"/>
      <c r="AD536" s="85"/>
      <c r="AE536" s="85"/>
      <c r="AF536" s="85"/>
    </row>
    <row r="537" spans="1:32" x14ac:dyDescent="0.2">
      <c r="A537" s="85"/>
      <c r="B537" s="98"/>
      <c r="C537" s="2"/>
      <c r="D537" s="2"/>
      <c r="E537" s="100"/>
      <c r="F537" s="2"/>
      <c r="G537" s="100"/>
      <c r="H537" s="95" t="str">
        <f t="shared" si="10"/>
        <v/>
      </c>
      <c r="I537" s="99" t="str">
        <f t="shared" si="12"/>
        <v/>
      </c>
      <c r="J537" s="95" t="str">
        <f t="shared" si="11"/>
        <v/>
      </c>
      <c r="K537" s="87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  <c r="AA537" s="85"/>
      <c r="AB537" s="85"/>
      <c r="AC537" s="85"/>
      <c r="AD537" s="85"/>
      <c r="AE537" s="85"/>
      <c r="AF537" s="85"/>
    </row>
    <row r="538" spans="1:32" x14ac:dyDescent="0.2">
      <c r="A538" s="85"/>
      <c r="B538" s="98"/>
      <c r="C538" s="2"/>
      <c r="D538" s="2"/>
      <c r="E538" s="100"/>
      <c r="F538" s="2"/>
      <c r="G538" s="100"/>
      <c r="H538" s="95" t="str">
        <f t="shared" si="10"/>
        <v/>
      </c>
      <c r="I538" s="99" t="str">
        <f t="shared" si="12"/>
        <v/>
      </c>
      <c r="J538" s="95" t="str">
        <f t="shared" si="11"/>
        <v/>
      </c>
      <c r="K538" s="87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  <c r="AA538" s="85"/>
      <c r="AB538" s="85"/>
      <c r="AC538" s="85"/>
      <c r="AD538" s="85"/>
      <c r="AE538" s="85"/>
      <c r="AF538" s="85"/>
    </row>
    <row r="539" spans="1:32" x14ac:dyDescent="0.2">
      <c r="A539" s="85"/>
      <c r="B539" s="98"/>
      <c r="C539" s="2"/>
      <c r="D539" s="2"/>
      <c r="E539" s="100"/>
      <c r="F539" s="2"/>
      <c r="G539" s="100"/>
      <c r="H539" s="95" t="str">
        <f t="shared" si="10"/>
        <v/>
      </c>
      <c r="I539" s="99" t="str">
        <f t="shared" si="12"/>
        <v/>
      </c>
      <c r="J539" s="95" t="str">
        <f t="shared" si="11"/>
        <v/>
      </c>
      <c r="K539" s="87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  <c r="AA539" s="85"/>
      <c r="AB539" s="85"/>
      <c r="AC539" s="85"/>
      <c r="AD539" s="85"/>
      <c r="AE539" s="85"/>
      <c r="AF539" s="85"/>
    </row>
    <row r="540" spans="1:32" x14ac:dyDescent="0.2">
      <c r="A540" s="85"/>
      <c r="B540" s="98"/>
      <c r="C540" s="2"/>
      <c r="D540" s="2"/>
      <c r="E540" s="100"/>
      <c r="F540" s="2"/>
      <c r="G540" s="100"/>
      <c r="H540" s="95" t="str">
        <f t="shared" si="10"/>
        <v/>
      </c>
      <c r="I540" s="99" t="str">
        <f t="shared" si="12"/>
        <v/>
      </c>
      <c r="J540" s="95" t="str">
        <f t="shared" si="11"/>
        <v/>
      </c>
      <c r="K540" s="87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  <c r="AA540" s="85"/>
      <c r="AB540" s="85"/>
      <c r="AC540" s="85"/>
      <c r="AD540" s="85"/>
      <c r="AE540" s="85"/>
      <c r="AF540" s="85"/>
    </row>
    <row r="541" spans="1:32" x14ac:dyDescent="0.2">
      <c r="A541" s="85"/>
      <c r="B541" s="98"/>
      <c r="C541" s="2"/>
      <c r="D541" s="2"/>
      <c r="E541" s="100"/>
      <c r="F541" s="2"/>
      <c r="G541" s="100"/>
      <c r="H541" s="95" t="str">
        <f t="shared" si="10"/>
        <v/>
      </c>
      <c r="I541" s="99" t="str">
        <f t="shared" si="12"/>
        <v/>
      </c>
      <c r="J541" s="95" t="str">
        <f t="shared" si="11"/>
        <v/>
      </c>
      <c r="K541" s="87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  <c r="AA541" s="85"/>
      <c r="AB541" s="85"/>
      <c r="AC541" s="85"/>
      <c r="AD541" s="85"/>
      <c r="AE541" s="85"/>
      <c r="AF541" s="85"/>
    </row>
    <row r="542" spans="1:32" x14ac:dyDescent="0.2">
      <c r="A542" s="85"/>
      <c r="B542" s="98"/>
      <c r="C542" s="2"/>
      <c r="D542" s="2"/>
      <c r="E542" s="100"/>
      <c r="F542" s="2"/>
      <c r="G542" s="100"/>
      <c r="H542" s="95" t="str">
        <f t="shared" si="10"/>
        <v/>
      </c>
      <c r="I542" s="99" t="str">
        <f t="shared" si="12"/>
        <v/>
      </c>
      <c r="J542" s="95" t="str">
        <f t="shared" si="11"/>
        <v/>
      </c>
      <c r="K542" s="87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  <c r="AA542" s="85"/>
      <c r="AB542" s="85"/>
      <c r="AC542" s="85"/>
      <c r="AD542" s="85"/>
      <c r="AE542" s="85"/>
      <c r="AF542" s="85"/>
    </row>
    <row r="543" spans="1:32" x14ac:dyDescent="0.2">
      <c r="A543" s="85"/>
      <c r="B543" s="98"/>
      <c r="C543" s="2"/>
      <c r="D543" s="2"/>
      <c r="E543" s="100"/>
      <c r="F543" s="2"/>
      <c r="G543" s="100"/>
      <c r="H543" s="95" t="str">
        <f t="shared" si="10"/>
        <v/>
      </c>
      <c r="I543" s="99" t="str">
        <f t="shared" si="12"/>
        <v/>
      </c>
      <c r="J543" s="95" t="str">
        <f t="shared" si="11"/>
        <v/>
      </c>
      <c r="K543" s="87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  <c r="AA543" s="85"/>
      <c r="AB543" s="85"/>
      <c r="AC543" s="85"/>
      <c r="AD543" s="85"/>
      <c r="AE543" s="85"/>
      <c r="AF543" s="85"/>
    </row>
    <row r="544" spans="1:32" x14ac:dyDescent="0.2">
      <c r="A544" s="85"/>
      <c r="B544" s="98"/>
      <c r="C544" s="2"/>
      <c r="D544" s="2"/>
      <c r="E544" s="100"/>
      <c r="F544" s="2"/>
      <c r="G544" s="100"/>
      <c r="H544" s="95" t="str">
        <f t="shared" si="10"/>
        <v/>
      </c>
      <c r="I544" s="99" t="str">
        <f t="shared" si="12"/>
        <v/>
      </c>
      <c r="J544" s="95" t="str">
        <f t="shared" si="11"/>
        <v/>
      </c>
      <c r="K544" s="87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  <c r="AA544" s="85"/>
      <c r="AB544" s="85"/>
      <c r="AC544" s="85"/>
      <c r="AD544" s="85"/>
      <c r="AE544" s="85"/>
      <c r="AF544" s="85"/>
    </row>
    <row r="545" spans="1:32" x14ac:dyDescent="0.2">
      <c r="A545" s="85"/>
      <c r="B545" s="98"/>
      <c r="C545" s="2"/>
      <c r="D545" s="2"/>
      <c r="E545" s="100"/>
      <c r="F545" s="2"/>
      <c r="G545" s="100"/>
      <c r="H545" s="95" t="str">
        <f t="shared" si="10"/>
        <v/>
      </c>
      <c r="I545" s="99" t="str">
        <f t="shared" si="12"/>
        <v/>
      </c>
      <c r="J545" s="95" t="str">
        <f t="shared" si="11"/>
        <v/>
      </c>
      <c r="K545" s="87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  <c r="AA545" s="85"/>
      <c r="AB545" s="85"/>
      <c r="AC545" s="85"/>
      <c r="AD545" s="85"/>
      <c r="AE545" s="85"/>
      <c r="AF545" s="85"/>
    </row>
    <row r="546" spans="1:32" x14ac:dyDescent="0.2">
      <c r="A546" s="85"/>
      <c r="B546" s="98"/>
      <c r="C546" s="2"/>
      <c r="D546" s="2"/>
      <c r="E546" s="100"/>
      <c r="F546" s="2"/>
      <c r="G546" s="100"/>
      <c r="H546" s="95" t="str">
        <f t="shared" si="10"/>
        <v/>
      </c>
      <c r="I546" s="99" t="str">
        <f t="shared" si="12"/>
        <v/>
      </c>
      <c r="J546" s="95" t="str">
        <f t="shared" si="11"/>
        <v/>
      </c>
      <c r="K546" s="87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  <c r="AA546" s="85"/>
      <c r="AB546" s="85"/>
      <c r="AC546" s="85"/>
      <c r="AD546" s="85"/>
      <c r="AE546" s="85"/>
      <c r="AF546" s="85"/>
    </row>
    <row r="547" spans="1:32" x14ac:dyDescent="0.2">
      <c r="A547" s="85"/>
      <c r="B547" s="98"/>
      <c r="C547" s="2"/>
      <c r="D547" s="2"/>
      <c r="E547" s="100"/>
      <c r="F547" s="2"/>
      <c r="G547" s="100"/>
      <c r="H547" s="95" t="str">
        <f t="shared" si="10"/>
        <v/>
      </c>
      <c r="I547" s="99" t="str">
        <f t="shared" si="12"/>
        <v/>
      </c>
      <c r="J547" s="95" t="str">
        <f t="shared" si="11"/>
        <v/>
      </c>
      <c r="K547" s="87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  <c r="AA547" s="85"/>
      <c r="AB547" s="85"/>
      <c r="AC547" s="85"/>
      <c r="AD547" s="85"/>
      <c r="AE547" s="85"/>
      <c r="AF547" s="85"/>
    </row>
    <row r="548" spans="1:32" x14ac:dyDescent="0.2">
      <c r="A548" s="85"/>
      <c r="B548" s="98"/>
      <c r="C548" s="2"/>
      <c r="D548" s="2"/>
      <c r="E548" s="100"/>
      <c r="F548" s="2"/>
      <c r="G548" s="100"/>
      <c r="H548" s="95" t="str">
        <f t="shared" si="10"/>
        <v/>
      </c>
      <c r="I548" s="99" t="str">
        <f t="shared" si="12"/>
        <v/>
      </c>
      <c r="J548" s="95" t="str">
        <f t="shared" si="11"/>
        <v/>
      </c>
      <c r="K548" s="87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  <c r="AA548" s="85"/>
      <c r="AB548" s="85"/>
      <c r="AC548" s="85"/>
      <c r="AD548" s="85"/>
      <c r="AE548" s="85"/>
      <c r="AF548" s="85"/>
    </row>
    <row r="549" spans="1:32" x14ac:dyDescent="0.2">
      <c r="A549" s="85"/>
      <c r="B549" s="98"/>
      <c r="C549" s="2"/>
      <c r="D549" s="2"/>
      <c r="E549" s="100"/>
      <c r="F549" s="2"/>
      <c r="G549" s="100"/>
      <c r="H549" s="95" t="str">
        <f t="shared" si="10"/>
        <v/>
      </c>
      <c r="I549" s="99" t="str">
        <f t="shared" si="12"/>
        <v/>
      </c>
      <c r="J549" s="95" t="str">
        <f t="shared" si="11"/>
        <v/>
      </c>
      <c r="K549" s="87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  <c r="AA549" s="85"/>
      <c r="AB549" s="85"/>
      <c r="AC549" s="85"/>
      <c r="AD549" s="85"/>
      <c r="AE549" s="85"/>
      <c r="AF549" s="85"/>
    </row>
    <row r="550" spans="1:32" x14ac:dyDescent="0.2">
      <c r="A550" s="85"/>
      <c r="B550" s="98"/>
      <c r="C550" s="2"/>
      <c r="D550" s="2"/>
      <c r="E550" s="100"/>
      <c r="F550" s="2"/>
      <c r="G550" s="100"/>
      <c r="H550" s="95" t="str">
        <f t="shared" si="10"/>
        <v/>
      </c>
      <c r="I550" s="99" t="str">
        <f t="shared" si="12"/>
        <v/>
      </c>
      <c r="J550" s="95" t="str">
        <f t="shared" si="11"/>
        <v/>
      </c>
      <c r="K550" s="87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  <c r="AA550" s="85"/>
      <c r="AB550" s="85"/>
      <c r="AC550" s="85"/>
      <c r="AD550" s="85"/>
      <c r="AE550" s="85"/>
      <c r="AF550" s="85"/>
    </row>
    <row r="551" spans="1:32" x14ac:dyDescent="0.2">
      <c r="A551" s="85"/>
      <c r="B551" s="98"/>
      <c r="C551" s="2"/>
      <c r="D551" s="2"/>
      <c r="E551" s="100"/>
      <c r="F551" s="2"/>
      <c r="G551" s="100"/>
      <c r="H551" s="95" t="str">
        <f t="shared" si="10"/>
        <v/>
      </c>
      <c r="I551" s="99" t="str">
        <f t="shared" si="12"/>
        <v/>
      </c>
      <c r="J551" s="95" t="str">
        <f t="shared" si="11"/>
        <v/>
      </c>
      <c r="K551" s="87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  <c r="AA551" s="85"/>
      <c r="AB551" s="85"/>
      <c r="AC551" s="85"/>
      <c r="AD551" s="85"/>
      <c r="AE551" s="85"/>
      <c r="AF551" s="85"/>
    </row>
    <row r="552" spans="1:32" x14ac:dyDescent="0.2">
      <c r="A552" s="85"/>
      <c r="B552" s="98"/>
      <c r="C552" s="2"/>
      <c r="D552" s="2"/>
      <c r="E552" s="100"/>
      <c r="F552" s="2"/>
      <c r="G552" s="100"/>
      <c r="H552" s="95" t="str">
        <f t="shared" si="10"/>
        <v/>
      </c>
      <c r="I552" s="99" t="str">
        <f t="shared" si="12"/>
        <v/>
      </c>
      <c r="J552" s="95" t="str">
        <f t="shared" si="11"/>
        <v/>
      </c>
      <c r="K552" s="87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  <c r="AA552" s="85"/>
      <c r="AB552" s="85"/>
      <c r="AC552" s="85"/>
      <c r="AD552" s="85"/>
      <c r="AE552" s="85"/>
      <c r="AF552" s="85"/>
    </row>
    <row r="553" spans="1:32" x14ac:dyDescent="0.2">
      <c r="A553" s="85"/>
      <c r="B553" s="98"/>
      <c r="C553" s="2"/>
      <c r="D553" s="2"/>
      <c r="E553" s="100"/>
      <c r="F553" s="2"/>
      <c r="G553" s="100"/>
      <c r="H553" s="95" t="str">
        <f t="shared" si="10"/>
        <v/>
      </c>
      <c r="I553" s="99" t="str">
        <f t="shared" si="12"/>
        <v/>
      </c>
      <c r="J553" s="95" t="str">
        <f t="shared" si="11"/>
        <v/>
      </c>
      <c r="K553" s="87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  <c r="AA553" s="85"/>
      <c r="AB553" s="85"/>
      <c r="AC553" s="85"/>
      <c r="AD553" s="85"/>
      <c r="AE553" s="85"/>
      <c r="AF553" s="85"/>
    </row>
    <row r="554" spans="1:32" x14ac:dyDescent="0.2">
      <c r="A554" s="85"/>
      <c r="B554" s="98"/>
      <c r="C554" s="2"/>
      <c r="D554" s="2"/>
      <c r="E554" s="100"/>
      <c r="F554" s="2"/>
      <c r="G554" s="100"/>
      <c r="H554" s="95" t="str">
        <f t="shared" si="10"/>
        <v/>
      </c>
      <c r="I554" s="99" t="str">
        <f t="shared" si="12"/>
        <v/>
      </c>
      <c r="J554" s="95" t="str">
        <f t="shared" si="11"/>
        <v/>
      </c>
      <c r="K554" s="87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  <c r="AA554" s="85"/>
      <c r="AB554" s="85"/>
      <c r="AC554" s="85"/>
      <c r="AD554" s="85"/>
      <c r="AE554" s="85"/>
      <c r="AF554" s="85"/>
    </row>
    <row r="555" spans="1:32" x14ac:dyDescent="0.2">
      <c r="A555" s="85"/>
      <c r="B555" s="98"/>
      <c r="C555" s="2"/>
      <c r="D555" s="2"/>
      <c r="E555" s="100"/>
      <c r="F555" s="2"/>
      <c r="G555" s="100"/>
      <c r="H555" s="95" t="str">
        <f t="shared" si="10"/>
        <v/>
      </c>
      <c r="I555" s="99" t="str">
        <f t="shared" si="12"/>
        <v/>
      </c>
      <c r="J555" s="95" t="str">
        <f t="shared" si="11"/>
        <v/>
      </c>
      <c r="K555" s="87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  <c r="AA555" s="85"/>
      <c r="AB555" s="85"/>
      <c r="AC555" s="85"/>
      <c r="AD555" s="85"/>
      <c r="AE555" s="85"/>
      <c r="AF555" s="85"/>
    </row>
    <row r="556" spans="1:32" x14ac:dyDescent="0.2">
      <c r="A556" s="85"/>
      <c r="B556" s="98"/>
      <c r="C556" s="2"/>
      <c r="D556" s="2"/>
      <c r="E556" s="100"/>
      <c r="F556" s="2"/>
      <c r="G556" s="100"/>
      <c r="H556" s="95" t="str">
        <f t="shared" si="10"/>
        <v/>
      </c>
      <c r="I556" s="99" t="str">
        <f t="shared" si="12"/>
        <v/>
      </c>
      <c r="J556" s="95" t="str">
        <f t="shared" si="11"/>
        <v/>
      </c>
      <c r="K556" s="87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  <c r="AA556" s="85"/>
      <c r="AB556" s="85"/>
      <c r="AC556" s="85"/>
      <c r="AD556" s="85"/>
      <c r="AE556" s="85"/>
      <c r="AF556" s="85"/>
    </row>
    <row r="557" spans="1:32" x14ac:dyDescent="0.2">
      <c r="A557" s="85"/>
      <c r="B557" s="98"/>
      <c r="C557" s="2"/>
      <c r="D557" s="2"/>
      <c r="E557" s="100"/>
      <c r="F557" s="2"/>
      <c r="G557" s="100"/>
      <c r="H557" s="95" t="str">
        <f t="shared" si="10"/>
        <v/>
      </c>
      <c r="I557" s="99" t="str">
        <f t="shared" si="12"/>
        <v/>
      </c>
      <c r="J557" s="95" t="str">
        <f t="shared" si="11"/>
        <v/>
      </c>
      <c r="K557" s="87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  <c r="AA557" s="85"/>
      <c r="AB557" s="85"/>
      <c r="AC557" s="85"/>
      <c r="AD557" s="85"/>
      <c r="AE557" s="85"/>
      <c r="AF557" s="85"/>
    </row>
    <row r="558" spans="1:32" x14ac:dyDescent="0.2">
      <c r="A558" s="85"/>
      <c r="B558" s="98"/>
      <c r="C558" s="2"/>
      <c r="D558" s="2"/>
      <c r="E558" s="100"/>
      <c r="F558" s="2"/>
      <c r="G558" s="100"/>
      <c r="H558" s="95" t="str">
        <f t="shared" si="10"/>
        <v/>
      </c>
      <c r="I558" s="99" t="str">
        <f t="shared" si="12"/>
        <v/>
      </c>
      <c r="J558" s="95" t="str">
        <f t="shared" si="11"/>
        <v/>
      </c>
      <c r="K558" s="87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  <c r="AA558" s="85"/>
      <c r="AB558" s="85"/>
      <c r="AC558" s="85"/>
      <c r="AD558" s="85"/>
      <c r="AE558" s="85"/>
      <c r="AF558" s="85"/>
    </row>
    <row r="559" spans="1:32" x14ac:dyDescent="0.2">
      <c r="A559" s="85"/>
      <c r="B559" s="98"/>
      <c r="C559" s="2"/>
      <c r="D559" s="2"/>
      <c r="E559" s="100"/>
      <c r="F559" s="2"/>
      <c r="G559" s="100"/>
      <c r="H559" s="95" t="str">
        <f t="shared" si="10"/>
        <v/>
      </c>
      <c r="I559" s="99" t="str">
        <f t="shared" si="12"/>
        <v/>
      </c>
      <c r="J559" s="95" t="str">
        <f t="shared" si="11"/>
        <v/>
      </c>
      <c r="K559" s="87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  <c r="AA559" s="85"/>
      <c r="AB559" s="85"/>
      <c r="AC559" s="85"/>
      <c r="AD559" s="85"/>
      <c r="AE559" s="85"/>
      <c r="AF559" s="85"/>
    </row>
    <row r="560" spans="1:32" x14ac:dyDescent="0.2">
      <c r="A560" s="85"/>
      <c r="B560" s="98"/>
      <c r="C560" s="2"/>
      <c r="D560" s="2"/>
      <c r="E560" s="100"/>
      <c r="F560" s="2"/>
      <c r="G560" s="100"/>
      <c r="H560" s="95" t="str">
        <f t="shared" si="10"/>
        <v/>
      </c>
      <c r="I560" s="99" t="str">
        <f t="shared" si="12"/>
        <v/>
      </c>
      <c r="J560" s="95" t="str">
        <f t="shared" si="11"/>
        <v/>
      </c>
      <c r="K560" s="87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  <c r="AA560" s="85"/>
      <c r="AB560" s="85"/>
      <c r="AC560" s="85"/>
      <c r="AD560" s="85"/>
      <c r="AE560" s="85"/>
      <c r="AF560" s="85"/>
    </row>
    <row r="561" spans="1:32" x14ac:dyDescent="0.2">
      <c r="A561" s="85"/>
      <c r="B561" s="98"/>
      <c r="C561" s="2"/>
      <c r="D561" s="2"/>
      <c r="E561" s="100"/>
      <c r="F561" s="2"/>
      <c r="G561" s="100"/>
      <c r="H561" s="95" t="str">
        <f t="shared" si="10"/>
        <v/>
      </c>
      <c r="I561" s="99" t="str">
        <f t="shared" si="12"/>
        <v/>
      </c>
      <c r="J561" s="95" t="str">
        <f t="shared" si="11"/>
        <v/>
      </c>
      <c r="K561" s="87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  <c r="AA561" s="85"/>
      <c r="AB561" s="85"/>
      <c r="AC561" s="85"/>
      <c r="AD561" s="85"/>
      <c r="AE561" s="85"/>
      <c r="AF561" s="85"/>
    </row>
    <row r="562" spans="1:32" x14ac:dyDescent="0.2">
      <c r="A562" s="85"/>
      <c r="B562" s="98"/>
      <c r="C562" s="2"/>
      <c r="D562" s="2"/>
      <c r="E562" s="100"/>
      <c r="F562" s="2"/>
      <c r="G562" s="100"/>
      <c r="H562" s="95" t="str">
        <f t="shared" si="10"/>
        <v/>
      </c>
      <c r="I562" s="99" t="str">
        <f t="shared" si="12"/>
        <v/>
      </c>
      <c r="J562" s="95" t="str">
        <f t="shared" si="11"/>
        <v/>
      </c>
      <c r="K562" s="87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  <c r="AA562" s="85"/>
      <c r="AB562" s="85"/>
      <c r="AC562" s="85"/>
      <c r="AD562" s="85"/>
      <c r="AE562" s="85"/>
      <c r="AF562" s="85"/>
    </row>
    <row r="563" spans="1:32" x14ac:dyDescent="0.2">
      <c r="A563" s="85"/>
      <c r="B563" s="98"/>
      <c r="C563" s="2"/>
      <c r="D563" s="2"/>
      <c r="E563" s="100"/>
      <c r="F563" s="2"/>
      <c r="G563" s="100"/>
      <c r="H563" s="95" t="str">
        <f t="shared" si="10"/>
        <v/>
      </c>
      <c r="I563" s="99" t="str">
        <f t="shared" si="12"/>
        <v/>
      </c>
      <c r="J563" s="95" t="str">
        <f t="shared" si="11"/>
        <v/>
      </c>
      <c r="K563" s="87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  <c r="AA563" s="85"/>
      <c r="AB563" s="85"/>
      <c r="AC563" s="85"/>
      <c r="AD563" s="85"/>
      <c r="AE563" s="85"/>
      <c r="AF563" s="85"/>
    </row>
    <row r="564" spans="1:32" x14ac:dyDescent="0.2">
      <c r="A564" s="85"/>
      <c r="B564" s="98"/>
      <c r="C564" s="2"/>
      <c r="D564" s="2"/>
      <c r="E564" s="100"/>
      <c r="F564" s="2"/>
      <c r="G564" s="100"/>
      <c r="H564" s="95" t="str">
        <f t="shared" si="10"/>
        <v/>
      </c>
      <c r="I564" s="99" t="str">
        <f t="shared" si="12"/>
        <v/>
      </c>
      <c r="J564" s="95" t="str">
        <f t="shared" si="11"/>
        <v/>
      </c>
      <c r="K564" s="87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  <c r="AA564" s="85"/>
      <c r="AB564" s="85"/>
      <c r="AC564" s="85"/>
      <c r="AD564" s="85"/>
      <c r="AE564" s="85"/>
      <c r="AF564" s="85"/>
    </row>
    <row r="565" spans="1:32" x14ac:dyDescent="0.2">
      <c r="A565" s="85"/>
      <c r="B565" s="98"/>
      <c r="C565" s="2"/>
      <c r="D565" s="2"/>
      <c r="E565" s="100"/>
      <c r="F565" s="2"/>
      <c r="G565" s="100"/>
      <c r="H565" s="95" t="str">
        <f t="shared" si="10"/>
        <v/>
      </c>
      <c r="I565" s="99" t="str">
        <f t="shared" si="12"/>
        <v/>
      </c>
      <c r="J565" s="95" t="str">
        <f t="shared" si="11"/>
        <v/>
      </c>
      <c r="K565" s="87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  <c r="AA565" s="85"/>
      <c r="AB565" s="85"/>
      <c r="AC565" s="85"/>
      <c r="AD565" s="85"/>
      <c r="AE565" s="85"/>
      <c r="AF565" s="85"/>
    </row>
    <row r="566" spans="1:32" x14ac:dyDescent="0.2">
      <c r="A566" s="85"/>
      <c r="B566" s="98"/>
      <c r="C566" s="2"/>
      <c r="D566" s="2"/>
      <c r="E566" s="100"/>
      <c r="F566" s="2"/>
      <c r="G566" s="100"/>
      <c r="H566" s="95" t="str">
        <f t="shared" si="10"/>
        <v/>
      </c>
      <c r="I566" s="99" t="str">
        <f t="shared" si="12"/>
        <v/>
      </c>
      <c r="J566" s="95" t="str">
        <f t="shared" si="11"/>
        <v/>
      </c>
      <c r="K566" s="87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</row>
    <row r="567" spans="1:32" x14ac:dyDescent="0.2">
      <c r="A567" s="85"/>
      <c r="B567" s="98"/>
      <c r="C567" s="2"/>
      <c r="D567" s="2"/>
      <c r="E567" s="100"/>
      <c r="F567" s="2"/>
      <c r="G567" s="100"/>
      <c r="H567" s="95" t="str">
        <f t="shared" si="10"/>
        <v/>
      </c>
      <c r="I567" s="99" t="str">
        <f t="shared" si="12"/>
        <v/>
      </c>
      <c r="J567" s="95" t="str">
        <f t="shared" si="11"/>
        <v/>
      </c>
      <c r="K567" s="87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</row>
    <row r="568" spans="1:32" x14ac:dyDescent="0.2">
      <c r="A568" s="85"/>
      <c r="B568" s="98"/>
      <c r="C568" s="2"/>
      <c r="D568" s="2"/>
      <c r="E568" s="100"/>
      <c r="F568" s="2"/>
      <c r="G568" s="100"/>
      <c r="H568" s="95" t="str">
        <f t="shared" si="10"/>
        <v/>
      </c>
      <c r="I568" s="99" t="str">
        <f t="shared" si="12"/>
        <v/>
      </c>
      <c r="J568" s="95" t="str">
        <f t="shared" si="11"/>
        <v/>
      </c>
      <c r="K568" s="87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  <c r="AA568" s="85"/>
      <c r="AB568" s="85"/>
      <c r="AC568" s="85"/>
      <c r="AD568" s="85"/>
      <c r="AE568" s="85"/>
      <c r="AF568" s="85"/>
    </row>
    <row r="569" spans="1:32" x14ac:dyDescent="0.2">
      <c r="A569" s="85"/>
      <c r="B569" s="98"/>
      <c r="C569" s="2"/>
      <c r="D569" s="2"/>
      <c r="E569" s="100"/>
      <c r="F569" s="2"/>
      <c r="G569" s="100"/>
      <c r="H569" s="95" t="str">
        <f t="shared" si="10"/>
        <v/>
      </c>
      <c r="I569" s="99" t="str">
        <f t="shared" si="12"/>
        <v/>
      </c>
      <c r="J569" s="95" t="str">
        <f t="shared" si="11"/>
        <v/>
      </c>
      <c r="K569" s="87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  <c r="AA569" s="85"/>
      <c r="AB569" s="85"/>
      <c r="AC569" s="85"/>
      <c r="AD569" s="85"/>
      <c r="AE569" s="85"/>
      <c r="AF569" s="85"/>
    </row>
    <row r="570" spans="1:32" x14ac:dyDescent="0.2">
      <c r="A570" s="85"/>
      <c r="B570" s="98"/>
      <c r="C570" s="2"/>
      <c r="D570" s="2"/>
      <c r="E570" s="100"/>
      <c r="F570" s="2"/>
      <c r="G570" s="100"/>
      <c r="H570" s="95" t="str">
        <f t="shared" si="10"/>
        <v/>
      </c>
      <c r="I570" s="99" t="str">
        <f t="shared" si="12"/>
        <v/>
      </c>
      <c r="J570" s="95" t="str">
        <f t="shared" si="11"/>
        <v/>
      </c>
      <c r="K570" s="87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  <c r="AA570" s="85"/>
      <c r="AB570" s="85"/>
      <c r="AC570" s="85"/>
      <c r="AD570" s="85"/>
      <c r="AE570" s="85"/>
      <c r="AF570" s="85"/>
    </row>
    <row r="571" spans="1:32" x14ac:dyDescent="0.2">
      <c r="A571" s="85"/>
      <c r="B571" s="98"/>
      <c r="C571" s="2"/>
      <c r="D571" s="2"/>
      <c r="E571" s="100"/>
      <c r="F571" s="2"/>
      <c r="G571" s="100"/>
      <c r="H571" s="95" t="str">
        <f t="shared" si="10"/>
        <v/>
      </c>
      <c r="I571" s="99" t="str">
        <f t="shared" si="12"/>
        <v/>
      </c>
      <c r="J571" s="95" t="str">
        <f t="shared" si="11"/>
        <v/>
      </c>
      <c r="K571" s="87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  <c r="AA571" s="85"/>
      <c r="AB571" s="85"/>
      <c r="AC571" s="85"/>
      <c r="AD571" s="85"/>
      <c r="AE571" s="85"/>
      <c r="AF571" s="85"/>
    </row>
    <row r="572" spans="1:32" x14ac:dyDescent="0.2">
      <c r="A572" s="85"/>
      <c r="B572" s="98"/>
      <c r="C572" s="2"/>
      <c r="D572" s="2"/>
      <c r="E572" s="100"/>
      <c r="F572" s="2"/>
      <c r="G572" s="100"/>
      <c r="H572" s="95" t="str">
        <f t="shared" si="10"/>
        <v/>
      </c>
      <c r="I572" s="99" t="str">
        <f t="shared" si="12"/>
        <v/>
      </c>
      <c r="J572" s="95" t="str">
        <f t="shared" si="11"/>
        <v/>
      </c>
      <c r="K572" s="87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  <c r="AA572" s="85"/>
      <c r="AB572" s="85"/>
      <c r="AC572" s="85"/>
      <c r="AD572" s="85"/>
      <c r="AE572" s="85"/>
      <c r="AF572" s="85"/>
    </row>
    <row r="573" spans="1:32" x14ac:dyDescent="0.2">
      <c r="A573" s="85"/>
      <c r="B573" s="98"/>
      <c r="C573" s="2"/>
      <c r="D573" s="2"/>
      <c r="E573" s="100"/>
      <c r="F573" s="2"/>
      <c r="G573" s="100"/>
      <c r="H573" s="95" t="str">
        <f t="shared" si="10"/>
        <v/>
      </c>
      <c r="I573" s="99" t="str">
        <f t="shared" si="12"/>
        <v/>
      </c>
      <c r="J573" s="95" t="str">
        <f t="shared" si="11"/>
        <v/>
      </c>
      <c r="K573" s="87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  <c r="AA573" s="85"/>
      <c r="AB573" s="85"/>
      <c r="AC573" s="85"/>
      <c r="AD573" s="85"/>
      <c r="AE573" s="85"/>
      <c r="AF573" s="85"/>
    </row>
    <row r="574" spans="1:32" x14ac:dyDescent="0.2">
      <c r="A574" s="85"/>
      <c r="B574" s="98"/>
      <c r="C574" s="2"/>
      <c r="D574" s="2"/>
      <c r="E574" s="100"/>
      <c r="F574" s="2"/>
      <c r="G574" s="100"/>
      <c r="H574" s="95" t="str">
        <f t="shared" si="10"/>
        <v/>
      </c>
      <c r="I574" s="99" t="str">
        <f t="shared" si="12"/>
        <v/>
      </c>
      <c r="J574" s="95" t="str">
        <f t="shared" si="11"/>
        <v/>
      </c>
      <c r="K574" s="87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  <c r="AA574" s="85"/>
      <c r="AB574" s="85"/>
      <c r="AC574" s="85"/>
      <c r="AD574" s="85"/>
      <c r="AE574" s="85"/>
      <c r="AF574" s="85"/>
    </row>
    <row r="575" spans="1:32" x14ac:dyDescent="0.2">
      <c r="A575" s="85"/>
      <c r="B575" s="98"/>
      <c r="C575" s="2"/>
      <c r="D575" s="2"/>
      <c r="E575" s="100"/>
      <c r="F575" s="2"/>
      <c r="G575" s="100"/>
      <c r="H575" s="95" t="str">
        <f t="shared" si="10"/>
        <v/>
      </c>
      <c r="I575" s="99" t="str">
        <f t="shared" si="12"/>
        <v/>
      </c>
      <c r="J575" s="95" t="str">
        <f t="shared" si="11"/>
        <v/>
      </c>
      <c r="K575" s="87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  <c r="AA575" s="85"/>
      <c r="AB575" s="85"/>
      <c r="AC575" s="85"/>
      <c r="AD575" s="85"/>
      <c r="AE575" s="85"/>
      <c r="AF575" s="85"/>
    </row>
    <row r="576" spans="1:32" x14ac:dyDescent="0.2">
      <c r="A576" s="85"/>
      <c r="B576" s="98"/>
      <c r="C576" s="2"/>
      <c r="D576" s="2"/>
      <c r="E576" s="100"/>
      <c r="F576" s="2"/>
      <c r="G576" s="100"/>
      <c r="H576" s="95" t="str">
        <f t="shared" si="10"/>
        <v/>
      </c>
      <c r="I576" s="99" t="str">
        <f t="shared" si="12"/>
        <v/>
      </c>
      <c r="J576" s="95" t="str">
        <f t="shared" si="11"/>
        <v/>
      </c>
      <c r="K576" s="87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  <c r="AA576" s="85"/>
      <c r="AB576" s="85"/>
      <c r="AC576" s="85"/>
      <c r="AD576" s="85"/>
      <c r="AE576" s="85"/>
      <c r="AF576" s="85"/>
    </row>
    <row r="577" spans="1:32" x14ac:dyDescent="0.2">
      <c r="A577" s="85"/>
      <c r="B577" s="98"/>
      <c r="C577" s="2"/>
      <c r="D577" s="2"/>
      <c r="E577" s="100"/>
      <c r="F577" s="2"/>
      <c r="G577" s="100"/>
      <c r="H577" s="95" t="str">
        <f t="shared" si="10"/>
        <v/>
      </c>
      <c r="I577" s="99" t="str">
        <f t="shared" si="12"/>
        <v/>
      </c>
      <c r="J577" s="95" t="str">
        <f t="shared" si="11"/>
        <v/>
      </c>
      <c r="K577" s="87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  <c r="AA577" s="85"/>
      <c r="AB577" s="85"/>
      <c r="AC577" s="85"/>
      <c r="AD577" s="85"/>
      <c r="AE577" s="85"/>
      <c r="AF577" s="85"/>
    </row>
    <row r="578" spans="1:32" x14ac:dyDescent="0.2">
      <c r="A578" s="85"/>
      <c r="B578" s="98"/>
      <c r="C578" s="2"/>
      <c r="D578" s="2"/>
      <c r="E578" s="100"/>
      <c r="F578" s="2"/>
      <c r="G578" s="100"/>
      <c r="H578" s="95" t="str">
        <f t="shared" si="10"/>
        <v/>
      </c>
      <c r="I578" s="99" t="str">
        <f t="shared" si="12"/>
        <v/>
      </c>
      <c r="J578" s="95" t="str">
        <f t="shared" si="11"/>
        <v/>
      </c>
      <c r="K578" s="87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  <c r="AA578" s="85"/>
      <c r="AB578" s="85"/>
      <c r="AC578" s="85"/>
      <c r="AD578" s="85"/>
      <c r="AE578" s="85"/>
      <c r="AF578" s="85"/>
    </row>
    <row r="579" spans="1:32" x14ac:dyDescent="0.2">
      <c r="A579" s="85"/>
      <c r="B579" s="98"/>
      <c r="C579" s="2"/>
      <c r="D579" s="2"/>
      <c r="E579" s="100"/>
      <c r="F579" s="2"/>
      <c r="G579" s="100"/>
      <c r="H579" s="95" t="str">
        <f t="shared" si="10"/>
        <v/>
      </c>
      <c r="I579" s="99" t="str">
        <f t="shared" si="12"/>
        <v/>
      </c>
      <c r="J579" s="95" t="str">
        <f t="shared" si="11"/>
        <v/>
      </c>
      <c r="K579" s="87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  <c r="AA579" s="85"/>
      <c r="AB579" s="85"/>
      <c r="AC579" s="85"/>
      <c r="AD579" s="85"/>
      <c r="AE579" s="85"/>
      <c r="AF579" s="85"/>
    </row>
    <row r="580" spans="1:32" x14ac:dyDescent="0.2">
      <c r="A580" s="85"/>
      <c r="B580" s="98"/>
      <c r="C580" s="2"/>
      <c r="D580" s="2"/>
      <c r="E580" s="100"/>
      <c r="F580" s="2"/>
      <c r="G580" s="100"/>
      <c r="H580" s="95" t="str">
        <f t="shared" si="10"/>
        <v/>
      </c>
      <c r="I580" s="99" t="str">
        <f t="shared" si="12"/>
        <v/>
      </c>
      <c r="J580" s="95" t="str">
        <f t="shared" si="11"/>
        <v/>
      </c>
      <c r="K580" s="87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  <c r="AA580" s="85"/>
      <c r="AB580" s="85"/>
      <c r="AC580" s="85"/>
      <c r="AD580" s="85"/>
      <c r="AE580" s="85"/>
      <c r="AF580" s="85"/>
    </row>
    <row r="581" spans="1:32" x14ac:dyDescent="0.2">
      <c r="A581" s="85"/>
      <c r="B581" s="98"/>
      <c r="C581" s="2"/>
      <c r="D581" s="2"/>
      <c r="E581" s="100"/>
      <c r="F581" s="2"/>
      <c r="G581" s="100"/>
      <c r="H581" s="95" t="str">
        <f t="shared" si="10"/>
        <v/>
      </c>
      <c r="I581" s="99" t="str">
        <f t="shared" si="12"/>
        <v/>
      </c>
      <c r="J581" s="95" t="str">
        <f t="shared" si="11"/>
        <v/>
      </c>
      <c r="K581" s="87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  <c r="AA581" s="85"/>
      <c r="AB581" s="85"/>
      <c r="AC581" s="85"/>
      <c r="AD581" s="85"/>
      <c r="AE581" s="85"/>
      <c r="AF581" s="85"/>
    </row>
    <row r="582" spans="1:32" x14ac:dyDescent="0.2">
      <c r="A582" s="85"/>
      <c r="B582" s="98"/>
      <c r="C582" s="2"/>
      <c r="D582" s="2"/>
      <c r="E582" s="100"/>
      <c r="F582" s="2"/>
      <c r="G582" s="100"/>
      <c r="H582" s="95" t="str">
        <f t="shared" si="10"/>
        <v/>
      </c>
      <c r="I582" s="99" t="str">
        <f t="shared" si="12"/>
        <v/>
      </c>
      <c r="J582" s="95" t="str">
        <f t="shared" si="11"/>
        <v/>
      </c>
      <c r="K582" s="87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  <c r="AA582" s="85"/>
      <c r="AB582" s="85"/>
      <c r="AC582" s="85"/>
      <c r="AD582" s="85"/>
      <c r="AE582" s="85"/>
      <c r="AF582" s="85"/>
    </row>
    <row r="583" spans="1:32" x14ac:dyDescent="0.2">
      <c r="A583" s="85"/>
      <c r="B583" s="98"/>
      <c r="C583" s="2"/>
      <c r="D583" s="2"/>
      <c r="E583" s="100"/>
      <c r="F583" s="2"/>
      <c r="G583" s="100"/>
      <c r="H583" s="95" t="str">
        <f t="shared" si="10"/>
        <v/>
      </c>
      <c r="I583" s="99" t="str">
        <f t="shared" si="12"/>
        <v/>
      </c>
      <c r="J583" s="95" t="str">
        <f t="shared" si="11"/>
        <v/>
      </c>
      <c r="K583" s="87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  <c r="AA583" s="85"/>
      <c r="AB583" s="85"/>
      <c r="AC583" s="85"/>
      <c r="AD583" s="85"/>
      <c r="AE583" s="85"/>
      <c r="AF583" s="85"/>
    </row>
    <row r="584" spans="1:32" x14ac:dyDescent="0.2">
      <c r="A584" s="85"/>
      <c r="B584" s="98"/>
      <c r="C584" s="2"/>
      <c r="D584" s="2"/>
      <c r="E584" s="100"/>
      <c r="F584" s="2"/>
      <c r="G584" s="100"/>
      <c r="H584" s="95" t="str">
        <f t="shared" si="10"/>
        <v/>
      </c>
      <c r="I584" s="99" t="str">
        <f t="shared" si="12"/>
        <v/>
      </c>
      <c r="J584" s="95" t="str">
        <f t="shared" si="11"/>
        <v/>
      </c>
      <c r="K584" s="87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  <c r="AA584" s="85"/>
      <c r="AB584" s="85"/>
      <c r="AC584" s="85"/>
      <c r="AD584" s="85"/>
      <c r="AE584" s="85"/>
      <c r="AF584" s="85"/>
    </row>
    <row r="585" spans="1:32" x14ac:dyDescent="0.2">
      <c r="A585" s="85"/>
      <c r="B585" s="98"/>
      <c r="C585" s="2"/>
      <c r="D585" s="2"/>
      <c r="E585" s="100"/>
      <c r="F585" s="2"/>
      <c r="G585" s="100"/>
      <c r="H585" s="95" t="str">
        <f t="shared" si="10"/>
        <v/>
      </c>
      <c r="I585" s="99" t="str">
        <f t="shared" si="12"/>
        <v/>
      </c>
      <c r="J585" s="95" t="str">
        <f t="shared" si="11"/>
        <v/>
      </c>
      <c r="K585" s="87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  <c r="AA585" s="85"/>
      <c r="AB585" s="85"/>
      <c r="AC585" s="85"/>
      <c r="AD585" s="85"/>
      <c r="AE585" s="85"/>
      <c r="AF585" s="85"/>
    </row>
    <row r="586" spans="1:32" x14ac:dyDescent="0.2">
      <c r="A586" s="85"/>
      <c r="B586" s="98"/>
      <c r="C586" s="2"/>
      <c r="D586" s="2"/>
      <c r="E586" s="100"/>
      <c r="F586" s="2"/>
      <c r="G586" s="100"/>
      <c r="H586" s="95" t="str">
        <f t="shared" si="10"/>
        <v/>
      </c>
      <c r="I586" s="99" t="str">
        <f t="shared" si="12"/>
        <v/>
      </c>
      <c r="J586" s="95" t="str">
        <f t="shared" si="11"/>
        <v/>
      </c>
      <c r="K586" s="87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  <c r="AA586" s="85"/>
      <c r="AB586" s="85"/>
      <c r="AC586" s="85"/>
      <c r="AD586" s="85"/>
      <c r="AE586" s="85"/>
      <c r="AF586" s="85"/>
    </row>
    <row r="587" spans="1:32" x14ac:dyDescent="0.2">
      <c r="A587" s="85"/>
      <c r="B587" s="98"/>
      <c r="C587" s="2"/>
      <c r="D587" s="2"/>
      <c r="E587" s="100"/>
      <c r="F587" s="2"/>
      <c r="G587" s="100"/>
      <c r="H587" s="95" t="str">
        <f t="shared" si="10"/>
        <v/>
      </c>
      <c r="I587" s="99" t="str">
        <f t="shared" si="12"/>
        <v/>
      </c>
      <c r="J587" s="95" t="str">
        <f t="shared" si="11"/>
        <v/>
      </c>
      <c r="K587" s="87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  <c r="AA587" s="85"/>
      <c r="AB587" s="85"/>
      <c r="AC587" s="85"/>
      <c r="AD587" s="85"/>
      <c r="AE587" s="85"/>
      <c r="AF587" s="85"/>
    </row>
    <row r="588" spans="1:32" x14ac:dyDescent="0.2">
      <c r="A588" s="85"/>
      <c r="B588" s="98"/>
      <c r="C588" s="2"/>
      <c r="D588" s="2"/>
      <c r="E588" s="100"/>
      <c r="F588" s="2"/>
      <c r="G588" s="100"/>
      <c r="H588" s="95" t="str">
        <f t="shared" si="10"/>
        <v/>
      </c>
      <c r="I588" s="99" t="str">
        <f t="shared" si="12"/>
        <v/>
      </c>
      <c r="J588" s="95" t="str">
        <f t="shared" si="11"/>
        <v/>
      </c>
      <c r="K588" s="87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  <c r="AA588" s="85"/>
      <c r="AB588" s="85"/>
      <c r="AC588" s="85"/>
      <c r="AD588" s="85"/>
      <c r="AE588" s="85"/>
      <c r="AF588" s="85"/>
    </row>
    <row r="589" spans="1:32" x14ac:dyDescent="0.2">
      <c r="A589" s="85"/>
      <c r="B589" s="98"/>
      <c r="C589" s="2"/>
      <c r="D589" s="2"/>
      <c r="E589" s="100"/>
      <c r="F589" s="2"/>
      <c r="G589" s="100"/>
      <c r="H589" s="95" t="str">
        <f t="shared" si="10"/>
        <v/>
      </c>
      <c r="I589" s="99" t="str">
        <f t="shared" si="12"/>
        <v/>
      </c>
      <c r="J589" s="95" t="str">
        <f t="shared" si="11"/>
        <v/>
      </c>
      <c r="K589" s="87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  <c r="AA589" s="85"/>
      <c r="AB589" s="85"/>
      <c r="AC589" s="85"/>
      <c r="AD589" s="85"/>
      <c r="AE589" s="85"/>
      <c r="AF589" s="85"/>
    </row>
    <row r="590" spans="1:32" x14ac:dyDescent="0.2">
      <c r="A590" s="85"/>
      <c r="B590" s="98"/>
      <c r="C590" s="2"/>
      <c r="D590" s="2"/>
      <c r="E590" s="100"/>
      <c r="F590" s="2"/>
      <c r="G590" s="100"/>
      <c r="H590" s="95" t="str">
        <f t="shared" si="10"/>
        <v/>
      </c>
      <c r="I590" s="99" t="str">
        <f t="shared" si="12"/>
        <v/>
      </c>
      <c r="J590" s="95" t="str">
        <f t="shared" si="11"/>
        <v/>
      </c>
      <c r="K590" s="87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  <c r="AA590" s="85"/>
      <c r="AB590" s="85"/>
      <c r="AC590" s="85"/>
      <c r="AD590" s="85"/>
      <c r="AE590" s="85"/>
      <c r="AF590" s="85"/>
    </row>
    <row r="591" spans="1:32" x14ac:dyDescent="0.2">
      <c r="A591" s="85"/>
      <c r="B591" s="98"/>
      <c r="C591" s="2"/>
      <c r="D591" s="2"/>
      <c r="E591" s="100"/>
      <c r="F591" s="2"/>
      <c r="G591" s="100"/>
      <c r="H591" s="95" t="str">
        <f t="shared" si="10"/>
        <v/>
      </c>
      <c r="I591" s="99" t="str">
        <f t="shared" si="12"/>
        <v/>
      </c>
      <c r="J591" s="95" t="str">
        <f t="shared" si="11"/>
        <v/>
      </c>
      <c r="K591" s="87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  <c r="AA591" s="85"/>
      <c r="AB591" s="85"/>
      <c r="AC591" s="85"/>
      <c r="AD591" s="85"/>
      <c r="AE591" s="85"/>
      <c r="AF591" s="85"/>
    </row>
    <row r="592" spans="1:32" x14ac:dyDescent="0.2">
      <c r="A592" s="85"/>
      <c r="B592" s="98"/>
      <c r="C592" s="2"/>
      <c r="D592" s="2"/>
      <c r="E592" s="100"/>
      <c r="F592" s="2"/>
      <c r="G592" s="100"/>
      <c r="H592" s="95" t="str">
        <f t="shared" si="10"/>
        <v/>
      </c>
      <c r="I592" s="99" t="str">
        <f t="shared" si="12"/>
        <v/>
      </c>
      <c r="J592" s="95" t="str">
        <f t="shared" si="11"/>
        <v/>
      </c>
      <c r="K592" s="87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  <c r="AA592" s="85"/>
      <c r="AB592" s="85"/>
      <c r="AC592" s="85"/>
      <c r="AD592" s="85"/>
      <c r="AE592" s="85"/>
      <c r="AF592" s="85"/>
    </row>
    <row r="593" spans="1:32" x14ac:dyDescent="0.2">
      <c r="A593" s="85"/>
      <c r="B593" s="98"/>
      <c r="C593" s="2"/>
      <c r="D593" s="2"/>
      <c r="E593" s="100"/>
      <c r="F593" s="2"/>
      <c r="G593" s="100"/>
      <c r="H593" s="95" t="str">
        <f t="shared" si="10"/>
        <v/>
      </c>
      <c r="I593" s="99" t="str">
        <f t="shared" si="12"/>
        <v/>
      </c>
      <c r="J593" s="95" t="str">
        <f t="shared" si="11"/>
        <v/>
      </c>
      <c r="K593" s="87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  <c r="AA593" s="85"/>
      <c r="AB593" s="85"/>
      <c r="AC593" s="85"/>
      <c r="AD593" s="85"/>
      <c r="AE593" s="85"/>
      <c r="AF593" s="85"/>
    </row>
    <row r="594" spans="1:32" x14ac:dyDescent="0.2">
      <c r="A594" s="85"/>
      <c r="B594" s="98"/>
      <c r="C594" s="2"/>
      <c r="D594" s="2"/>
      <c r="E594" s="100"/>
      <c r="F594" s="2"/>
      <c r="G594" s="100"/>
      <c r="H594" s="95" t="str">
        <f t="shared" si="10"/>
        <v/>
      </c>
      <c r="I594" s="99" t="str">
        <f t="shared" si="12"/>
        <v/>
      </c>
      <c r="J594" s="95" t="str">
        <f t="shared" si="11"/>
        <v/>
      </c>
      <c r="K594" s="87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  <c r="AA594" s="85"/>
      <c r="AB594" s="85"/>
      <c r="AC594" s="85"/>
      <c r="AD594" s="85"/>
      <c r="AE594" s="85"/>
      <c r="AF594" s="85"/>
    </row>
    <row r="595" spans="1:32" x14ac:dyDescent="0.2">
      <c r="A595" s="85"/>
      <c r="B595" s="98"/>
      <c r="C595" s="2"/>
      <c r="D595" s="2"/>
      <c r="E595" s="100"/>
      <c r="F595" s="2"/>
      <c r="G595" s="100"/>
      <c r="H595" s="95" t="str">
        <f t="shared" si="10"/>
        <v/>
      </c>
      <c r="I595" s="99" t="str">
        <f t="shared" si="12"/>
        <v/>
      </c>
      <c r="J595" s="95" t="str">
        <f t="shared" si="11"/>
        <v/>
      </c>
      <c r="K595" s="87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  <c r="AA595" s="85"/>
      <c r="AB595" s="85"/>
      <c r="AC595" s="85"/>
      <c r="AD595" s="85"/>
      <c r="AE595" s="85"/>
      <c r="AF595" s="85"/>
    </row>
    <row r="596" spans="1:32" x14ac:dyDescent="0.2">
      <c r="A596" s="85"/>
      <c r="B596" s="98"/>
      <c r="C596" s="2"/>
      <c r="D596" s="2"/>
      <c r="E596" s="100"/>
      <c r="F596" s="2"/>
      <c r="G596" s="100"/>
      <c r="H596" s="95" t="str">
        <f t="shared" si="10"/>
        <v/>
      </c>
      <c r="I596" s="99" t="str">
        <f t="shared" si="12"/>
        <v/>
      </c>
      <c r="J596" s="95" t="str">
        <f t="shared" si="11"/>
        <v/>
      </c>
      <c r="K596" s="87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  <c r="AA596" s="85"/>
      <c r="AB596" s="85"/>
      <c r="AC596" s="85"/>
      <c r="AD596" s="85"/>
      <c r="AE596" s="85"/>
      <c r="AF596" s="85"/>
    </row>
    <row r="597" spans="1:32" x14ac:dyDescent="0.2">
      <c r="A597" s="85"/>
      <c r="B597" s="98"/>
      <c r="C597" s="2"/>
      <c r="D597" s="2"/>
      <c r="E597" s="100"/>
      <c r="F597" s="2"/>
      <c r="G597" s="100"/>
      <c r="H597" s="95" t="str">
        <f t="shared" si="10"/>
        <v/>
      </c>
      <c r="I597" s="99" t="str">
        <f t="shared" si="12"/>
        <v/>
      </c>
      <c r="J597" s="95" t="str">
        <f t="shared" si="11"/>
        <v/>
      </c>
      <c r="K597" s="87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  <c r="AA597" s="85"/>
      <c r="AB597" s="85"/>
      <c r="AC597" s="85"/>
      <c r="AD597" s="85"/>
      <c r="AE597" s="85"/>
      <c r="AF597" s="85"/>
    </row>
    <row r="598" spans="1:32" x14ac:dyDescent="0.2">
      <c r="A598" s="85"/>
      <c r="B598" s="98"/>
      <c r="C598" s="2"/>
      <c r="D598" s="2"/>
      <c r="E598" s="100"/>
      <c r="F598" s="2"/>
      <c r="G598" s="100"/>
      <c r="H598" s="95" t="str">
        <f t="shared" si="10"/>
        <v/>
      </c>
      <c r="I598" s="99" t="str">
        <f t="shared" si="12"/>
        <v/>
      </c>
      <c r="J598" s="95" t="str">
        <f t="shared" si="11"/>
        <v/>
      </c>
      <c r="K598" s="87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  <c r="AA598" s="85"/>
      <c r="AB598" s="85"/>
      <c r="AC598" s="85"/>
      <c r="AD598" s="85"/>
      <c r="AE598" s="85"/>
      <c r="AF598" s="85"/>
    </row>
    <row r="599" spans="1:32" x14ac:dyDescent="0.2">
      <c r="A599" s="85"/>
      <c r="B599" s="98"/>
      <c r="C599" s="2"/>
      <c r="D599" s="2"/>
      <c r="E599" s="100"/>
      <c r="F599" s="2"/>
      <c r="G599" s="100"/>
      <c r="H599" s="95" t="str">
        <f t="shared" si="10"/>
        <v/>
      </c>
      <c r="I599" s="99" t="str">
        <f t="shared" si="12"/>
        <v/>
      </c>
      <c r="J599" s="95" t="str">
        <f t="shared" si="11"/>
        <v/>
      </c>
      <c r="K599" s="87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  <c r="AA599" s="85"/>
      <c r="AB599" s="85"/>
      <c r="AC599" s="85"/>
      <c r="AD599" s="85"/>
      <c r="AE599" s="85"/>
      <c r="AF599" s="85"/>
    </row>
    <row r="600" spans="1:32" x14ac:dyDescent="0.2">
      <c r="A600" s="85"/>
      <c r="B600" s="98"/>
      <c r="C600" s="2"/>
      <c r="D600" s="2"/>
      <c r="E600" s="100"/>
      <c r="F600" s="2"/>
      <c r="G600" s="100"/>
      <c r="H600" s="95" t="str">
        <f t="shared" si="10"/>
        <v/>
      </c>
      <c r="I600" s="99" t="str">
        <f t="shared" si="12"/>
        <v/>
      </c>
      <c r="J600" s="95" t="str">
        <f t="shared" si="11"/>
        <v/>
      </c>
      <c r="K600" s="87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  <c r="AA600" s="85"/>
      <c r="AB600" s="85"/>
      <c r="AC600" s="85"/>
      <c r="AD600" s="85"/>
      <c r="AE600" s="85"/>
      <c r="AF600" s="85"/>
    </row>
    <row r="601" spans="1:32" x14ac:dyDescent="0.2">
      <c r="A601" s="85"/>
      <c r="B601" s="98"/>
      <c r="C601" s="2"/>
      <c r="D601" s="2"/>
      <c r="E601" s="100"/>
      <c r="F601" s="2"/>
      <c r="G601" s="100"/>
      <c r="H601" s="95" t="str">
        <f t="shared" si="10"/>
        <v/>
      </c>
      <c r="I601" s="99" t="str">
        <f t="shared" si="12"/>
        <v/>
      </c>
      <c r="J601" s="95" t="str">
        <f t="shared" si="11"/>
        <v/>
      </c>
      <c r="K601" s="87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  <c r="AA601" s="85"/>
      <c r="AB601" s="85"/>
      <c r="AC601" s="85"/>
      <c r="AD601" s="85"/>
      <c r="AE601" s="85"/>
      <c r="AF601" s="85"/>
    </row>
    <row r="602" spans="1:32" x14ac:dyDescent="0.2">
      <c r="A602" s="85"/>
      <c r="B602" s="98"/>
      <c r="C602" s="2"/>
      <c r="D602" s="2"/>
      <c r="E602" s="100"/>
      <c r="F602" s="2"/>
      <c r="G602" s="100"/>
      <c r="H602" s="95" t="str">
        <f t="shared" si="10"/>
        <v/>
      </c>
      <c r="I602" s="99" t="str">
        <f t="shared" si="12"/>
        <v/>
      </c>
      <c r="J602" s="95" t="str">
        <f t="shared" si="11"/>
        <v/>
      </c>
      <c r="K602" s="87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  <c r="AB602" s="85"/>
      <c r="AC602" s="85"/>
      <c r="AD602" s="85"/>
      <c r="AE602" s="85"/>
      <c r="AF602" s="85"/>
    </row>
    <row r="603" spans="1:32" x14ac:dyDescent="0.2">
      <c r="A603" s="85"/>
      <c r="B603" s="98"/>
      <c r="C603" s="2"/>
      <c r="D603" s="2"/>
      <c r="E603" s="100"/>
      <c r="F603" s="2"/>
      <c r="G603" s="100"/>
      <c r="H603" s="95" t="str">
        <f t="shared" si="10"/>
        <v/>
      </c>
      <c r="I603" s="99" t="str">
        <f t="shared" si="12"/>
        <v/>
      </c>
      <c r="J603" s="95" t="str">
        <f t="shared" si="11"/>
        <v/>
      </c>
      <c r="K603" s="87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  <c r="AA603" s="85"/>
      <c r="AB603" s="85"/>
      <c r="AC603" s="85"/>
      <c r="AD603" s="85"/>
      <c r="AE603" s="85"/>
      <c r="AF603" s="85"/>
    </row>
    <row r="604" spans="1:32" x14ac:dyDescent="0.2">
      <c r="A604" s="85"/>
      <c r="B604" s="98"/>
      <c r="C604" s="2"/>
      <c r="D604" s="2"/>
      <c r="E604" s="100"/>
      <c r="F604" s="2"/>
      <c r="G604" s="100"/>
      <c r="H604" s="95" t="str">
        <f t="shared" si="10"/>
        <v/>
      </c>
      <c r="I604" s="99" t="str">
        <f t="shared" si="12"/>
        <v/>
      </c>
      <c r="J604" s="95" t="str">
        <f t="shared" si="11"/>
        <v/>
      </c>
      <c r="K604" s="87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  <c r="AA604" s="85"/>
      <c r="AB604" s="85"/>
      <c r="AC604" s="85"/>
      <c r="AD604" s="85"/>
      <c r="AE604" s="85"/>
      <c r="AF604" s="85"/>
    </row>
    <row r="605" spans="1:32" x14ac:dyDescent="0.2">
      <c r="A605" s="85"/>
      <c r="B605" s="98"/>
      <c r="C605" s="2"/>
      <c r="D605" s="2"/>
      <c r="E605" s="100"/>
      <c r="F605" s="2"/>
      <c r="G605" s="100"/>
      <c r="H605" s="95" t="str">
        <f t="shared" si="10"/>
        <v/>
      </c>
      <c r="I605" s="99" t="str">
        <f t="shared" si="12"/>
        <v/>
      </c>
      <c r="J605" s="95" t="str">
        <f t="shared" si="11"/>
        <v/>
      </c>
      <c r="K605" s="87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  <c r="AA605" s="85"/>
      <c r="AB605" s="85"/>
      <c r="AC605" s="85"/>
      <c r="AD605" s="85"/>
      <c r="AE605" s="85"/>
      <c r="AF605" s="85"/>
    </row>
    <row r="606" spans="1:32" x14ac:dyDescent="0.2">
      <c r="A606" s="85"/>
      <c r="B606" s="98"/>
      <c r="C606" s="2"/>
      <c r="D606" s="2"/>
      <c r="E606" s="100"/>
      <c r="F606" s="2"/>
      <c r="G606" s="100"/>
      <c r="H606" s="95" t="str">
        <f t="shared" si="10"/>
        <v/>
      </c>
      <c r="I606" s="99" t="str">
        <f t="shared" si="12"/>
        <v/>
      </c>
      <c r="J606" s="95" t="str">
        <f t="shared" si="11"/>
        <v/>
      </c>
      <c r="K606" s="87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</row>
    <row r="607" spans="1:32" x14ac:dyDescent="0.2">
      <c r="A607" s="85"/>
      <c r="B607" s="98"/>
      <c r="C607" s="2"/>
      <c r="D607" s="2"/>
      <c r="E607" s="100"/>
      <c r="F607" s="2"/>
      <c r="G607" s="100"/>
      <c r="H607" s="95" t="str">
        <f t="shared" si="10"/>
        <v/>
      </c>
      <c r="I607" s="99" t="str">
        <f t="shared" si="12"/>
        <v/>
      </c>
      <c r="J607" s="95" t="str">
        <f t="shared" si="11"/>
        <v/>
      </c>
      <c r="K607" s="87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  <c r="AA607" s="85"/>
      <c r="AB607" s="85"/>
      <c r="AC607" s="85"/>
      <c r="AD607" s="85"/>
      <c r="AE607" s="85"/>
      <c r="AF607" s="85"/>
    </row>
    <row r="608" spans="1:32" x14ac:dyDescent="0.2">
      <c r="A608" s="85"/>
      <c r="B608" s="98"/>
      <c r="C608" s="2"/>
      <c r="D608" s="2"/>
      <c r="E608" s="100"/>
      <c r="F608" s="2"/>
      <c r="G608" s="100"/>
      <c r="H608" s="95" t="str">
        <f t="shared" si="10"/>
        <v/>
      </c>
      <c r="I608" s="99" t="str">
        <f t="shared" si="12"/>
        <v/>
      </c>
      <c r="J608" s="95" t="str">
        <f t="shared" si="11"/>
        <v/>
      </c>
      <c r="K608" s="87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  <c r="AA608" s="85"/>
      <c r="AB608" s="85"/>
      <c r="AC608" s="85"/>
      <c r="AD608" s="85"/>
      <c r="AE608" s="85"/>
      <c r="AF608" s="85"/>
    </row>
    <row r="609" spans="1:32" x14ac:dyDescent="0.2">
      <c r="A609" s="85"/>
      <c r="B609" s="98"/>
      <c r="C609" s="2"/>
      <c r="D609" s="2"/>
      <c r="E609" s="100"/>
      <c r="F609" s="2"/>
      <c r="G609" s="100"/>
      <c r="H609" s="95" t="str">
        <f t="shared" si="10"/>
        <v/>
      </c>
      <c r="I609" s="99" t="str">
        <f t="shared" si="12"/>
        <v/>
      </c>
      <c r="J609" s="95" t="str">
        <f t="shared" si="11"/>
        <v/>
      </c>
      <c r="K609" s="87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  <c r="AA609" s="85"/>
      <c r="AB609" s="85"/>
      <c r="AC609" s="85"/>
      <c r="AD609" s="85"/>
      <c r="AE609" s="85"/>
      <c r="AF609" s="85"/>
    </row>
    <row r="610" spans="1:32" x14ac:dyDescent="0.2">
      <c r="A610" s="85"/>
      <c r="B610" s="98"/>
      <c r="C610" s="2"/>
      <c r="D610" s="2"/>
      <c r="E610" s="100"/>
      <c r="F610" s="2"/>
      <c r="G610" s="100"/>
      <c r="H610" s="95" t="str">
        <f t="shared" si="10"/>
        <v/>
      </c>
      <c r="I610" s="99" t="str">
        <f t="shared" si="12"/>
        <v/>
      </c>
      <c r="J610" s="95" t="str">
        <f t="shared" si="11"/>
        <v/>
      </c>
      <c r="K610" s="87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  <c r="AA610" s="85"/>
      <c r="AB610" s="85"/>
      <c r="AC610" s="85"/>
      <c r="AD610" s="85"/>
      <c r="AE610" s="85"/>
      <c r="AF610" s="85"/>
    </row>
    <row r="611" spans="1:32" x14ac:dyDescent="0.2">
      <c r="A611" s="85"/>
      <c r="B611" s="98"/>
      <c r="C611" s="2"/>
      <c r="D611" s="2"/>
      <c r="E611" s="100"/>
      <c r="F611" s="2"/>
      <c r="G611" s="100"/>
      <c r="H611" s="95" t="str">
        <f t="shared" si="10"/>
        <v/>
      </c>
      <c r="I611" s="99" t="str">
        <f t="shared" si="12"/>
        <v/>
      </c>
      <c r="J611" s="95" t="str">
        <f t="shared" si="11"/>
        <v/>
      </c>
      <c r="K611" s="87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  <c r="AA611" s="85"/>
      <c r="AB611" s="85"/>
      <c r="AC611" s="85"/>
      <c r="AD611" s="85"/>
      <c r="AE611" s="85"/>
      <c r="AF611" s="85"/>
    </row>
    <row r="612" spans="1:32" x14ac:dyDescent="0.2">
      <c r="A612" s="85"/>
      <c r="B612" s="98"/>
      <c r="C612" s="2"/>
      <c r="D612" s="2"/>
      <c r="E612" s="100"/>
      <c r="F612" s="2"/>
      <c r="G612" s="100"/>
      <c r="H612" s="95" t="str">
        <f t="shared" si="10"/>
        <v/>
      </c>
      <c r="I612" s="99" t="str">
        <f t="shared" si="12"/>
        <v/>
      </c>
      <c r="J612" s="95" t="str">
        <f t="shared" si="11"/>
        <v/>
      </c>
      <c r="K612" s="87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  <c r="AA612" s="85"/>
      <c r="AB612" s="85"/>
      <c r="AC612" s="85"/>
      <c r="AD612" s="85"/>
      <c r="AE612" s="85"/>
      <c r="AF612" s="85"/>
    </row>
    <row r="613" spans="1:32" x14ac:dyDescent="0.2">
      <c r="A613" s="85"/>
      <c r="B613" s="98"/>
      <c r="C613" s="2"/>
      <c r="D613" s="2"/>
      <c r="E613" s="100"/>
      <c r="F613" s="2"/>
      <c r="G613" s="100"/>
      <c r="H613" s="95" t="str">
        <f t="shared" si="10"/>
        <v/>
      </c>
      <c r="I613" s="99" t="str">
        <f t="shared" si="12"/>
        <v/>
      </c>
      <c r="J613" s="95" t="str">
        <f t="shared" si="11"/>
        <v/>
      </c>
      <c r="K613" s="87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  <c r="AA613" s="85"/>
      <c r="AB613" s="85"/>
      <c r="AC613" s="85"/>
      <c r="AD613" s="85"/>
      <c r="AE613" s="85"/>
      <c r="AF613" s="85"/>
    </row>
    <row r="614" spans="1:32" x14ac:dyDescent="0.2">
      <c r="A614" s="85"/>
      <c r="B614" s="98"/>
      <c r="C614" s="2"/>
      <c r="D614" s="2"/>
      <c r="E614" s="100"/>
      <c r="F614" s="2"/>
      <c r="G614" s="100"/>
      <c r="H614" s="95" t="str">
        <f t="shared" si="10"/>
        <v/>
      </c>
      <c r="I614" s="99" t="str">
        <f t="shared" si="12"/>
        <v/>
      </c>
      <c r="J614" s="95" t="str">
        <f t="shared" si="11"/>
        <v/>
      </c>
      <c r="K614" s="87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  <c r="AA614" s="85"/>
      <c r="AB614" s="85"/>
      <c r="AC614" s="85"/>
      <c r="AD614" s="85"/>
      <c r="AE614" s="85"/>
      <c r="AF614" s="85"/>
    </row>
    <row r="615" spans="1:32" x14ac:dyDescent="0.2">
      <c r="A615" s="85"/>
      <c r="B615" s="98"/>
      <c r="C615" s="2"/>
      <c r="D615" s="2"/>
      <c r="E615" s="100"/>
      <c r="F615" s="2"/>
      <c r="G615" s="100"/>
      <c r="H615" s="95" t="str">
        <f t="shared" si="10"/>
        <v/>
      </c>
      <c r="I615" s="99" t="str">
        <f t="shared" si="12"/>
        <v/>
      </c>
      <c r="J615" s="95" t="str">
        <f t="shared" si="11"/>
        <v/>
      </c>
      <c r="K615" s="87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  <c r="AA615" s="85"/>
      <c r="AB615" s="85"/>
      <c r="AC615" s="85"/>
      <c r="AD615" s="85"/>
      <c r="AE615" s="85"/>
      <c r="AF615" s="85"/>
    </row>
    <row r="616" spans="1:32" x14ac:dyDescent="0.2">
      <c r="A616" s="85"/>
      <c r="B616" s="98"/>
      <c r="C616" s="2"/>
      <c r="D616" s="2"/>
      <c r="E616" s="100"/>
      <c r="F616" s="2"/>
      <c r="G616" s="100"/>
      <c r="H616" s="95" t="str">
        <f t="shared" si="10"/>
        <v/>
      </c>
      <c r="I616" s="99" t="str">
        <f t="shared" si="12"/>
        <v/>
      </c>
      <c r="J616" s="95" t="str">
        <f t="shared" si="11"/>
        <v/>
      </c>
      <c r="K616" s="87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  <c r="AA616" s="85"/>
      <c r="AB616" s="85"/>
      <c r="AC616" s="85"/>
      <c r="AD616" s="85"/>
      <c r="AE616" s="85"/>
      <c r="AF616" s="85"/>
    </row>
    <row r="617" spans="1:32" x14ac:dyDescent="0.2">
      <c r="A617" s="85"/>
      <c r="B617" s="98"/>
      <c r="C617" s="2"/>
      <c r="D617" s="2"/>
      <c r="E617" s="100"/>
      <c r="F617" s="2"/>
      <c r="G617" s="100"/>
      <c r="H617" s="95" t="str">
        <f t="shared" si="10"/>
        <v/>
      </c>
      <c r="I617" s="99" t="str">
        <f t="shared" si="12"/>
        <v/>
      </c>
      <c r="J617" s="95" t="str">
        <f t="shared" si="11"/>
        <v/>
      </c>
      <c r="K617" s="87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  <c r="AA617" s="85"/>
      <c r="AB617" s="85"/>
      <c r="AC617" s="85"/>
      <c r="AD617" s="85"/>
      <c r="AE617" s="85"/>
      <c r="AF617" s="85"/>
    </row>
    <row r="618" spans="1:32" x14ac:dyDescent="0.2">
      <c r="A618" s="85"/>
      <c r="B618" s="98"/>
      <c r="C618" s="2"/>
      <c r="D618" s="2"/>
      <c r="E618" s="100"/>
      <c r="F618" s="2"/>
      <c r="G618" s="100"/>
      <c r="H618" s="95" t="str">
        <f t="shared" si="10"/>
        <v/>
      </c>
      <c r="I618" s="99" t="str">
        <f t="shared" si="12"/>
        <v/>
      </c>
      <c r="J618" s="95" t="str">
        <f t="shared" si="11"/>
        <v/>
      </c>
      <c r="K618" s="87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  <c r="AA618" s="85"/>
      <c r="AB618" s="85"/>
      <c r="AC618" s="85"/>
      <c r="AD618" s="85"/>
      <c r="AE618" s="85"/>
      <c r="AF618" s="85"/>
    </row>
    <row r="619" spans="1:32" x14ac:dyDescent="0.2">
      <c r="A619" s="85"/>
      <c r="B619" s="98"/>
      <c r="C619" s="2"/>
      <c r="D619" s="2"/>
      <c r="E619" s="100"/>
      <c r="F619" s="2"/>
      <c r="G619" s="100"/>
      <c r="H619" s="95" t="str">
        <f t="shared" si="10"/>
        <v/>
      </c>
      <c r="I619" s="99" t="str">
        <f t="shared" si="12"/>
        <v/>
      </c>
      <c r="J619" s="95" t="str">
        <f t="shared" si="11"/>
        <v/>
      </c>
      <c r="K619" s="87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  <c r="AA619" s="85"/>
      <c r="AB619" s="85"/>
      <c r="AC619" s="85"/>
      <c r="AD619" s="85"/>
      <c r="AE619" s="85"/>
      <c r="AF619" s="85"/>
    </row>
    <row r="620" spans="1:32" x14ac:dyDescent="0.2">
      <c r="A620" s="85"/>
      <c r="B620" s="98"/>
      <c r="C620" s="2"/>
      <c r="D620" s="2"/>
      <c r="E620" s="100"/>
      <c r="F620" s="2"/>
      <c r="G620" s="100"/>
      <c r="H620" s="95" t="str">
        <f t="shared" si="10"/>
        <v/>
      </c>
      <c r="I620" s="99" t="str">
        <f t="shared" si="12"/>
        <v/>
      </c>
      <c r="J620" s="95" t="str">
        <f t="shared" si="11"/>
        <v/>
      </c>
      <c r="K620" s="87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  <c r="AA620" s="85"/>
      <c r="AB620" s="85"/>
      <c r="AC620" s="85"/>
      <c r="AD620" s="85"/>
      <c r="AE620" s="85"/>
      <c r="AF620" s="85"/>
    </row>
    <row r="621" spans="1:32" x14ac:dyDescent="0.2">
      <c r="A621" s="85"/>
      <c r="B621" s="98"/>
      <c r="C621" s="2"/>
      <c r="D621" s="2"/>
      <c r="E621" s="100"/>
      <c r="F621" s="2"/>
      <c r="G621" s="100"/>
      <c r="H621" s="95" t="str">
        <f t="shared" si="10"/>
        <v/>
      </c>
      <c r="I621" s="99" t="str">
        <f t="shared" si="12"/>
        <v/>
      </c>
      <c r="J621" s="95" t="str">
        <f t="shared" si="11"/>
        <v/>
      </c>
      <c r="K621" s="87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</row>
    <row r="622" spans="1:32" x14ac:dyDescent="0.2">
      <c r="A622" s="85"/>
      <c r="B622" s="98"/>
      <c r="C622" s="2"/>
      <c r="D622" s="2"/>
      <c r="E622" s="100"/>
      <c r="F622" s="2"/>
      <c r="G622" s="100"/>
      <c r="H622" s="95" t="str">
        <f t="shared" si="10"/>
        <v/>
      </c>
      <c r="I622" s="99" t="str">
        <f t="shared" si="12"/>
        <v/>
      </c>
      <c r="J622" s="95" t="str">
        <f t="shared" si="11"/>
        <v/>
      </c>
      <c r="K622" s="87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  <c r="AA622" s="85"/>
      <c r="AB622" s="85"/>
      <c r="AC622" s="85"/>
      <c r="AD622" s="85"/>
      <c r="AE622" s="85"/>
      <c r="AF622" s="85"/>
    </row>
    <row r="623" spans="1:32" x14ac:dyDescent="0.2">
      <c r="A623" s="85"/>
      <c r="B623" s="98"/>
      <c r="C623" s="2"/>
      <c r="D623" s="2"/>
      <c r="E623" s="100"/>
      <c r="F623" s="2"/>
      <c r="G623" s="100"/>
      <c r="H623" s="95" t="str">
        <f t="shared" si="10"/>
        <v/>
      </c>
      <c r="I623" s="99" t="str">
        <f t="shared" si="12"/>
        <v/>
      </c>
      <c r="J623" s="95" t="str">
        <f t="shared" si="11"/>
        <v/>
      </c>
      <c r="K623" s="87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</row>
    <row r="624" spans="1:32" x14ac:dyDescent="0.2">
      <c r="A624" s="85"/>
      <c r="B624" s="98"/>
      <c r="C624" s="2"/>
      <c r="D624" s="2"/>
      <c r="E624" s="100"/>
      <c r="F624" s="2"/>
      <c r="G624" s="100"/>
      <c r="H624" s="95" t="str">
        <f t="shared" si="10"/>
        <v/>
      </c>
      <c r="I624" s="99" t="str">
        <f t="shared" si="12"/>
        <v/>
      </c>
      <c r="J624" s="95" t="str">
        <f t="shared" si="11"/>
        <v/>
      </c>
      <c r="K624" s="87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</row>
    <row r="625" spans="1:32" x14ac:dyDescent="0.2">
      <c r="A625" s="85"/>
      <c r="B625" s="98"/>
      <c r="C625" s="2"/>
      <c r="D625" s="2"/>
      <c r="E625" s="100"/>
      <c r="F625" s="2"/>
      <c r="G625" s="100"/>
      <c r="H625" s="95" t="str">
        <f t="shared" si="10"/>
        <v/>
      </c>
      <c r="I625" s="99" t="str">
        <f t="shared" si="12"/>
        <v/>
      </c>
      <c r="J625" s="95" t="str">
        <f t="shared" si="11"/>
        <v/>
      </c>
      <c r="K625" s="87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</row>
    <row r="626" spans="1:32" x14ac:dyDescent="0.2">
      <c r="A626" s="85"/>
      <c r="B626" s="98"/>
      <c r="C626" s="2"/>
      <c r="D626" s="2"/>
      <c r="E626" s="100"/>
      <c r="F626" s="2"/>
      <c r="G626" s="100"/>
      <c r="H626" s="95" t="str">
        <f t="shared" si="10"/>
        <v/>
      </c>
      <c r="I626" s="99" t="str">
        <f t="shared" si="12"/>
        <v/>
      </c>
      <c r="J626" s="95" t="str">
        <f t="shared" si="11"/>
        <v/>
      </c>
      <c r="K626" s="87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  <c r="AA626" s="85"/>
      <c r="AB626" s="85"/>
      <c r="AC626" s="85"/>
      <c r="AD626" s="85"/>
      <c r="AE626" s="85"/>
      <c r="AF626" s="85"/>
    </row>
    <row r="627" spans="1:32" x14ac:dyDescent="0.2">
      <c r="A627" s="85"/>
      <c r="B627" s="98"/>
      <c r="C627" s="2"/>
      <c r="D627" s="2"/>
      <c r="E627" s="100"/>
      <c r="F627" s="2"/>
      <c r="G627" s="100"/>
      <c r="H627" s="95" t="str">
        <f t="shared" si="10"/>
        <v/>
      </c>
      <c r="I627" s="99" t="str">
        <f t="shared" si="12"/>
        <v/>
      </c>
      <c r="J627" s="95" t="str">
        <f t="shared" si="11"/>
        <v/>
      </c>
      <c r="K627" s="87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  <c r="AA627" s="85"/>
      <c r="AB627" s="85"/>
      <c r="AC627" s="85"/>
      <c r="AD627" s="85"/>
      <c r="AE627" s="85"/>
      <c r="AF627" s="85"/>
    </row>
    <row r="628" spans="1:32" x14ac:dyDescent="0.2">
      <c r="A628" s="85"/>
      <c r="B628" s="98"/>
      <c r="C628" s="2"/>
      <c r="D628" s="2"/>
      <c r="E628" s="100"/>
      <c r="F628" s="2"/>
      <c r="G628" s="100"/>
      <c r="H628" s="95" t="str">
        <f t="shared" si="10"/>
        <v/>
      </c>
      <c r="I628" s="99" t="str">
        <f t="shared" si="12"/>
        <v/>
      </c>
      <c r="J628" s="95" t="str">
        <f t="shared" si="11"/>
        <v/>
      </c>
      <c r="K628" s="87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  <c r="AA628" s="85"/>
      <c r="AB628" s="85"/>
      <c r="AC628" s="85"/>
      <c r="AD628" s="85"/>
      <c r="AE628" s="85"/>
      <c r="AF628" s="85"/>
    </row>
    <row r="629" spans="1:32" x14ac:dyDescent="0.2">
      <c r="A629" s="85"/>
      <c r="B629" s="98"/>
      <c r="C629" s="2"/>
      <c r="D629" s="2"/>
      <c r="E629" s="100"/>
      <c r="F629" s="2"/>
      <c r="G629" s="100"/>
      <c r="H629" s="95" t="str">
        <f t="shared" si="10"/>
        <v/>
      </c>
      <c r="I629" s="99" t="str">
        <f t="shared" si="12"/>
        <v/>
      </c>
      <c r="J629" s="95" t="str">
        <f t="shared" si="11"/>
        <v/>
      </c>
      <c r="K629" s="87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  <c r="AA629" s="85"/>
      <c r="AB629" s="85"/>
      <c r="AC629" s="85"/>
      <c r="AD629" s="85"/>
      <c r="AE629" s="85"/>
      <c r="AF629" s="85"/>
    </row>
    <row r="630" spans="1:32" x14ac:dyDescent="0.2">
      <c r="A630" s="85"/>
      <c r="B630" s="98"/>
      <c r="C630" s="2"/>
      <c r="D630" s="2"/>
      <c r="E630" s="100"/>
      <c r="F630" s="2"/>
      <c r="G630" s="100"/>
      <c r="H630" s="95" t="str">
        <f t="shared" si="10"/>
        <v/>
      </c>
      <c r="I630" s="99" t="str">
        <f t="shared" si="12"/>
        <v/>
      </c>
      <c r="J630" s="95" t="str">
        <f t="shared" si="11"/>
        <v/>
      </c>
      <c r="K630" s="87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  <c r="AA630" s="85"/>
      <c r="AB630" s="85"/>
      <c r="AC630" s="85"/>
      <c r="AD630" s="85"/>
      <c r="AE630" s="85"/>
      <c r="AF630" s="85"/>
    </row>
    <row r="631" spans="1:32" x14ac:dyDescent="0.2">
      <c r="A631" s="85"/>
      <c r="B631" s="98"/>
      <c r="C631" s="2"/>
      <c r="D631" s="2"/>
      <c r="E631" s="100"/>
      <c r="F631" s="2"/>
      <c r="G631" s="100"/>
      <c r="H631" s="95" t="str">
        <f t="shared" si="10"/>
        <v/>
      </c>
      <c r="I631" s="99" t="str">
        <f t="shared" si="12"/>
        <v/>
      </c>
      <c r="J631" s="95" t="str">
        <f t="shared" si="11"/>
        <v/>
      </c>
      <c r="K631" s="87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  <c r="AA631" s="85"/>
      <c r="AB631" s="85"/>
      <c r="AC631" s="85"/>
      <c r="AD631" s="85"/>
      <c r="AE631" s="85"/>
      <c r="AF631" s="85"/>
    </row>
    <row r="632" spans="1:32" x14ac:dyDescent="0.2">
      <c r="A632" s="85"/>
      <c r="B632" s="98"/>
      <c r="C632" s="2"/>
      <c r="D632" s="2"/>
      <c r="E632" s="100"/>
      <c r="F632" s="2"/>
      <c r="G632" s="100"/>
      <c r="H632" s="95" t="str">
        <f t="shared" si="10"/>
        <v/>
      </c>
      <c r="I632" s="99" t="str">
        <f t="shared" si="12"/>
        <v/>
      </c>
      <c r="J632" s="95" t="str">
        <f t="shared" si="11"/>
        <v/>
      </c>
      <c r="K632" s="87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  <c r="AA632" s="85"/>
      <c r="AB632" s="85"/>
      <c r="AC632" s="85"/>
      <c r="AD632" s="85"/>
      <c r="AE632" s="85"/>
      <c r="AF632" s="85"/>
    </row>
    <row r="633" spans="1:32" x14ac:dyDescent="0.2">
      <c r="A633" s="85"/>
      <c r="B633" s="98"/>
      <c r="C633" s="2"/>
      <c r="D633" s="2"/>
      <c r="E633" s="100"/>
      <c r="F633" s="2"/>
      <c r="G633" s="100"/>
      <c r="H633" s="95" t="str">
        <f t="shared" si="10"/>
        <v/>
      </c>
      <c r="I633" s="99" t="str">
        <f t="shared" si="12"/>
        <v/>
      </c>
      <c r="J633" s="95" t="str">
        <f t="shared" si="11"/>
        <v/>
      </c>
      <c r="K633" s="87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  <c r="AA633" s="85"/>
      <c r="AB633" s="85"/>
      <c r="AC633" s="85"/>
      <c r="AD633" s="85"/>
      <c r="AE633" s="85"/>
      <c r="AF633" s="85"/>
    </row>
    <row r="634" spans="1:32" x14ac:dyDescent="0.2">
      <c r="A634" s="85"/>
      <c r="B634" s="98"/>
      <c r="C634" s="2"/>
      <c r="D634" s="2"/>
      <c r="E634" s="100"/>
      <c r="F634" s="2"/>
      <c r="G634" s="100"/>
      <c r="H634" s="95" t="str">
        <f t="shared" si="10"/>
        <v/>
      </c>
      <c r="I634" s="99" t="str">
        <f t="shared" si="12"/>
        <v/>
      </c>
      <c r="J634" s="95" t="str">
        <f t="shared" si="11"/>
        <v/>
      </c>
      <c r="K634" s="87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  <c r="AA634" s="85"/>
      <c r="AB634" s="85"/>
      <c r="AC634" s="85"/>
      <c r="AD634" s="85"/>
      <c r="AE634" s="85"/>
      <c r="AF634" s="85"/>
    </row>
    <row r="635" spans="1:32" x14ac:dyDescent="0.2">
      <c r="A635" s="85"/>
      <c r="B635" s="98"/>
      <c r="C635" s="2"/>
      <c r="D635" s="2"/>
      <c r="E635" s="100"/>
      <c r="F635" s="2"/>
      <c r="G635" s="100"/>
      <c r="H635" s="95" t="str">
        <f t="shared" si="10"/>
        <v/>
      </c>
      <c r="I635" s="99" t="str">
        <f t="shared" si="12"/>
        <v/>
      </c>
      <c r="J635" s="95" t="str">
        <f t="shared" si="11"/>
        <v/>
      </c>
      <c r="K635" s="87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  <c r="AA635" s="85"/>
      <c r="AB635" s="85"/>
      <c r="AC635" s="85"/>
      <c r="AD635" s="85"/>
      <c r="AE635" s="85"/>
      <c r="AF635" s="85"/>
    </row>
    <row r="636" spans="1:32" x14ac:dyDescent="0.2">
      <c r="A636" s="85"/>
      <c r="B636" s="98"/>
      <c r="C636" s="2"/>
      <c r="D636" s="2"/>
      <c r="E636" s="100"/>
      <c r="F636" s="2"/>
      <c r="G636" s="100"/>
      <c r="H636" s="95" t="str">
        <f t="shared" si="10"/>
        <v/>
      </c>
      <c r="I636" s="99" t="str">
        <f t="shared" si="12"/>
        <v/>
      </c>
      <c r="J636" s="95" t="str">
        <f t="shared" si="11"/>
        <v/>
      </c>
      <c r="K636" s="87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  <c r="AA636" s="85"/>
      <c r="AB636" s="85"/>
      <c r="AC636" s="85"/>
      <c r="AD636" s="85"/>
      <c r="AE636" s="85"/>
      <c r="AF636" s="85"/>
    </row>
    <row r="637" spans="1:32" x14ac:dyDescent="0.2">
      <c r="A637" s="85"/>
      <c r="B637" s="98"/>
      <c r="C637" s="2"/>
      <c r="D637" s="2"/>
      <c r="E637" s="100"/>
      <c r="F637" s="2"/>
      <c r="G637" s="100"/>
      <c r="H637" s="95" t="str">
        <f t="shared" si="10"/>
        <v/>
      </c>
      <c r="I637" s="99" t="str">
        <f t="shared" si="12"/>
        <v/>
      </c>
      <c r="J637" s="95" t="str">
        <f t="shared" si="11"/>
        <v/>
      </c>
      <c r="K637" s="87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  <c r="AA637" s="85"/>
      <c r="AB637" s="85"/>
      <c r="AC637" s="85"/>
      <c r="AD637" s="85"/>
      <c r="AE637" s="85"/>
      <c r="AF637" s="85"/>
    </row>
    <row r="638" spans="1:32" x14ac:dyDescent="0.2">
      <c r="A638" s="85"/>
      <c r="B638" s="98"/>
      <c r="C638" s="2"/>
      <c r="D638" s="2"/>
      <c r="E638" s="100"/>
      <c r="F638" s="2"/>
      <c r="G638" s="100"/>
      <c r="H638" s="95" t="str">
        <f t="shared" si="10"/>
        <v/>
      </c>
      <c r="I638" s="99" t="str">
        <f t="shared" si="12"/>
        <v/>
      </c>
      <c r="J638" s="95" t="str">
        <f t="shared" si="11"/>
        <v/>
      </c>
      <c r="K638" s="87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  <c r="AA638" s="85"/>
      <c r="AB638" s="85"/>
      <c r="AC638" s="85"/>
      <c r="AD638" s="85"/>
      <c r="AE638" s="85"/>
      <c r="AF638" s="85"/>
    </row>
    <row r="639" spans="1:32" x14ac:dyDescent="0.2">
      <c r="A639" s="85"/>
      <c r="B639" s="98"/>
      <c r="C639" s="2"/>
      <c r="D639" s="2"/>
      <c r="E639" s="100"/>
      <c r="F639" s="2"/>
      <c r="G639" s="100"/>
      <c r="H639" s="95" t="str">
        <f t="shared" si="10"/>
        <v/>
      </c>
      <c r="I639" s="99" t="str">
        <f t="shared" si="12"/>
        <v/>
      </c>
      <c r="J639" s="95" t="str">
        <f t="shared" si="11"/>
        <v/>
      </c>
      <c r="K639" s="87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  <c r="AA639" s="85"/>
      <c r="AB639" s="85"/>
      <c r="AC639" s="85"/>
      <c r="AD639" s="85"/>
      <c r="AE639" s="85"/>
      <c r="AF639" s="85"/>
    </row>
    <row r="640" spans="1:32" x14ac:dyDescent="0.2">
      <c r="A640" s="85"/>
      <c r="B640" s="98"/>
      <c r="C640" s="2"/>
      <c r="D640" s="2"/>
      <c r="E640" s="100"/>
      <c r="F640" s="2"/>
      <c r="G640" s="100"/>
      <c r="H640" s="95" t="str">
        <f t="shared" si="10"/>
        <v/>
      </c>
      <c r="I640" s="99" t="str">
        <f t="shared" si="12"/>
        <v/>
      </c>
      <c r="J640" s="95" t="str">
        <f t="shared" si="11"/>
        <v/>
      </c>
      <c r="K640" s="87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  <c r="AA640" s="85"/>
      <c r="AB640" s="85"/>
      <c r="AC640" s="85"/>
      <c r="AD640" s="85"/>
      <c r="AE640" s="85"/>
      <c r="AF640" s="85"/>
    </row>
    <row r="641" spans="1:32" x14ac:dyDescent="0.2">
      <c r="A641" s="85"/>
      <c r="B641" s="98"/>
      <c r="C641" s="2"/>
      <c r="D641" s="2"/>
      <c r="E641" s="100"/>
      <c r="F641" s="2"/>
      <c r="G641" s="100"/>
      <c r="H641" s="95" t="str">
        <f t="shared" si="10"/>
        <v/>
      </c>
      <c r="I641" s="99" t="str">
        <f t="shared" si="12"/>
        <v/>
      </c>
      <c r="J641" s="95" t="str">
        <f t="shared" si="11"/>
        <v/>
      </c>
      <c r="K641" s="87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  <c r="AA641" s="85"/>
      <c r="AB641" s="85"/>
      <c r="AC641" s="85"/>
      <c r="AD641" s="85"/>
      <c r="AE641" s="85"/>
      <c r="AF641" s="85"/>
    </row>
    <row r="642" spans="1:32" x14ac:dyDescent="0.2">
      <c r="A642" s="85"/>
      <c r="B642" s="98"/>
      <c r="C642" s="2"/>
      <c r="D642" s="2"/>
      <c r="E642" s="100"/>
      <c r="F642" s="2"/>
      <c r="G642" s="100"/>
      <c r="H642" s="95" t="str">
        <f t="shared" si="10"/>
        <v/>
      </c>
      <c r="I642" s="99" t="str">
        <f t="shared" si="12"/>
        <v/>
      </c>
      <c r="J642" s="95" t="str">
        <f t="shared" si="11"/>
        <v/>
      </c>
      <c r="K642" s="87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  <c r="AA642" s="85"/>
      <c r="AB642" s="85"/>
      <c r="AC642" s="85"/>
      <c r="AD642" s="85"/>
      <c r="AE642" s="85"/>
      <c r="AF642" s="85"/>
    </row>
    <row r="643" spans="1:32" x14ac:dyDescent="0.2">
      <c r="A643" s="85"/>
      <c r="B643" s="98"/>
      <c r="C643" s="2"/>
      <c r="D643" s="2"/>
      <c r="E643" s="100"/>
      <c r="F643" s="2"/>
      <c r="G643" s="100"/>
      <c r="H643" s="95" t="str">
        <f t="shared" si="10"/>
        <v/>
      </c>
      <c r="I643" s="99" t="str">
        <f t="shared" si="12"/>
        <v/>
      </c>
      <c r="J643" s="95" t="str">
        <f t="shared" si="11"/>
        <v/>
      </c>
      <c r="K643" s="87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  <c r="AA643" s="85"/>
      <c r="AB643" s="85"/>
      <c r="AC643" s="85"/>
      <c r="AD643" s="85"/>
      <c r="AE643" s="85"/>
      <c r="AF643" s="85"/>
    </row>
    <row r="644" spans="1:32" x14ac:dyDescent="0.2">
      <c r="A644" s="85"/>
      <c r="B644" s="98"/>
      <c r="C644" s="2"/>
      <c r="D644" s="2"/>
      <c r="E644" s="100"/>
      <c r="F644" s="2"/>
      <c r="G644" s="100"/>
      <c r="H644" s="95" t="str">
        <f t="shared" si="10"/>
        <v/>
      </c>
      <c r="I644" s="99" t="str">
        <f t="shared" si="12"/>
        <v/>
      </c>
      <c r="J644" s="95" t="str">
        <f t="shared" si="11"/>
        <v/>
      </c>
      <c r="K644" s="87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  <c r="AA644" s="85"/>
      <c r="AB644" s="85"/>
      <c r="AC644" s="85"/>
      <c r="AD644" s="85"/>
      <c r="AE644" s="85"/>
      <c r="AF644" s="85"/>
    </row>
    <row r="645" spans="1:32" x14ac:dyDescent="0.2">
      <c r="A645" s="85"/>
      <c r="B645" s="98"/>
      <c r="C645" s="2"/>
      <c r="D645" s="2"/>
      <c r="E645" s="100"/>
      <c r="F645" s="2"/>
      <c r="G645" s="100"/>
      <c r="H645" s="95" t="str">
        <f t="shared" si="10"/>
        <v/>
      </c>
      <c r="I645" s="99" t="str">
        <f t="shared" si="12"/>
        <v/>
      </c>
      <c r="J645" s="95" t="str">
        <f t="shared" si="11"/>
        <v/>
      </c>
      <c r="K645" s="87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  <c r="AA645" s="85"/>
      <c r="AB645" s="85"/>
      <c r="AC645" s="85"/>
      <c r="AD645" s="85"/>
      <c r="AE645" s="85"/>
      <c r="AF645" s="85"/>
    </row>
    <row r="646" spans="1:32" x14ac:dyDescent="0.2">
      <c r="A646" s="85"/>
      <c r="B646" s="98"/>
      <c r="C646" s="2"/>
      <c r="D646" s="2"/>
      <c r="E646" s="100"/>
      <c r="F646" s="2"/>
      <c r="G646" s="100"/>
      <c r="H646" s="95" t="str">
        <f t="shared" si="10"/>
        <v/>
      </c>
      <c r="I646" s="99" t="str">
        <f t="shared" si="12"/>
        <v/>
      </c>
      <c r="J646" s="95" t="str">
        <f t="shared" si="11"/>
        <v/>
      </c>
      <c r="K646" s="87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</row>
    <row r="647" spans="1:32" x14ac:dyDescent="0.2">
      <c r="A647" s="85"/>
      <c r="B647" s="98"/>
      <c r="C647" s="2"/>
      <c r="D647" s="2"/>
      <c r="E647" s="100"/>
      <c r="F647" s="2"/>
      <c r="G647" s="100"/>
      <c r="H647" s="95" t="str">
        <f t="shared" si="10"/>
        <v/>
      </c>
      <c r="I647" s="99" t="str">
        <f t="shared" si="12"/>
        <v/>
      </c>
      <c r="J647" s="95" t="str">
        <f t="shared" si="11"/>
        <v/>
      </c>
      <c r="K647" s="87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  <c r="AA647" s="85"/>
      <c r="AB647" s="85"/>
      <c r="AC647" s="85"/>
      <c r="AD647" s="85"/>
      <c r="AE647" s="85"/>
      <c r="AF647" s="85"/>
    </row>
    <row r="648" spans="1:32" x14ac:dyDescent="0.2">
      <c r="A648" s="85"/>
      <c r="B648" s="98"/>
      <c r="C648" s="2"/>
      <c r="D648" s="2"/>
      <c r="E648" s="100"/>
      <c r="F648" s="2"/>
      <c r="G648" s="100"/>
      <c r="H648" s="95" t="str">
        <f t="shared" si="10"/>
        <v/>
      </c>
      <c r="I648" s="99" t="str">
        <f t="shared" si="12"/>
        <v/>
      </c>
      <c r="J648" s="95" t="str">
        <f t="shared" si="11"/>
        <v/>
      </c>
      <c r="K648" s="87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  <c r="AA648" s="85"/>
      <c r="AB648" s="85"/>
      <c r="AC648" s="85"/>
      <c r="AD648" s="85"/>
      <c r="AE648" s="85"/>
      <c r="AF648" s="85"/>
    </row>
    <row r="649" spans="1:32" x14ac:dyDescent="0.2">
      <c r="A649" s="85"/>
      <c r="B649" s="98"/>
      <c r="C649" s="2"/>
      <c r="D649" s="2"/>
      <c r="E649" s="100"/>
      <c r="F649" s="2"/>
      <c r="G649" s="100"/>
      <c r="H649" s="95" t="str">
        <f t="shared" si="10"/>
        <v/>
      </c>
      <c r="I649" s="99" t="str">
        <f t="shared" si="12"/>
        <v/>
      </c>
      <c r="J649" s="95" t="str">
        <f t="shared" si="11"/>
        <v/>
      </c>
      <c r="K649" s="87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  <c r="AA649" s="85"/>
      <c r="AB649" s="85"/>
      <c r="AC649" s="85"/>
      <c r="AD649" s="85"/>
      <c r="AE649" s="85"/>
      <c r="AF649" s="85"/>
    </row>
    <row r="650" spans="1:32" x14ac:dyDescent="0.2">
      <c r="A650" s="85"/>
      <c r="B650" s="98"/>
      <c r="C650" s="2"/>
      <c r="D650" s="2"/>
      <c r="E650" s="100"/>
      <c r="F650" s="2"/>
      <c r="G650" s="100"/>
      <c r="H650" s="95" t="str">
        <f t="shared" si="10"/>
        <v/>
      </c>
      <c r="I650" s="99" t="str">
        <f t="shared" si="12"/>
        <v/>
      </c>
      <c r="J650" s="95" t="str">
        <f t="shared" si="11"/>
        <v/>
      </c>
      <c r="K650" s="87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5"/>
      <c r="AB650" s="85"/>
      <c r="AC650" s="85"/>
      <c r="AD650" s="85"/>
      <c r="AE650" s="85"/>
      <c r="AF650" s="85"/>
    </row>
    <row r="651" spans="1:32" x14ac:dyDescent="0.2">
      <c r="A651" s="85"/>
      <c r="B651" s="98"/>
      <c r="C651" s="2"/>
      <c r="D651" s="2"/>
      <c r="E651" s="100"/>
      <c r="F651" s="2"/>
      <c r="G651" s="100"/>
      <c r="H651" s="95" t="str">
        <f t="shared" si="10"/>
        <v/>
      </c>
      <c r="I651" s="99" t="str">
        <f t="shared" si="12"/>
        <v/>
      </c>
      <c r="J651" s="95" t="str">
        <f t="shared" si="11"/>
        <v/>
      </c>
      <c r="K651" s="87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  <c r="AA651" s="85"/>
      <c r="AB651" s="85"/>
      <c r="AC651" s="85"/>
      <c r="AD651" s="85"/>
      <c r="AE651" s="85"/>
      <c r="AF651" s="85"/>
    </row>
    <row r="652" spans="1:32" x14ac:dyDescent="0.2">
      <c r="A652" s="85"/>
      <c r="B652" s="98"/>
      <c r="C652" s="2"/>
      <c r="D652" s="2"/>
      <c r="E652" s="100"/>
      <c r="F652" s="2"/>
      <c r="G652" s="100"/>
      <c r="H652" s="95" t="str">
        <f t="shared" si="10"/>
        <v/>
      </c>
      <c r="I652" s="99" t="str">
        <f t="shared" si="12"/>
        <v/>
      </c>
      <c r="J652" s="95" t="str">
        <f t="shared" si="11"/>
        <v/>
      </c>
      <c r="K652" s="87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  <c r="AA652" s="85"/>
      <c r="AB652" s="85"/>
      <c r="AC652" s="85"/>
      <c r="AD652" s="85"/>
      <c r="AE652" s="85"/>
      <c r="AF652" s="85"/>
    </row>
    <row r="653" spans="1:32" x14ac:dyDescent="0.2">
      <c r="A653" s="85"/>
      <c r="B653" s="98"/>
      <c r="C653" s="2"/>
      <c r="D653" s="2"/>
      <c r="E653" s="100"/>
      <c r="F653" s="2"/>
      <c r="G653" s="100"/>
      <c r="H653" s="95" t="str">
        <f t="shared" si="10"/>
        <v/>
      </c>
      <c r="I653" s="99" t="str">
        <f t="shared" si="12"/>
        <v/>
      </c>
      <c r="J653" s="95" t="str">
        <f t="shared" si="11"/>
        <v/>
      </c>
      <c r="K653" s="87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</row>
    <row r="654" spans="1:32" x14ac:dyDescent="0.2">
      <c r="A654" s="85"/>
      <c r="B654" s="98"/>
      <c r="C654" s="2"/>
      <c r="D654" s="2"/>
      <c r="E654" s="100"/>
      <c r="F654" s="2"/>
      <c r="G654" s="100"/>
      <c r="H654" s="95" t="str">
        <f t="shared" si="10"/>
        <v/>
      </c>
      <c r="I654" s="99" t="str">
        <f t="shared" si="12"/>
        <v/>
      </c>
      <c r="J654" s="95" t="str">
        <f t="shared" si="11"/>
        <v/>
      </c>
      <c r="K654" s="87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  <c r="AA654" s="85"/>
      <c r="AB654" s="85"/>
      <c r="AC654" s="85"/>
      <c r="AD654" s="85"/>
      <c r="AE654" s="85"/>
      <c r="AF654" s="85"/>
    </row>
    <row r="655" spans="1:32" x14ac:dyDescent="0.2">
      <c r="A655" s="85"/>
      <c r="B655" s="98"/>
      <c r="C655" s="2"/>
      <c r="D655" s="2"/>
      <c r="E655" s="100"/>
      <c r="F655" s="2"/>
      <c r="G655" s="100"/>
      <c r="H655" s="95" t="str">
        <f t="shared" si="10"/>
        <v/>
      </c>
      <c r="I655" s="99" t="str">
        <f t="shared" si="12"/>
        <v/>
      </c>
      <c r="J655" s="95" t="str">
        <f t="shared" si="11"/>
        <v/>
      </c>
      <c r="K655" s="87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  <c r="AA655" s="85"/>
      <c r="AB655" s="85"/>
      <c r="AC655" s="85"/>
      <c r="AD655" s="85"/>
      <c r="AE655" s="85"/>
      <c r="AF655" s="85"/>
    </row>
    <row r="656" spans="1:32" x14ac:dyDescent="0.2">
      <c r="A656" s="85"/>
      <c r="B656" s="98"/>
      <c r="C656" s="2"/>
      <c r="D656" s="2"/>
      <c r="E656" s="100"/>
      <c r="F656" s="2"/>
      <c r="G656" s="100"/>
      <c r="H656" s="95" t="str">
        <f t="shared" si="10"/>
        <v/>
      </c>
      <c r="I656" s="99" t="str">
        <f t="shared" si="12"/>
        <v/>
      </c>
      <c r="J656" s="95" t="str">
        <f t="shared" si="11"/>
        <v/>
      </c>
      <c r="K656" s="87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  <c r="AA656" s="85"/>
      <c r="AB656" s="85"/>
      <c r="AC656" s="85"/>
      <c r="AD656" s="85"/>
      <c r="AE656" s="85"/>
      <c r="AF656" s="85"/>
    </row>
    <row r="657" spans="1:32" x14ac:dyDescent="0.2">
      <c r="A657" s="85"/>
      <c r="B657" s="98"/>
      <c r="C657" s="2"/>
      <c r="D657" s="2"/>
      <c r="E657" s="100"/>
      <c r="F657" s="2"/>
      <c r="G657" s="100"/>
      <c r="H657" s="95" t="str">
        <f t="shared" si="10"/>
        <v/>
      </c>
      <c r="I657" s="99" t="str">
        <f t="shared" si="12"/>
        <v/>
      </c>
      <c r="J657" s="95" t="str">
        <f t="shared" si="11"/>
        <v/>
      </c>
      <c r="K657" s="87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  <c r="AA657" s="85"/>
      <c r="AB657" s="85"/>
      <c r="AC657" s="85"/>
      <c r="AD657" s="85"/>
      <c r="AE657" s="85"/>
      <c r="AF657" s="85"/>
    </row>
    <row r="658" spans="1:32" x14ac:dyDescent="0.2">
      <c r="A658" s="85"/>
      <c r="B658" s="98"/>
      <c r="C658" s="2"/>
      <c r="D658" s="2"/>
      <c r="E658" s="100"/>
      <c r="F658" s="2"/>
      <c r="G658" s="100"/>
      <c r="H658" s="95" t="str">
        <f t="shared" si="10"/>
        <v/>
      </c>
      <c r="I658" s="99" t="str">
        <f t="shared" si="12"/>
        <v/>
      </c>
      <c r="J658" s="95" t="str">
        <f t="shared" si="11"/>
        <v/>
      </c>
      <c r="K658" s="87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  <c r="AA658" s="85"/>
      <c r="AB658" s="85"/>
      <c r="AC658" s="85"/>
      <c r="AD658" s="85"/>
      <c r="AE658" s="85"/>
      <c r="AF658" s="85"/>
    </row>
    <row r="659" spans="1:32" x14ac:dyDescent="0.2">
      <c r="A659" s="85"/>
      <c r="B659" s="98"/>
      <c r="C659" s="2"/>
      <c r="D659" s="2"/>
      <c r="E659" s="100"/>
      <c r="F659" s="2"/>
      <c r="G659" s="100"/>
      <c r="H659" s="95" t="str">
        <f t="shared" si="10"/>
        <v/>
      </c>
      <c r="I659" s="99" t="str">
        <f t="shared" si="12"/>
        <v/>
      </c>
      <c r="J659" s="95" t="str">
        <f t="shared" si="11"/>
        <v/>
      </c>
      <c r="K659" s="87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  <c r="AA659" s="85"/>
      <c r="AB659" s="85"/>
      <c r="AC659" s="85"/>
      <c r="AD659" s="85"/>
      <c r="AE659" s="85"/>
      <c r="AF659" s="85"/>
    </row>
    <row r="660" spans="1:32" x14ac:dyDescent="0.2">
      <c r="A660" s="85"/>
      <c r="B660" s="98"/>
      <c r="C660" s="2"/>
      <c r="D660" s="2"/>
      <c r="E660" s="100"/>
      <c r="F660" s="2"/>
      <c r="G660" s="100"/>
      <c r="H660" s="95" t="str">
        <f t="shared" si="10"/>
        <v/>
      </c>
      <c r="I660" s="99" t="str">
        <f t="shared" si="12"/>
        <v/>
      </c>
      <c r="J660" s="95" t="str">
        <f t="shared" si="11"/>
        <v/>
      </c>
      <c r="K660" s="87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  <c r="AA660" s="85"/>
      <c r="AB660" s="85"/>
      <c r="AC660" s="85"/>
      <c r="AD660" s="85"/>
      <c r="AE660" s="85"/>
      <c r="AF660" s="85"/>
    </row>
    <row r="661" spans="1:32" x14ac:dyDescent="0.2">
      <c r="A661" s="85"/>
      <c r="B661" s="98"/>
      <c r="C661" s="2"/>
      <c r="D661" s="2"/>
      <c r="E661" s="100"/>
      <c r="F661" s="2"/>
      <c r="G661" s="100"/>
      <c r="H661" s="95" t="str">
        <f t="shared" si="10"/>
        <v/>
      </c>
      <c r="I661" s="99" t="str">
        <f t="shared" si="12"/>
        <v/>
      </c>
      <c r="J661" s="95" t="str">
        <f t="shared" si="11"/>
        <v/>
      </c>
      <c r="K661" s="87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  <c r="AA661" s="85"/>
      <c r="AB661" s="85"/>
      <c r="AC661" s="85"/>
      <c r="AD661" s="85"/>
      <c r="AE661" s="85"/>
      <c r="AF661" s="85"/>
    </row>
    <row r="662" spans="1:32" x14ac:dyDescent="0.2">
      <c r="A662" s="85"/>
      <c r="B662" s="98"/>
      <c r="C662" s="2"/>
      <c r="D662" s="2"/>
      <c r="E662" s="100"/>
      <c r="F662" s="2"/>
      <c r="G662" s="100"/>
      <c r="H662" s="95" t="str">
        <f t="shared" si="10"/>
        <v/>
      </c>
      <c r="I662" s="99" t="str">
        <f t="shared" si="12"/>
        <v/>
      </c>
      <c r="J662" s="95" t="str">
        <f t="shared" si="11"/>
        <v/>
      </c>
      <c r="K662" s="87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  <c r="AA662" s="85"/>
      <c r="AB662" s="85"/>
      <c r="AC662" s="85"/>
      <c r="AD662" s="85"/>
      <c r="AE662" s="85"/>
      <c r="AF662" s="85"/>
    </row>
    <row r="663" spans="1:32" x14ac:dyDescent="0.2">
      <c r="A663" s="85"/>
      <c r="B663" s="98"/>
      <c r="C663" s="2"/>
      <c r="D663" s="2"/>
      <c r="E663" s="100"/>
      <c r="F663" s="2"/>
      <c r="G663" s="100"/>
      <c r="H663" s="95" t="str">
        <f t="shared" si="10"/>
        <v/>
      </c>
      <c r="I663" s="99" t="str">
        <f t="shared" si="12"/>
        <v/>
      </c>
      <c r="J663" s="95" t="str">
        <f t="shared" si="11"/>
        <v/>
      </c>
      <c r="K663" s="87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  <c r="AA663" s="85"/>
      <c r="AB663" s="85"/>
      <c r="AC663" s="85"/>
      <c r="AD663" s="85"/>
      <c r="AE663" s="85"/>
      <c r="AF663" s="85"/>
    </row>
    <row r="664" spans="1:32" x14ac:dyDescent="0.2">
      <c r="A664" s="85"/>
      <c r="B664" s="98"/>
      <c r="C664" s="2"/>
      <c r="D664" s="2"/>
      <c r="E664" s="100"/>
      <c r="F664" s="2"/>
      <c r="G664" s="100"/>
      <c r="H664" s="95" t="str">
        <f t="shared" si="10"/>
        <v/>
      </c>
      <c r="I664" s="99" t="str">
        <f t="shared" si="12"/>
        <v/>
      </c>
      <c r="J664" s="95" t="str">
        <f t="shared" si="11"/>
        <v/>
      </c>
      <c r="K664" s="87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  <c r="AA664" s="85"/>
      <c r="AB664" s="85"/>
      <c r="AC664" s="85"/>
      <c r="AD664" s="85"/>
      <c r="AE664" s="85"/>
      <c r="AF664" s="85"/>
    </row>
    <row r="665" spans="1:32" x14ac:dyDescent="0.2">
      <c r="A665" s="85"/>
      <c r="B665" s="98"/>
      <c r="C665" s="2"/>
      <c r="D665" s="2"/>
      <c r="E665" s="100"/>
      <c r="F665" s="2"/>
      <c r="G665" s="100"/>
      <c r="H665" s="95" t="str">
        <f t="shared" si="10"/>
        <v/>
      </c>
      <c r="I665" s="99" t="str">
        <f t="shared" si="12"/>
        <v/>
      </c>
      <c r="J665" s="95" t="str">
        <f t="shared" si="11"/>
        <v/>
      </c>
      <c r="K665" s="87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  <c r="AA665" s="85"/>
      <c r="AB665" s="85"/>
      <c r="AC665" s="85"/>
      <c r="AD665" s="85"/>
      <c r="AE665" s="85"/>
      <c r="AF665" s="85"/>
    </row>
    <row r="666" spans="1:32" x14ac:dyDescent="0.2">
      <c r="A666" s="85"/>
      <c r="B666" s="98"/>
      <c r="C666" s="2"/>
      <c r="D666" s="2"/>
      <c r="E666" s="100"/>
      <c r="F666" s="2"/>
      <c r="G666" s="100"/>
      <c r="H666" s="95" t="str">
        <f t="shared" si="10"/>
        <v/>
      </c>
      <c r="I666" s="99" t="str">
        <f t="shared" si="12"/>
        <v/>
      </c>
      <c r="J666" s="95" t="str">
        <f t="shared" si="11"/>
        <v/>
      </c>
      <c r="K666" s="87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  <c r="AA666" s="85"/>
      <c r="AB666" s="85"/>
      <c r="AC666" s="85"/>
      <c r="AD666" s="85"/>
      <c r="AE666" s="85"/>
      <c r="AF666" s="85"/>
    </row>
    <row r="667" spans="1:32" x14ac:dyDescent="0.2">
      <c r="A667" s="85"/>
      <c r="B667" s="98"/>
      <c r="C667" s="2"/>
      <c r="D667" s="2"/>
      <c r="E667" s="100"/>
      <c r="F667" s="2"/>
      <c r="G667" s="100"/>
      <c r="H667" s="95" t="str">
        <f t="shared" si="10"/>
        <v/>
      </c>
      <c r="I667" s="99" t="str">
        <f t="shared" si="12"/>
        <v/>
      </c>
      <c r="J667" s="95" t="str">
        <f t="shared" si="11"/>
        <v/>
      </c>
      <c r="K667" s="87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  <c r="AA667" s="85"/>
      <c r="AB667" s="85"/>
      <c r="AC667" s="85"/>
      <c r="AD667" s="85"/>
      <c r="AE667" s="85"/>
      <c r="AF667" s="85"/>
    </row>
    <row r="668" spans="1:32" x14ac:dyDescent="0.2">
      <c r="A668" s="85"/>
      <c r="B668" s="98"/>
      <c r="C668" s="2"/>
      <c r="D668" s="2"/>
      <c r="E668" s="100"/>
      <c r="F668" s="2"/>
      <c r="G668" s="100"/>
      <c r="H668" s="95" t="str">
        <f t="shared" si="10"/>
        <v/>
      </c>
      <c r="I668" s="99" t="str">
        <f t="shared" si="12"/>
        <v/>
      </c>
      <c r="J668" s="95" t="str">
        <f t="shared" si="11"/>
        <v/>
      </c>
      <c r="K668" s="87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  <c r="AA668" s="85"/>
      <c r="AB668" s="85"/>
      <c r="AC668" s="85"/>
      <c r="AD668" s="85"/>
      <c r="AE668" s="85"/>
      <c r="AF668" s="85"/>
    </row>
    <row r="669" spans="1:32" x14ac:dyDescent="0.2">
      <c r="A669" s="85"/>
      <c r="B669" s="98"/>
      <c r="C669" s="2"/>
      <c r="D669" s="2"/>
      <c r="E669" s="100"/>
      <c r="F669" s="2"/>
      <c r="G669" s="100"/>
      <c r="H669" s="95" t="str">
        <f t="shared" si="10"/>
        <v/>
      </c>
      <c r="I669" s="99" t="str">
        <f t="shared" si="12"/>
        <v/>
      </c>
      <c r="J669" s="95" t="str">
        <f t="shared" si="11"/>
        <v/>
      </c>
      <c r="K669" s="87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  <c r="AA669" s="85"/>
      <c r="AB669" s="85"/>
      <c r="AC669" s="85"/>
      <c r="AD669" s="85"/>
      <c r="AE669" s="85"/>
      <c r="AF669" s="85"/>
    </row>
    <row r="670" spans="1:32" x14ac:dyDescent="0.2">
      <c r="A670" s="85"/>
      <c r="B670" s="98"/>
      <c r="C670" s="2"/>
      <c r="D670" s="2"/>
      <c r="E670" s="100"/>
      <c r="F670" s="2"/>
      <c r="G670" s="100"/>
      <c r="H670" s="95" t="str">
        <f t="shared" si="10"/>
        <v/>
      </c>
      <c r="I670" s="99" t="str">
        <f t="shared" si="12"/>
        <v/>
      </c>
      <c r="J670" s="95" t="str">
        <f t="shared" si="11"/>
        <v/>
      </c>
      <c r="K670" s="87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  <c r="AA670" s="85"/>
      <c r="AB670" s="85"/>
      <c r="AC670" s="85"/>
      <c r="AD670" s="85"/>
      <c r="AE670" s="85"/>
      <c r="AF670" s="85"/>
    </row>
    <row r="671" spans="1:32" x14ac:dyDescent="0.2">
      <c r="A671" s="85"/>
      <c r="B671" s="98"/>
      <c r="C671" s="2"/>
      <c r="D671" s="2"/>
      <c r="E671" s="100"/>
      <c r="F671" s="2"/>
      <c r="G671" s="100"/>
      <c r="H671" s="95" t="str">
        <f t="shared" si="10"/>
        <v/>
      </c>
      <c r="I671" s="99" t="str">
        <f t="shared" si="12"/>
        <v/>
      </c>
      <c r="J671" s="95" t="str">
        <f t="shared" si="11"/>
        <v/>
      </c>
      <c r="K671" s="87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  <c r="AA671" s="85"/>
      <c r="AB671" s="85"/>
      <c r="AC671" s="85"/>
      <c r="AD671" s="85"/>
      <c r="AE671" s="85"/>
      <c r="AF671" s="85"/>
    </row>
    <row r="672" spans="1:32" x14ac:dyDescent="0.2">
      <c r="A672" s="85"/>
      <c r="B672" s="98"/>
      <c r="C672" s="2"/>
      <c r="D672" s="2"/>
      <c r="E672" s="100"/>
      <c r="F672" s="2"/>
      <c r="G672" s="100"/>
      <c r="H672" s="95" t="str">
        <f t="shared" si="10"/>
        <v/>
      </c>
      <c r="I672" s="99" t="str">
        <f t="shared" si="12"/>
        <v/>
      </c>
      <c r="J672" s="95" t="str">
        <f t="shared" si="11"/>
        <v/>
      </c>
      <c r="K672" s="87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  <c r="AA672" s="85"/>
      <c r="AB672" s="85"/>
      <c r="AC672" s="85"/>
      <c r="AD672" s="85"/>
      <c r="AE672" s="85"/>
      <c r="AF672" s="85"/>
    </row>
    <row r="673" spans="1:32" x14ac:dyDescent="0.2">
      <c r="A673" s="85"/>
      <c r="B673" s="98"/>
      <c r="C673" s="2"/>
      <c r="D673" s="2"/>
      <c r="E673" s="100"/>
      <c r="F673" s="2"/>
      <c r="G673" s="100"/>
      <c r="H673" s="95" t="str">
        <f t="shared" si="10"/>
        <v/>
      </c>
      <c r="I673" s="99" t="str">
        <f t="shared" si="12"/>
        <v/>
      </c>
      <c r="J673" s="95" t="str">
        <f t="shared" si="11"/>
        <v/>
      </c>
      <c r="K673" s="87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  <c r="AA673" s="85"/>
      <c r="AB673" s="85"/>
      <c r="AC673" s="85"/>
      <c r="AD673" s="85"/>
      <c r="AE673" s="85"/>
      <c r="AF673" s="85"/>
    </row>
    <row r="674" spans="1:32" x14ac:dyDescent="0.2">
      <c r="A674" s="85"/>
      <c r="B674" s="98"/>
      <c r="C674" s="2"/>
      <c r="D674" s="2"/>
      <c r="E674" s="100"/>
      <c r="F674" s="2"/>
      <c r="G674" s="100"/>
      <c r="H674" s="95" t="str">
        <f t="shared" si="10"/>
        <v/>
      </c>
      <c r="I674" s="99" t="str">
        <f t="shared" si="12"/>
        <v/>
      </c>
      <c r="J674" s="95" t="str">
        <f t="shared" si="11"/>
        <v/>
      </c>
      <c r="K674" s="87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  <c r="AA674" s="85"/>
      <c r="AB674" s="85"/>
      <c r="AC674" s="85"/>
      <c r="AD674" s="85"/>
      <c r="AE674" s="85"/>
      <c r="AF674" s="85"/>
    </row>
    <row r="675" spans="1:32" x14ac:dyDescent="0.2">
      <c r="A675" s="85"/>
      <c r="B675" s="98"/>
      <c r="C675" s="2"/>
      <c r="D675" s="2"/>
      <c r="E675" s="100"/>
      <c r="F675" s="2"/>
      <c r="G675" s="100"/>
      <c r="H675" s="95" t="str">
        <f t="shared" si="10"/>
        <v/>
      </c>
      <c r="I675" s="99" t="str">
        <f t="shared" si="12"/>
        <v/>
      </c>
      <c r="J675" s="95" t="str">
        <f t="shared" si="11"/>
        <v/>
      </c>
      <c r="K675" s="87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  <c r="AA675" s="85"/>
      <c r="AB675" s="85"/>
      <c r="AC675" s="85"/>
      <c r="AD675" s="85"/>
      <c r="AE675" s="85"/>
      <c r="AF675" s="85"/>
    </row>
    <row r="676" spans="1:32" x14ac:dyDescent="0.2">
      <c r="A676" s="85"/>
      <c r="B676" s="98"/>
      <c r="C676" s="2"/>
      <c r="D676" s="2"/>
      <c r="E676" s="100"/>
      <c r="F676" s="2"/>
      <c r="G676" s="100"/>
      <c r="H676" s="95" t="str">
        <f t="shared" si="10"/>
        <v/>
      </c>
      <c r="I676" s="99" t="str">
        <f t="shared" si="12"/>
        <v/>
      </c>
      <c r="J676" s="95" t="str">
        <f t="shared" si="11"/>
        <v/>
      </c>
      <c r="K676" s="87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  <c r="AA676" s="85"/>
      <c r="AB676" s="85"/>
      <c r="AC676" s="85"/>
      <c r="AD676" s="85"/>
      <c r="AE676" s="85"/>
      <c r="AF676" s="85"/>
    </row>
    <row r="677" spans="1:32" x14ac:dyDescent="0.2">
      <c r="A677" s="85"/>
      <c r="B677" s="98"/>
      <c r="C677" s="2"/>
      <c r="D677" s="2"/>
      <c r="E677" s="100"/>
      <c r="F677" s="2"/>
      <c r="G677" s="100"/>
      <c r="H677" s="95" t="str">
        <f t="shared" si="10"/>
        <v/>
      </c>
      <c r="I677" s="99" t="str">
        <f t="shared" si="12"/>
        <v/>
      </c>
      <c r="J677" s="95" t="str">
        <f t="shared" si="11"/>
        <v/>
      </c>
      <c r="K677" s="87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  <c r="AA677" s="85"/>
      <c r="AB677" s="85"/>
      <c r="AC677" s="85"/>
      <c r="AD677" s="85"/>
      <c r="AE677" s="85"/>
      <c r="AF677" s="85"/>
    </row>
    <row r="678" spans="1:32" x14ac:dyDescent="0.2">
      <c r="A678" s="85"/>
      <c r="B678" s="98"/>
      <c r="C678" s="2"/>
      <c r="D678" s="2"/>
      <c r="E678" s="100"/>
      <c r="F678" s="2"/>
      <c r="G678" s="100"/>
      <c r="H678" s="95" t="str">
        <f t="shared" si="10"/>
        <v/>
      </c>
      <c r="I678" s="99" t="str">
        <f t="shared" si="12"/>
        <v/>
      </c>
      <c r="J678" s="95" t="str">
        <f t="shared" si="11"/>
        <v/>
      </c>
      <c r="K678" s="87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  <c r="AA678" s="85"/>
      <c r="AB678" s="85"/>
      <c r="AC678" s="85"/>
      <c r="AD678" s="85"/>
      <c r="AE678" s="85"/>
      <c r="AF678" s="85"/>
    </row>
    <row r="679" spans="1:32" x14ac:dyDescent="0.2">
      <c r="A679" s="85"/>
      <c r="B679" s="98"/>
      <c r="C679" s="2"/>
      <c r="D679" s="2"/>
      <c r="E679" s="100"/>
      <c r="F679" s="2"/>
      <c r="G679" s="100"/>
      <c r="H679" s="95" t="str">
        <f t="shared" si="10"/>
        <v/>
      </c>
      <c r="I679" s="99" t="str">
        <f t="shared" si="12"/>
        <v/>
      </c>
      <c r="J679" s="95" t="str">
        <f t="shared" si="11"/>
        <v/>
      </c>
      <c r="K679" s="87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  <c r="AA679" s="85"/>
      <c r="AB679" s="85"/>
      <c r="AC679" s="85"/>
      <c r="AD679" s="85"/>
      <c r="AE679" s="85"/>
      <c r="AF679" s="85"/>
    </row>
    <row r="680" spans="1:32" x14ac:dyDescent="0.2">
      <c r="A680" s="85"/>
      <c r="B680" s="98"/>
      <c r="C680" s="2"/>
      <c r="D680" s="2"/>
      <c r="E680" s="100"/>
      <c r="F680" s="2"/>
      <c r="G680" s="100"/>
      <c r="H680" s="95" t="str">
        <f t="shared" si="10"/>
        <v/>
      </c>
      <c r="I680" s="99" t="str">
        <f t="shared" si="12"/>
        <v/>
      </c>
      <c r="J680" s="95" t="str">
        <f t="shared" si="11"/>
        <v/>
      </c>
      <c r="K680" s="87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  <c r="AA680" s="85"/>
      <c r="AB680" s="85"/>
      <c r="AC680" s="85"/>
      <c r="AD680" s="85"/>
      <c r="AE680" s="85"/>
      <c r="AF680" s="85"/>
    </row>
    <row r="681" spans="1:32" x14ac:dyDescent="0.2">
      <c r="A681" s="85"/>
      <c r="B681" s="98"/>
      <c r="C681" s="2"/>
      <c r="D681" s="2"/>
      <c r="E681" s="100"/>
      <c r="F681" s="2"/>
      <c r="G681" s="100"/>
      <c r="H681" s="95" t="str">
        <f t="shared" si="10"/>
        <v/>
      </c>
      <c r="I681" s="99" t="str">
        <f t="shared" si="12"/>
        <v/>
      </c>
      <c r="J681" s="95" t="str">
        <f t="shared" si="11"/>
        <v/>
      </c>
      <c r="K681" s="87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  <c r="AA681" s="85"/>
      <c r="AB681" s="85"/>
      <c r="AC681" s="85"/>
      <c r="AD681" s="85"/>
      <c r="AE681" s="85"/>
      <c r="AF681" s="85"/>
    </row>
    <row r="682" spans="1:32" x14ac:dyDescent="0.2">
      <c r="A682" s="85"/>
      <c r="B682" s="98"/>
      <c r="C682" s="2"/>
      <c r="D682" s="2"/>
      <c r="E682" s="100"/>
      <c r="F682" s="2"/>
      <c r="G682" s="100"/>
      <c r="H682" s="95" t="str">
        <f t="shared" si="10"/>
        <v/>
      </c>
      <c r="I682" s="99" t="str">
        <f t="shared" si="12"/>
        <v/>
      </c>
      <c r="J682" s="95" t="str">
        <f t="shared" si="11"/>
        <v/>
      </c>
      <c r="K682" s="87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  <c r="AA682" s="85"/>
      <c r="AB682" s="85"/>
      <c r="AC682" s="85"/>
      <c r="AD682" s="85"/>
      <c r="AE682" s="85"/>
      <c r="AF682" s="85"/>
    </row>
    <row r="683" spans="1:32" x14ac:dyDescent="0.2">
      <c r="A683" s="85"/>
      <c r="B683" s="98"/>
      <c r="C683" s="2"/>
      <c r="D683" s="2"/>
      <c r="E683" s="100"/>
      <c r="F683" s="2"/>
      <c r="G683" s="100"/>
      <c r="H683" s="95" t="str">
        <f t="shared" si="10"/>
        <v/>
      </c>
      <c r="I683" s="99" t="str">
        <f t="shared" si="12"/>
        <v/>
      </c>
      <c r="J683" s="95" t="str">
        <f t="shared" si="11"/>
        <v/>
      </c>
      <c r="K683" s="87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  <c r="AA683" s="85"/>
      <c r="AB683" s="85"/>
      <c r="AC683" s="85"/>
      <c r="AD683" s="85"/>
      <c r="AE683" s="85"/>
      <c r="AF683" s="85"/>
    </row>
    <row r="684" spans="1:32" x14ac:dyDescent="0.2">
      <c r="A684" s="85"/>
      <c r="B684" s="98"/>
      <c r="C684" s="2"/>
      <c r="D684" s="2"/>
      <c r="E684" s="100"/>
      <c r="F684" s="2"/>
      <c r="G684" s="100"/>
      <c r="H684" s="95" t="str">
        <f t="shared" si="10"/>
        <v/>
      </c>
      <c r="I684" s="99" t="str">
        <f t="shared" si="12"/>
        <v/>
      </c>
      <c r="J684" s="95" t="str">
        <f t="shared" si="11"/>
        <v/>
      </c>
      <c r="K684" s="87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  <c r="AA684" s="85"/>
      <c r="AB684" s="85"/>
      <c r="AC684" s="85"/>
      <c r="AD684" s="85"/>
      <c r="AE684" s="85"/>
      <c r="AF684" s="85"/>
    </row>
    <row r="685" spans="1:32" x14ac:dyDescent="0.2">
      <c r="A685" s="85"/>
      <c r="B685" s="98"/>
      <c r="C685" s="2"/>
      <c r="D685" s="2"/>
      <c r="E685" s="100"/>
      <c r="F685" s="2"/>
      <c r="G685" s="100"/>
      <c r="H685" s="95" t="str">
        <f t="shared" si="10"/>
        <v/>
      </c>
      <c r="I685" s="99" t="str">
        <f t="shared" si="12"/>
        <v/>
      </c>
      <c r="J685" s="95" t="str">
        <f t="shared" si="11"/>
        <v/>
      </c>
      <c r="K685" s="87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  <c r="AA685" s="85"/>
      <c r="AB685" s="85"/>
      <c r="AC685" s="85"/>
      <c r="AD685" s="85"/>
      <c r="AE685" s="85"/>
      <c r="AF685" s="85"/>
    </row>
    <row r="686" spans="1:32" x14ac:dyDescent="0.2">
      <c r="A686" s="85"/>
      <c r="B686" s="98"/>
      <c r="C686" s="2"/>
      <c r="D686" s="2"/>
      <c r="E686" s="100"/>
      <c r="F686" s="2"/>
      <c r="G686" s="100"/>
      <c r="H686" s="95" t="str">
        <f t="shared" si="10"/>
        <v/>
      </c>
      <c r="I686" s="99" t="str">
        <f t="shared" si="12"/>
        <v/>
      </c>
      <c r="J686" s="95" t="str">
        <f t="shared" si="11"/>
        <v/>
      </c>
      <c r="K686" s="87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  <c r="AA686" s="85"/>
      <c r="AB686" s="85"/>
      <c r="AC686" s="85"/>
      <c r="AD686" s="85"/>
      <c r="AE686" s="85"/>
      <c r="AF686" s="85"/>
    </row>
    <row r="687" spans="1:32" x14ac:dyDescent="0.2">
      <c r="A687" s="85"/>
      <c r="B687" s="98"/>
      <c r="C687" s="2"/>
      <c r="D687" s="2"/>
      <c r="E687" s="100"/>
      <c r="F687" s="2"/>
      <c r="G687" s="100"/>
      <c r="H687" s="95" t="str">
        <f t="shared" si="10"/>
        <v/>
      </c>
      <c r="I687" s="99" t="str">
        <f t="shared" si="12"/>
        <v/>
      </c>
      <c r="J687" s="95" t="str">
        <f t="shared" si="11"/>
        <v/>
      </c>
      <c r="K687" s="87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  <c r="AA687" s="85"/>
      <c r="AB687" s="85"/>
      <c r="AC687" s="85"/>
      <c r="AD687" s="85"/>
      <c r="AE687" s="85"/>
      <c r="AF687" s="85"/>
    </row>
    <row r="688" spans="1:32" x14ac:dyDescent="0.2">
      <c r="A688" s="85"/>
      <c r="B688" s="98"/>
      <c r="C688" s="2"/>
      <c r="D688" s="2"/>
      <c r="E688" s="100"/>
      <c r="F688" s="2"/>
      <c r="G688" s="100"/>
      <c r="H688" s="95" t="str">
        <f t="shared" si="10"/>
        <v/>
      </c>
      <c r="I688" s="99" t="str">
        <f t="shared" si="12"/>
        <v/>
      </c>
      <c r="J688" s="95" t="str">
        <f t="shared" si="11"/>
        <v/>
      </c>
      <c r="K688" s="87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  <c r="AA688" s="85"/>
      <c r="AB688" s="85"/>
      <c r="AC688" s="85"/>
      <c r="AD688" s="85"/>
      <c r="AE688" s="85"/>
      <c r="AF688" s="85"/>
    </row>
    <row r="689" spans="1:32" x14ac:dyDescent="0.2">
      <c r="A689" s="85"/>
      <c r="B689" s="98"/>
      <c r="C689" s="2"/>
      <c r="D689" s="2"/>
      <c r="E689" s="100"/>
      <c r="F689" s="2"/>
      <c r="G689" s="100"/>
      <c r="H689" s="95" t="str">
        <f t="shared" si="10"/>
        <v/>
      </c>
      <c r="I689" s="99" t="str">
        <f t="shared" si="12"/>
        <v/>
      </c>
      <c r="J689" s="95" t="str">
        <f t="shared" si="11"/>
        <v/>
      </c>
      <c r="K689" s="87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  <c r="AA689" s="85"/>
      <c r="AB689" s="85"/>
      <c r="AC689" s="85"/>
      <c r="AD689" s="85"/>
      <c r="AE689" s="85"/>
      <c r="AF689" s="85"/>
    </row>
    <row r="690" spans="1:32" x14ac:dyDescent="0.2">
      <c r="A690" s="85"/>
      <c r="B690" s="98"/>
      <c r="C690" s="2"/>
      <c r="D690" s="2"/>
      <c r="E690" s="100"/>
      <c r="F690" s="2"/>
      <c r="G690" s="100"/>
      <c r="H690" s="95" t="str">
        <f t="shared" si="10"/>
        <v/>
      </c>
      <c r="I690" s="99" t="str">
        <f t="shared" si="12"/>
        <v/>
      </c>
      <c r="J690" s="95" t="str">
        <f t="shared" si="11"/>
        <v/>
      </c>
      <c r="K690" s="87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  <c r="AB690" s="85"/>
      <c r="AC690" s="85"/>
      <c r="AD690" s="85"/>
      <c r="AE690" s="85"/>
      <c r="AF690" s="85"/>
    </row>
    <row r="691" spans="1:32" x14ac:dyDescent="0.2">
      <c r="A691" s="85"/>
      <c r="B691" s="98"/>
      <c r="C691" s="2"/>
      <c r="D691" s="2"/>
      <c r="E691" s="100"/>
      <c r="F691" s="2"/>
      <c r="G691" s="100"/>
      <c r="H691" s="95" t="str">
        <f t="shared" si="10"/>
        <v/>
      </c>
      <c r="I691" s="99" t="str">
        <f t="shared" si="12"/>
        <v/>
      </c>
      <c r="J691" s="95" t="str">
        <f t="shared" si="11"/>
        <v/>
      </c>
      <c r="K691" s="87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  <c r="AA691" s="85"/>
      <c r="AB691" s="85"/>
      <c r="AC691" s="85"/>
      <c r="AD691" s="85"/>
      <c r="AE691" s="85"/>
      <c r="AF691" s="85"/>
    </row>
    <row r="692" spans="1:32" x14ac:dyDescent="0.2">
      <c r="A692" s="85"/>
      <c r="B692" s="98"/>
      <c r="C692" s="2"/>
      <c r="D692" s="2"/>
      <c r="E692" s="100"/>
      <c r="F692" s="2"/>
      <c r="G692" s="100"/>
      <c r="H692" s="95" t="str">
        <f t="shared" si="10"/>
        <v/>
      </c>
      <c r="I692" s="99" t="str">
        <f t="shared" si="12"/>
        <v/>
      </c>
      <c r="J692" s="95" t="str">
        <f t="shared" si="11"/>
        <v/>
      </c>
      <c r="K692" s="87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  <c r="AA692" s="85"/>
      <c r="AB692" s="85"/>
      <c r="AC692" s="85"/>
      <c r="AD692" s="85"/>
      <c r="AE692" s="85"/>
      <c r="AF692" s="85"/>
    </row>
    <row r="693" spans="1:32" x14ac:dyDescent="0.2">
      <c r="A693" s="85"/>
      <c r="B693" s="98"/>
      <c r="C693" s="2"/>
      <c r="D693" s="2"/>
      <c r="E693" s="100"/>
      <c r="F693" s="2"/>
      <c r="G693" s="100"/>
      <c r="H693" s="95" t="str">
        <f t="shared" si="10"/>
        <v/>
      </c>
      <c r="I693" s="99" t="str">
        <f t="shared" si="12"/>
        <v/>
      </c>
      <c r="J693" s="95" t="str">
        <f t="shared" si="11"/>
        <v/>
      </c>
      <c r="K693" s="87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  <c r="AA693" s="85"/>
      <c r="AB693" s="85"/>
      <c r="AC693" s="85"/>
      <c r="AD693" s="85"/>
      <c r="AE693" s="85"/>
      <c r="AF693" s="85"/>
    </row>
    <row r="694" spans="1:32" x14ac:dyDescent="0.2">
      <c r="A694" s="85"/>
      <c r="B694" s="98"/>
      <c r="C694" s="2"/>
      <c r="D694" s="2"/>
      <c r="E694" s="100"/>
      <c r="F694" s="2"/>
      <c r="G694" s="100"/>
      <c r="H694" s="95" t="str">
        <f t="shared" si="10"/>
        <v/>
      </c>
      <c r="I694" s="99" t="str">
        <f t="shared" si="12"/>
        <v/>
      </c>
      <c r="J694" s="95" t="str">
        <f t="shared" si="11"/>
        <v/>
      </c>
      <c r="K694" s="87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  <c r="AA694" s="85"/>
      <c r="AB694" s="85"/>
      <c r="AC694" s="85"/>
      <c r="AD694" s="85"/>
      <c r="AE694" s="85"/>
      <c r="AF694" s="85"/>
    </row>
    <row r="695" spans="1:32" x14ac:dyDescent="0.2">
      <c r="A695" s="85"/>
      <c r="B695" s="98"/>
      <c r="C695" s="2"/>
      <c r="D695" s="2"/>
      <c r="E695" s="100"/>
      <c r="F695" s="2"/>
      <c r="G695" s="100"/>
      <c r="H695" s="95" t="str">
        <f t="shared" si="10"/>
        <v/>
      </c>
      <c r="I695" s="99" t="str">
        <f t="shared" si="12"/>
        <v/>
      </c>
      <c r="J695" s="95" t="str">
        <f t="shared" si="11"/>
        <v/>
      </c>
      <c r="K695" s="87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  <c r="AA695" s="85"/>
      <c r="AB695" s="85"/>
      <c r="AC695" s="85"/>
      <c r="AD695" s="85"/>
      <c r="AE695" s="85"/>
      <c r="AF695" s="85"/>
    </row>
    <row r="696" spans="1:32" x14ac:dyDescent="0.2">
      <c r="A696" s="85"/>
      <c r="B696" s="98"/>
      <c r="C696" s="2"/>
      <c r="D696" s="2"/>
      <c r="E696" s="100"/>
      <c r="F696" s="2"/>
      <c r="G696" s="100"/>
      <c r="H696" s="95" t="str">
        <f t="shared" si="10"/>
        <v/>
      </c>
      <c r="I696" s="99" t="str">
        <f t="shared" si="12"/>
        <v/>
      </c>
      <c r="J696" s="95" t="str">
        <f t="shared" si="11"/>
        <v/>
      </c>
      <c r="K696" s="87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  <c r="AA696" s="85"/>
      <c r="AB696" s="85"/>
      <c r="AC696" s="85"/>
      <c r="AD696" s="85"/>
      <c r="AE696" s="85"/>
      <c r="AF696" s="85"/>
    </row>
    <row r="697" spans="1:32" x14ac:dyDescent="0.2">
      <c r="A697" s="85"/>
      <c r="B697" s="98"/>
      <c r="C697" s="2"/>
      <c r="D697" s="2"/>
      <c r="E697" s="100"/>
      <c r="F697" s="2"/>
      <c r="G697" s="100"/>
      <c r="H697" s="95" t="str">
        <f t="shared" si="10"/>
        <v/>
      </c>
      <c r="I697" s="99" t="str">
        <f t="shared" si="12"/>
        <v/>
      </c>
      <c r="J697" s="95" t="str">
        <f t="shared" si="11"/>
        <v/>
      </c>
      <c r="K697" s="87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  <c r="AA697" s="85"/>
      <c r="AB697" s="85"/>
      <c r="AC697" s="85"/>
      <c r="AD697" s="85"/>
      <c r="AE697" s="85"/>
      <c r="AF697" s="85"/>
    </row>
    <row r="698" spans="1:32" x14ac:dyDescent="0.2">
      <c r="A698" s="85"/>
      <c r="B698" s="98"/>
      <c r="C698" s="2"/>
      <c r="D698" s="2"/>
      <c r="E698" s="100"/>
      <c r="F698" s="2"/>
      <c r="G698" s="100"/>
      <c r="H698" s="95" t="str">
        <f t="shared" si="10"/>
        <v/>
      </c>
      <c r="I698" s="99" t="str">
        <f t="shared" si="12"/>
        <v/>
      </c>
      <c r="J698" s="95" t="str">
        <f t="shared" si="11"/>
        <v/>
      </c>
      <c r="K698" s="87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  <c r="AA698" s="85"/>
      <c r="AB698" s="85"/>
      <c r="AC698" s="85"/>
      <c r="AD698" s="85"/>
      <c r="AE698" s="85"/>
      <c r="AF698" s="85"/>
    </row>
    <row r="699" spans="1:32" x14ac:dyDescent="0.2">
      <c r="A699" s="85"/>
      <c r="B699" s="98"/>
      <c r="C699" s="2"/>
      <c r="D699" s="2"/>
      <c r="E699" s="100"/>
      <c r="F699" s="2"/>
      <c r="G699" s="100"/>
      <c r="H699" s="95" t="str">
        <f t="shared" si="10"/>
        <v/>
      </c>
      <c r="I699" s="99" t="str">
        <f t="shared" si="12"/>
        <v/>
      </c>
      <c r="J699" s="95" t="str">
        <f t="shared" si="11"/>
        <v/>
      </c>
      <c r="K699" s="87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  <c r="AA699" s="85"/>
      <c r="AB699" s="85"/>
      <c r="AC699" s="85"/>
      <c r="AD699" s="85"/>
      <c r="AE699" s="85"/>
      <c r="AF699" s="85"/>
    </row>
    <row r="700" spans="1:32" x14ac:dyDescent="0.2">
      <c r="A700" s="85"/>
      <c r="B700" s="98"/>
      <c r="C700" s="2"/>
      <c r="D700" s="2"/>
      <c r="E700" s="100"/>
      <c r="F700" s="2"/>
      <c r="G700" s="100"/>
      <c r="H700" s="95" t="str">
        <f t="shared" si="10"/>
        <v/>
      </c>
      <c r="I700" s="99" t="str">
        <f t="shared" si="12"/>
        <v/>
      </c>
      <c r="J700" s="95" t="str">
        <f t="shared" si="11"/>
        <v/>
      </c>
      <c r="K700" s="87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</row>
    <row r="701" spans="1:32" x14ac:dyDescent="0.2">
      <c r="A701" s="85"/>
      <c r="B701" s="98"/>
      <c r="C701" s="2"/>
      <c r="D701" s="2"/>
      <c r="E701" s="100"/>
      <c r="F701" s="2"/>
      <c r="G701" s="100"/>
      <c r="H701" s="95" t="str">
        <f t="shared" si="10"/>
        <v/>
      </c>
      <c r="I701" s="99" t="str">
        <f t="shared" si="12"/>
        <v/>
      </c>
      <c r="J701" s="95" t="str">
        <f t="shared" si="11"/>
        <v/>
      </c>
      <c r="K701" s="87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  <c r="AA701" s="85"/>
      <c r="AB701" s="85"/>
      <c r="AC701" s="85"/>
      <c r="AD701" s="85"/>
      <c r="AE701" s="85"/>
      <c r="AF701" s="85"/>
    </row>
    <row r="702" spans="1:32" x14ac:dyDescent="0.2">
      <c r="A702" s="85"/>
      <c r="B702" s="98"/>
      <c r="C702" s="2"/>
      <c r="D702" s="2"/>
      <c r="E702" s="100"/>
      <c r="F702" s="2"/>
      <c r="G702" s="100"/>
      <c r="H702" s="95" t="str">
        <f t="shared" si="10"/>
        <v/>
      </c>
      <c r="I702" s="99" t="str">
        <f t="shared" si="12"/>
        <v/>
      </c>
      <c r="J702" s="95" t="str">
        <f t="shared" si="11"/>
        <v/>
      </c>
      <c r="K702" s="87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  <c r="AA702" s="85"/>
      <c r="AB702" s="85"/>
      <c r="AC702" s="85"/>
      <c r="AD702" s="85"/>
      <c r="AE702" s="85"/>
      <c r="AF702" s="85"/>
    </row>
    <row r="703" spans="1:32" x14ac:dyDescent="0.2">
      <c r="A703" s="85"/>
      <c r="B703" s="98"/>
      <c r="C703" s="2"/>
      <c r="D703" s="2"/>
      <c r="E703" s="100"/>
      <c r="F703" s="2"/>
      <c r="G703" s="100"/>
      <c r="H703" s="95" t="str">
        <f t="shared" si="10"/>
        <v/>
      </c>
      <c r="I703" s="99" t="str">
        <f t="shared" si="12"/>
        <v/>
      </c>
      <c r="J703" s="95" t="str">
        <f t="shared" si="11"/>
        <v/>
      </c>
      <c r="K703" s="87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  <c r="AA703" s="85"/>
      <c r="AB703" s="85"/>
      <c r="AC703" s="85"/>
      <c r="AD703" s="85"/>
      <c r="AE703" s="85"/>
      <c r="AF703" s="85"/>
    </row>
    <row r="704" spans="1:32" x14ac:dyDescent="0.2">
      <c r="A704" s="85"/>
      <c r="B704" s="98"/>
      <c r="C704" s="2"/>
      <c r="D704" s="2"/>
      <c r="E704" s="100"/>
      <c r="F704" s="2"/>
      <c r="G704" s="100"/>
      <c r="H704" s="95" t="str">
        <f t="shared" si="10"/>
        <v/>
      </c>
      <c r="I704" s="99" t="str">
        <f t="shared" si="12"/>
        <v/>
      </c>
      <c r="J704" s="95" t="str">
        <f t="shared" si="11"/>
        <v/>
      </c>
      <c r="K704" s="87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  <c r="AA704" s="85"/>
      <c r="AB704" s="85"/>
      <c r="AC704" s="85"/>
      <c r="AD704" s="85"/>
      <c r="AE704" s="85"/>
      <c r="AF704" s="85"/>
    </row>
    <row r="705" spans="1:32" x14ac:dyDescent="0.2">
      <c r="A705" s="85"/>
      <c r="B705" s="98"/>
      <c r="C705" s="2"/>
      <c r="D705" s="2"/>
      <c r="E705" s="100"/>
      <c r="F705" s="2"/>
      <c r="G705" s="100"/>
      <c r="H705" s="95" t="str">
        <f t="shared" si="10"/>
        <v/>
      </c>
      <c r="I705" s="99" t="str">
        <f t="shared" si="12"/>
        <v/>
      </c>
      <c r="J705" s="95" t="str">
        <f t="shared" si="11"/>
        <v/>
      </c>
      <c r="K705" s="87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  <c r="AA705" s="85"/>
      <c r="AB705" s="85"/>
      <c r="AC705" s="85"/>
      <c r="AD705" s="85"/>
      <c r="AE705" s="85"/>
      <c r="AF705" s="85"/>
    </row>
    <row r="706" spans="1:32" x14ac:dyDescent="0.2">
      <c r="A706" s="85"/>
      <c r="B706" s="98"/>
      <c r="C706" s="2"/>
      <c r="D706" s="2"/>
      <c r="E706" s="100"/>
      <c r="F706" s="2"/>
      <c r="G706" s="100"/>
      <c r="H706" s="95" t="str">
        <f t="shared" si="10"/>
        <v/>
      </c>
      <c r="I706" s="99" t="str">
        <f t="shared" si="12"/>
        <v/>
      </c>
      <c r="J706" s="95" t="str">
        <f t="shared" si="11"/>
        <v/>
      </c>
      <c r="K706" s="87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  <c r="AA706" s="85"/>
      <c r="AB706" s="85"/>
      <c r="AC706" s="85"/>
      <c r="AD706" s="85"/>
      <c r="AE706" s="85"/>
      <c r="AF706" s="85"/>
    </row>
    <row r="707" spans="1:32" x14ac:dyDescent="0.2">
      <c r="A707" s="85"/>
      <c r="B707" s="98"/>
      <c r="C707" s="2"/>
      <c r="D707" s="2"/>
      <c r="E707" s="100"/>
      <c r="F707" s="2"/>
      <c r="G707" s="100"/>
      <c r="H707" s="95" t="str">
        <f t="shared" si="10"/>
        <v/>
      </c>
      <c r="I707" s="99" t="str">
        <f t="shared" si="12"/>
        <v/>
      </c>
      <c r="J707" s="95" t="str">
        <f t="shared" si="11"/>
        <v/>
      </c>
      <c r="K707" s="87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  <c r="AA707" s="85"/>
      <c r="AB707" s="85"/>
      <c r="AC707" s="85"/>
      <c r="AD707" s="85"/>
      <c r="AE707" s="85"/>
      <c r="AF707" s="85"/>
    </row>
    <row r="708" spans="1:32" x14ac:dyDescent="0.2">
      <c r="A708" s="85"/>
      <c r="B708" s="98"/>
      <c r="C708" s="2"/>
      <c r="D708" s="2"/>
      <c r="E708" s="100"/>
      <c r="F708" s="2"/>
      <c r="G708" s="100"/>
      <c r="H708" s="95" t="str">
        <f t="shared" si="10"/>
        <v/>
      </c>
      <c r="I708" s="99" t="str">
        <f t="shared" si="12"/>
        <v/>
      </c>
      <c r="J708" s="95" t="str">
        <f t="shared" si="11"/>
        <v/>
      </c>
      <c r="K708" s="87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  <c r="AA708" s="85"/>
      <c r="AB708" s="85"/>
      <c r="AC708" s="85"/>
      <c r="AD708" s="85"/>
      <c r="AE708" s="85"/>
      <c r="AF708" s="85"/>
    </row>
    <row r="709" spans="1:32" x14ac:dyDescent="0.2">
      <c r="A709" s="85"/>
      <c r="B709" s="98"/>
      <c r="C709" s="2"/>
      <c r="D709" s="2"/>
      <c r="E709" s="100"/>
      <c r="F709" s="2"/>
      <c r="G709" s="100"/>
      <c r="H709" s="95" t="str">
        <f t="shared" si="10"/>
        <v/>
      </c>
      <c r="I709" s="99" t="str">
        <f t="shared" si="12"/>
        <v/>
      </c>
      <c r="J709" s="95" t="str">
        <f t="shared" si="11"/>
        <v/>
      </c>
      <c r="K709" s="87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  <c r="AA709" s="85"/>
      <c r="AB709" s="85"/>
      <c r="AC709" s="85"/>
      <c r="AD709" s="85"/>
      <c r="AE709" s="85"/>
      <c r="AF709" s="85"/>
    </row>
    <row r="710" spans="1:32" x14ac:dyDescent="0.2">
      <c r="A710" s="85"/>
      <c r="B710" s="98"/>
      <c r="C710" s="2"/>
      <c r="D710" s="2"/>
      <c r="E710" s="100"/>
      <c r="F710" s="2"/>
      <c r="G710" s="100"/>
      <c r="H710" s="95" t="str">
        <f t="shared" si="10"/>
        <v/>
      </c>
      <c r="I710" s="99" t="str">
        <f t="shared" si="12"/>
        <v/>
      </c>
      <c r="J710" s="95" t="str">
        <f t="shared" si="11"/>
        <v/>
      </c>
      <c r="K710" s="87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  <c r="AA710" s="85"/>
      <c r="AB710" s="85"/>
      <c r="AC710" s="85"/>
      <c r="AD710" s="85"/>
      <c r="AE710" s="85"/>
      <c r="AF710" s="85"/>
    </row>
    <row r="711" spans="1:32" x14ac:dyDescent="0.2">
      <c r="A711" s="85"/>
      <c r="B711" s="98"/>
      <c r="C711" s="2"/>
      <c r="D711" s="2"/>
      <c r="E711" s="100"/>
      <c r="F711" s="2"/>
      <c r="G711" s="100"/>
      <c r="H711" s="95" t="str">
        <f t="shared" si="10"/>
        <v/>
      </c>
      <c r="I711" s="99" t="str">
        <f t="shared" si="12"/>
        <v/>
      </c>
      <c r="J711" s="95" t="str">
        <f t="shared" si="11"/>
        <v/>
      </c>
      <c r="K711" s="87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  <c r="AA711" s="85"/>
      <c r="AB711" s="85"/>
      <c r="AC711" s="85"/>
      <c r="AD711" s="85"/>
      <c r="AE711" s="85"/>
      <c r="AF711" s="85"/>
    </row>
    <row r="712" spans="1:32" x14ac:dyDescent="0.2">
      <c r="A712" s="85"/>
      <c r="B712" s="98"/>
      <c r="C712" s="2"/>
      <c r="D712" s="2"/>
      <c r="E712" s="100"/>
      <c r="F712" s="2"/>
      <c r="G712" s="100"/>
      <c r="H712" s="95" t="str">
        <f t="shared" si="10"/>
        <v/>
      </c>
      <c r="I712" s="99" t="str">
        <f t="shared" si="12"/>
        <v/>
      </c>
      <c r="J712" s="95" t="str">
        <f t="shared" si="11"/>
        <v/>
      </c>
      <c r="K712" s="87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  <c r="AA712" s="85"/>
      <c r="AB712" s="85"/>
      <c r="AC712" s="85"/>
      <c r="AD712" s="85"/>
      <c r="AE712" s="85"/>
      <c r="AF712" s="85"/>
    </row>
    <row r="713" spans="1:32" x14ac:dyDescent="0.2">
      <c r="A713" s="85"/>
      <c r="B713" s="98"/>
      <c r="C713" s="2"/>
      <c r="D713" s="2"/>
      <c r="E713" s="100"/>
      <c r="F713" s="2"/>
      <c r="G713" s="100"/>
      <c r="H713" s="95" t="str">
        <f t="shared" si="10"/>
        <v/>
      </c>
      <c r="I713" s="99" t="str">
        <f t="shared" si="12"/>
        <v/>
      </c>
      <c r="J713" s="95" t="str">
        <f t="shared" si="11"/>
        <v/>
      </c>
      <c r="K713" s="87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  <c r="AA713" s="85"/>
      <c r="AB713" s="85"/>
      <c r="AC713" s="85"/>
      <c r="AD713" s="85"/>
      <c r="AE713" s="85"/>
      <c r="AF713" s="85"/>
    </row>
    <row r="714" spans="1:32" x14ac:dyDescent="0.2">
      <c r="A714" s="85"/>
      <c r="B714" s="98"/>
      <c r="C714" s="2"/>
      <c r="D714" s="2"/>
      <c r="E714" s="100"/>
      <c r="F714" s="2"/>
      <c r="G714" s="100"/>
      <c r="H714" s="95" t="str">
        <f t="shared" si="10"/>
        <v/>
      </c>
      <c r="I714" s="99" t="str">
        <f t="shared" si="12"/>
        <v/>
      </c>
      <c r="J714" s="95" t="str">
        <f t="shared" si="11"/>
        <v/>
      </c>
      <c r="K714" s="87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  <c r="AA714" s="85"/>
      <c r="AB714" s="85"/>
      <c r="AC714" s="85"/>
      <c r="AD714" s="85"/>
      <c r="AE714" s="85"/>
      <c r="AF714" s="85"/>
    </row>
    <row r="715" spans="1:32" x14ac:dyDescent="0.2">
      <c r="A715" s="85"/>
      <c r="B715" s="98"/>
      <c r="C715" s="2"/>
      <c r="D715" s="2"/>
      <c r="E715" s="100"/>
      <c r="F715" s="2"/>
      <c r="G715" s="100"/>
      <c r="H715" s="95" t="str">
        <f t="shared" si="10"/>
        <v/>
      </c>
      <c r="I715" s="99" t="str">
        <f t="shared" si="12"/>
        <v/>
      </c>
      <c r="J715" s="95" t="str">
        <f t="shared" si="11"/>
        <v/>
      </c>
      <c r="K715" s="87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  <c r="AA715" s="85"/>
      <c r="AB715" s="85"/>
      <c r="AC715" s="85"/>
      <c r="AD715" s="85"/>
      <c r="AE715" s="85"/>
      <c r="AF715" s="85"/>
    </row>
    <row r="716" spans="1:32" x14ac:dyDescent="0.2">
      <c r="A716" s="85"/>
      <c r="B716" s="98"/>
      <c r="C716" s="2"/>
      <c r="D716" s="2"/>
      <c r="E716" s="100"/>
      <c r="F716" s="2"/>
      <c r="G716" s="100"/>
      <c r="H716" s="95" t="str">
        <f t="shared" si="10"/>
        <v/>
      </c>
      <c r="I716" s="99" t="str">
        <f t="shared" si="12"/>
        <v/>
      </c>
      <c r="J716" s="95" t="str">
        <f t="shared" si="11"/>
        <v/>
      </c>
      <c r="K716" s="87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  <c r="AA716" s="85"/>
      <c r="AB716" s="85"/>
      <c r="AC716" s="85"/>
      <c r="AD716" s="85"/>
      <c r="AE716" s="85"/>
      <c r="AF716" s="85"/>
    </row>
    <row r="717" spans="1:32" x14ac:dyDescent="0.2">
      <c r="A717" s="85"/>
      <c r="B717" s="98"/>
      <c r="C717" s="2"/>
      <c r="D717" s="2"/>
      <c r="E717" s="100"/>
      <c r="F717" s="2"/>
      <c r="G717" s="100"/>
      <c r="H717" s="95" t="str">
        <f t="shared" si="10"/>
        <v/>
      </c>
      <c r="I717" s="99" t="str">
        <f t="shared" si="12"/>
        <v/>
      </c>
      <c r="J717" s="95" t="str">
        <f t="shared" si="11"/>
        <v/>
      </c>
      <c r="K717" s="87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  <c r="AA717" s="85"/>
      <c r="AB717" s="85"/>
      <c r="AC717" s="85"/>
      <c r="AD717" s="85"/>
      <c r="AE717" s="85"/>
      <c r="AF717" s="85"/>
    </row>
    <row r="718" spans="1:32" x14ac:dyDescent="0.2">
      <c r="A718" s="85"/>
      <c r="B718" s="98"/>
      <c r="C718" s="2"/>
      <c r="D718" s="2"/>
      <c r="E718" s="100"/>
      <c r="F718" s="2"/>
      <c r="G718" s="100"/>
      <c r="H718" s="95" t="str">
        <f t="shared" si="10"/>
        <v/>
      </c>
      <c r="I718" s="99" t="str">
        <f t="shared" si="12"/>
        <v/>
      </c>
      <c r="J718" s="95" t="str">
        <f t="shared" si="11"/>
        <v/>
      </c>
      <c r="K718" s="87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  <c r="AA718" s="85"/>
      <c r="AB718" s="85"/>
      <c r="AC718" s="85"/>
      <c r="AD718" s="85"/>
      <c r="AE718" s="85"/>
      <c r="AF718" s="85"/>
    </row>
    <row r="719" spans="1:32" x14ac:dyDescent="0.2">
      <c r="A719" s="85"/>
      <c r="B719" s="98"/>
      <c r="C719" s="2"/>
      <c r="D719" s="2"/>
      <c r="E719" s="100"/>
      <c r="F719" s="2"/>
      <c r="G719" s="100"/>
      <c r="H719" s="95" t="str">
        <f t="shared" si="10"/>
        <v/>
      </c>
      <c r="I719" s="99" t="str">
        <f t="shared" si="12"/>
        <v/>
      </c>
      <c r="J719" s="95" t="str">
        <f t="shared" si="11"/>
        <v/>
      </c>
      <c r="K719" s="87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  <c r="AA719" s="85"/>
      <c r="AB719" s="85"/>
      <c r="AC719" s="85"/>
      <c r="AD719" s="85"/>
      <c r="AE719" s="85"/>
      <c r="AF719" s="85"/>
    </row>
    <row r="720" spans="1:32" x14ac:dyDescent="0.2">
      <c r="A720" s="85"/>
      <c r="B720" s="98"/>
      <c r="C720" s="2"/>
      <c r="D720" s="2"/>
      <c r="E720" s="100"/>
      <c r="F720" s="2"/>
      <c r="G720" s="100"/>
      <c r="H720" s="95" t="str">
        <f t="shared" si="10"/>
        <v/>
      </c>
      <c r="I720" s="99" t="str">
        <f t="shared" si="12"/>
        <v/>
      </c>
      <c r="J720" s="95" t="str">
        <f t="shared" si="11"/>
        <v/>
      </c>
      <c r="K720" s="87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  <c r="AA720" s="85"/>
      <c r="AB720" s="85"/>
      <c r="AC720" s="85"/>
      <c r="AD720" s="85"/>
      <c r="AE720" s="85"/>
      <c r="AF720" s="85"/>
    </row>
    <row r="721" spans="1:32" x14ac:dyDescent="0.2">
      <c r="A721" s="85"/>
      <c r="B721" s="98"/>
      <c r="C721" s="2"/>
      <c r="D721" s="2"/>
      <c r="E721" s="100"/>
      <c r="F721" s="2"/>
      <c r="G721" s="100"/>
      <c r="H721" s="95" t="str">
        <f t="shared" si="10"/>
        <v/>
      </c>
      <c r="I721" s="99" t="str">
        <f t="shared" si="12"/>
        <v/>
      </c>
      <c r="J721" s="95" t="str">
        <f t="shared" si="11"/>
        <v/>
      </c>
      <c r="K721" s="87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  <c r="AA721" s="85"/>
      <c r="AB721" s="85"/>
      <c r="AC721" s="85"/>
      <c r="AD721" s="85"/>
      <c r="AE721" s="85"/>
      <c r="AF721" s="85"/>
    </row>
    <row r="722" spans="1:32" x14ac:dyDescent="0.2">
      <c r="A722" s="85"/>
      <c r="B722" s="98"/>
      <c r="C722" s="2"/>
      <c r="D722" s="2"/>
      <c r="E722" s="100"/>
      <c r="F722" s="2"/>
      <c r="G722" s="100"/>
      <c r="H722" s="95" t="str">
        <f t="shared" si="10"/>
        <v/>
      </c>
      <c r="I722" s="99" t="str">
        <f t="shared" si="12"/>
        <v/>
      </c>
      <c r="J722" s="95" t="str">
        <f t="shared" si="11"/>
        <v/>
      </c>
      <c r="K722" s="87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  <c r="AA722" s="85"/>
      <c r="AB722" s="85"/>
      <c r="AC722" s="85"/>
      <c r="AD722" s="85"/>
      <c r="AE722" s="85"/>
      <c r="AF722" s="85"/>
    </row>
    <row r="723" spans="1:32" x14ac:dyDescent="0.2">
      <c r="A723" s="85"/>
      <c r="B723" s="98"/>
      <c r="C723" s="2"/>
      <c r="D723" s="2"/>
      <c r="E723" s="100"/>
      <c r="F723" s="2"/>
      <c r="G723" s="100"/>
      <c r="H723" s="95" t="str">
        <f t="shared" si="10"/>
        <v/>
      </c>
      <c r="I723" s="99" t="str">
        <f t="shared" si="12"/>
        <v/>
      </c>
      <c r="J723" s="95" t="str">
        <f t="shared" si="11"/>
        <v/>
      </c>
      <c r="K723" s="87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  <c r="AA723" s="85"/>
      <c r="AB723" s="85"/>
      <c r="AC723" s="85"/>
      <c r="AD723" s="85"/>
      <c r="AE723" s="85"/>
      <c r="AF723" s="85"/>
    </row>
    <row r="724" spans="1:32" x14ac:dyDescent="0.2">
      <c r="A724" s="85"/>
      <c r="B724" s="98"/>
      <c r="C724" s="2"/>
      <c r="D724" s="2"/>
      <c r="E724" s="100"/>
      <c r="F724" s="2"/>
      <c r="G724" s="100"/>
      <c r="H724" s="95" t="str">
        <f t="shared" si="10"/>
        <v/>
      </c>
      <c r="I724" s="99" t="str">
        <f t="shared" si="12"/>
        <v/>
      </c>
      <c r="J724" s="95" t="str">
        <f t="shared" si="11"/>
        <v/>
      </c>
      <c r="K724" s="87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  <c r="AA724" s="85"/>
      <c r="AB724" s="85"/>
      <c r="AC724" s="85"/>
      <c r="AD724" s="85"/>
      <c r="AE724" s="85"/>
      <c r="AF724" s="85"/>
    </row>
    <row r="725" spans="1:32" x14ac:dyDescent="0.2">
      <c r="A725" s="85"/>
      <c r="B725" s="98"/>
      <c r="C725" s="2"/>
      <c r="D725" s="2"/>
      <c r="E725" s="100"/>
      <c r="F725" s="2"/>
      <c r="G725" s="100"/>
      <c r="H725" s="95" t="str">
        <f t="shared" si="10"/>
        <v/>
      </c>
      <c r="I725" s="99" t="str">
        <f t="shared" si="12"/>
        <v/>
      </c>
      <c r="J725" s="95" t="str">
        <f t="shared" si="11"/>
        <v/>
      </c>
      <c r="K725" s="87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  <c r="AA725" s="85"/>
      <c r="AB725" s="85"/>
      <c r="AC725" s="85"/>
      <c r="AD725" s="85"/>
      <c r="AE725" s="85"/>
      <c r="AF725" s="85"/>
    </row>
    <row r="726" spans="1:32" x14ac:dyDescent="0.2">
      <c r="A726" s="85"/>
      <c r="B726" s="98"/>
      <c r="C726" s="2"/>
      <c r="D726" s="2"/>
      <c r="E726" s="100"/>
      <c r="F726" s="2"/>
      <c r="G726" s="100"/>
      <c r="H726" s="95" t="str">
        <f t="shared" si="10"/>
        <v/>
      </c>
      <c r="I726" s="99" t="str">
        <f t="shared" si="12"/>
        <v/>
      </c>
      <c r="J726" s="95" t="str">
        <f t="shared" si="11"/>
        <v/>
      </c>
      <c r="K726" s="87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  <c r="AA726" s="85"/>
      <c r="AB726" s="85"/>
      <c r="AC726" s="85"/>
      <c r="AD726" s="85"/>
      <c r="AE726" s="85"/>
      <c r="AF726" s="85"/>
    </row>
    <row r="727" spans="1:32" x14ac:dyDescent="0.2">
      <c r="A727" s="85"/>
      <c r="B727" s="98"/>
      <c r="C727" s="2"/>
      <c r="D727" s="2"/>
      <c r="E727" s="100"/>
      <c r="F727" s="2"/>
      <c r="G727" s="100"/>
      <c r="H727" s="95" t="str">
        <f t="shared" si="10"/>
        <v/>
      </c>
      <c r="I727" s="99" t="str">
        <f t="shared" si="12"/>
        <v/>
      </c>
      <c r="J727" s="95" t="str">
        <f t="shared" si="11"/>
        <v/>
      </c>
      <c r="K727" s="87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  <c r="AA727" s="85"/>
      <c r="AB727" s="85"/>
      <c r="AC727" s="85"/>
      <c r="AD727" s="85"/>
      <c r="AE727" s="85"/>
      <c r="AF727" s="85"/>
    </row>
    <row r="728" spans="1:32" x14ac:dyDescent="0.2">
      <c r="A728" s="85"/>
      <c r="B728" s="98"/>
      <c r="C728" s="2"/>
      <c r="D728" s="2"/>
      <c r="E728" s="100"/>
      <c r="F728" s="2"/>
      <c r="G728" s="100"/>
      <c r="H728" s="95" t="str">
        <f t="shared" si="10"/>
        <v/>
      </c>
      <c r="I728" s="99" t="str">
        <f t="shared" si="12"/>
        <v/>
      </c>
      <c r="J728" s="95" t="str">
        <f t="shared" si="11"/>
        <v/>
      </c>
      <c r="K728" s="87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  <c r="AA728" s="85"/>
      <c r="AB728" s="85"/>
      <c r="AC728" s="85"/>
      <c r="AD728" s="85"/>
      <c r="AE728" s="85"/>
      <c r="AF728" s="85"/>
    </row>
    <row r="729" spans="1:32" x14ac:dyDescent="0.2">
      <c r="A729" s="85"/>
      <c r="B729" s="98"/>
      <c r="C729" s="2"/>
      <c r="D729" s="2"/>
      <c r="E729" s="100"/>
      <c r="F729" s="2"/>
      <c r="G729" s="100"/>
      <c r="H729" s="95" t="str">
        <f t="shared" si="10"/>
        <v/>
      </c>
      <c r="I729" s="99" t="str">
        <f t="shared" si="12"/>
        <v/>
      </c>
      <c r="J729" s="95" t="str">
        <f t="shared" si="11"/>
        <v/>
      </c>
      <c r="K729" s="87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  <c r="AA729" s="85"/>
      <c r="AB729" s="85"/>
      <c r="AC729" s="85"/>
      <c r="AD729" s="85"/>
      <c r="AE729" s="85"/>
      <c r="AF729" s="85"/>
    </row>
    <row r="730" spans="1:32" x14ac:dyDescent="0.2">
      <c r="A730" s="85"/>
      <c r="B730" s="98"/>
      <c r="C730" s="2"/>
      <c r="D730" s="2"/>
      <c r="E730" s="100"/>
      <c r="F730" s="2"/>
      <c r="G730" s="100"/>
      <c r="H730" s="95" t="str">
        <f t="shared" si="10"/>
        <v/>
      </c>
      <c r="I730" s="99" t="str">
        <f t="shared" si="12"/>
        <v/>
      </c>
      <c r="J730" s="95" t="str">
        <f t="shared" si="11"/>
        <v/>
      </c>
      <c r="K730" s="87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  <c r="AA730" s="85"/>
      <c r="AB730" s="85"/>
      <c r="AC730" s="85"/>
      <c r="AD730" s="85"/>
      <c r="AE730" s="85"/>
      <c r="AF730" s="85"/>
    </row>
    <row r="731" spans="1:32" x14ac:dyDescent="0.2">
      <c r="A731" s="85"/>
      <c r="B731" s="98"/>
      <c r="C731" s="2"/>
      <c r="D731" s="2"/>
      <c r="E731" s="100"/>
      <c r="F731" s="2"/>
      <c r="G731" s="100"/>
      <c r="H731" s="95" t="str">
        <f t="shared" si="10"/>
        <v/>
      </c>
      <c r="I731" s="99" t="str">
        <f t="shared" si="12"/>
        <v/>
      </c>
      <c r="J731" s="95" t="str">
        <f t="shared" si="11"/>
        <v/>
      </c>
      <c r="K731" s="87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  <c r="AA731" s="85"/>
      <c r="AB731" s="85"/>
      <c r="AC731" s="85"/>
      <c r="AD731" s="85"/>
      <c r="AE731" s="85"/>
      <c r="AF731" s="85"/>
    </row>
    <row r="732" spans="1:32" x14ac:dyDescent="0.2">
      <c r="A732" s="85"/>
      <c r="B732" s="98"/>
      <c r="C732" s="2"/>
      <c r="D732" s="2"/>
      <c r="E732" s="100"/>
      <c r="F732" s="2"/>
      <c r="G732" s="100"/>
      <c r="H732" s="95" t="str">
        <f t="shared" si="10"/>
        <v/>
      </c>
      <c r="I732" s="99" t="str">
        <f t="shared" si="12"/>
        <v/>
      </c>
      <c r="J732" s="95" t="str">
        <f t="shared" si="11"/>
        <v/>
      </c>
      <c r="K732" s="87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  <c r="AA732" s="85"/>
      <c r="AB732" s="85"/>
      <c r="AC732" s="85"/>
      <c r="AD732" s="85"/>
      <c r="AE732" s="85"/>
      <c r="AF732" s="85"/>
    </row>
    <row r="733" spans="1:32" x14ac:dyDescent="0.2">
      <c r="A733" s="85"/>
      <c r="B733" s="98"/>
      <c r="C733" s="2"/>
      <c r="D733" s="2"/>
      <c r="E733" s="100"/>
      <c r="F733" s="2"/>
      <c r="G733" s="100"/>
      <c r="H733" s="95" t="str">
        <f t="shared" si="10"/>
        <v/>
      </c>
      <c r="I733" s="99" t="str">
        <f t="shared" si="12"/>
        <v/>
      </c>
      <c r="J733" s="95" t="str">
        <f t="shared" si="11"/>
        <v/>
      </c>
      <c r="K733" s="87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  <c r="AA733" s="85"/>
      <c r="AB733" s="85"/>
      <c r="AC733" s="85"/>
      <c r="AD733" s="85"/>
      <c r="AE733" s="85"/>
      <c r="AF733" s="85"/>
    </row>
    <row r="734" spans="1:32" x14ac:dyDescent="0.2">
      <c r="A734" s="85"/>
      <c r="B734" s="98"/>
      <c r="C734" s="2"/>
      <c r="D734" s="2"/>
      <c r="E734" s="100"/>
      <c r="F734" s="2"/>
      <c r="G734" s="100"/>
      <c r="H734" s="95" t="str">
        <f t="shared" si="10"/>
        <v/>
      </c>
      <c r="I734" s="99" t="str">
        <f t="shared" si="12"/>
        <v/>
      </c>
      <c r="J734" s="95" t="str">
        <f t="shared" si="11"/>
        <v/>
      </c>
      <c r="K734" s="87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  <c r="AA734" s="85"/>
      <c r="AB734" s="85"/>
      <c r="AC734" s="85"/>
      <c r="AD734" s="85"/>
      <c r="AE734" s="85"/>
      <c r="AF734" s="85"/>
    </row>
    <row r="735" spans="1:32" x14ac:dyDescent="0.2">
      <c r="A735" s="85"/>
      <c r="B735" s="98"/>
      <c r="C735" s="2"/>
      <c r="D735" s="2"/>
      <c r="E735" s="100"/>
      <c r="F735" s="2"/>
      <c r="G735" s="100"/>
      <c r="H735" s="95" t="str">
        <f t="shared" si="10"/>
        <v/>
      </c>
      <c r="I735" s="99" t="str">
        <f t="shared" si="12"/>
        <v/>
      </c>
      <c r="J735" s="95" t="str">
        <f t="shared" si="11"/>
        <v/>
      </c>
      <c r="K735" s="87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  <c r="AA735" s="85"/>
      <c r="AB735" s="85"/>
      <c r="AC735" s="85"/>
      <c r="AD735" s="85"/>
      <c r="AE735" s="85"/>
      <c r="AF735" s="85"/>
    </row>
    <row r="736" spans="1:32" x14ac:dyDescent="0.2">
      <c r="A736" s="85"/>
      <c r="B736" s="98"/>
      <c r="C736" s="2"/>
      <c r="D736" s="2"/>
      <c r="E736" s="100"/>
      <c r="F736" s="2"/>
      <c r="G736" s="100"/>
      <c r="H736" s="95" t="str">
        <f t="shared" si="10"/>
        <v/>
      </c>
      <c r="I736" s="99" t="str">
        <f t="shared" si="12"/>
        <v/>
      </c>
      <c r="J736" s="95" t="str">
        <f t="shared" si="11"/>
        <v/>
      </c>
      <c r="K736" s="87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  <c r="AA736" s="85"/>
      <c r="AB736" s="85"/>
      <c r="AC736" s="85"/>
      <c r="AD736" s="85"/>
      <c r="AE736" s="85"/>
      <c r="AF736" s="85"/>
    </row>
    <row r="737" spans="1:32" x14ac:dyDescent="0.2">
      <c r="A737" s="85"/>
      <c r="B737" s="98"/>
      <c r="C737" s="2"/>
      <c r="D737" s="2"/>
      <c r="E737" s="100"/>
      <c r="F737" s="2"/>
      <c r="G737" s="100"/>
      <c r="H737" s="95" t="str">
        <f t="shared" si="10"/>
        <v/>
      </c>
      <c r="I737" s="99" t="str">
        <f t="shared" si="12"/>
        <v/>
      </c>
      <c r="J737" s="95" t="str">
        <f t="shared" si="11"/>
        <v/>
      </c>
      <c r="K737" s="87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  <c r="AA737" s="85"/>
      <c r="AB737" s="85"/>
      <c r="AC737" s="85"/>
      <c r="AD737" s="85"/>
      <c r="AE737" s="85"/>
      <c r="AF737" s="85"/>
    </row>
    <row r="738" spans="1:32" x14ac:dyDescent="0.2">
      <c r="A738" s="85"/>
      <c r="B738" s="98"/>
      <c r="C738" s="2"/>
      <c r="D738" s="2"/>
      <c r="E738" s="100"/>
      <c r="F738" s="2"/>
      <c r="G738" s="100"/>
      <c r="H738" s="95" t="str">
        <f t="shared" si="10"/>
        <v/>
      </c>
      <c r="I738" s="99" t="str">
        <f t="shared" si="12"/>
        <v/>
      </c>
      <c r="J738" s="95" t="str">
        <f t="shared" si="11"/>
        <v/>
      </c>
      <c r="K738" s="87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  <c r="AA738" s="85"/>
      <c r="AB738" s="85"/>
      <c r="AC738" s="85"/>
      <c r="AD738" s="85"/>
      <c r="AE738" s="85"/>
      <c r="AF738" s="85"/>
    </row>
    <row r="739" spans="1:32" x14ac:dyDescent="0.2">
      <c r="A739" s="85"/>
      <c r="B739" s="98"/>
      <c r="C739" s="2"/>
      <c r="D739" s="2"/>
      <c r="E739" s="100"/>
      <c r="F739" s="2"/>
      <c r="G739" s="100"/>
      <c r="H739" s="95" t="str">
        <f t="shared" si="10"/>
        <v/>
      </c>
      <c r="I739" s="99" t="str">
        <f t="shared" si="12"/>
        <v/>
      </c>
      <c r="J739" s="95" t="str">
        <f t="shared" si="11"/>
        <v/>
      </c>
      <c r="K739" s="87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  <c r="AA739" s="85"/>
      <c r="AB739" s="85"/>
      <c r="AC739" s="85"/>
      <c r="AD739" s="85"/>
      <c r="AE739" s="85"/>
      <c r="AF739" s="85"/>
    </row>
    <row r="740" spans="1:32" x14ac:dyDescent="0.2">
      <c r="A740" s="85"/>
      <c r="B740" s="98"/>
      <c r="C740" s="2"/>
      <c r="D740" s="2"/>
      <c r="E740" s="100"/>
      <c r="F740" s="2"/>
      <c r="G740" s="100"/>
      <c r="H740" s="95" t="str">
        <f t="shared" si="10"/>
        <v/>
      </c>
      <c r="I740" s="99" t="str">
        <f t="shared" si="12"/>
        <v/>
      </c>
      <c r="J740" s="95" t="str">
        <f t="shared" si="11"/>
        <v/>
      </c>
      <c r="K740" s="87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  <c r="AA740" s="85"/>
      <c r="AB740" s="85"/>
      <c r="AC740" s="85"/>
      <c r="AD740" s="85"/>
      <c r="AE740" s="85"/>
      <c r="AF740" s="85"/>
    </row>
    <row r="741" spans="1:32" x14ac:dyDescent="0.2">
      <c r="A741" s="85"/>
      <c r="B741" s="98"/>
      <c r="C741" s="2"/>
      <c r="D741" s="2"/>
      <c r="E741" s="100"/>
      <c r="F741" s="2"/>
      <c r="G741" s="100"/>
      <c r="H741" s="95" t="str">
        <f t="shared" si="10"/>
        <v/>
      </c>
      <c r="I741" s="99" t="str">
        <f t="shared" si="12"/>
        <v/>
      </c>
      <c r="J741" s="95" t="str">
        <f t="shared" si="11"/>
        <v/>
      </c>
      <c r="K741" s="87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  <c r="AA741" s="85"/>
      <c r="AB741" s="85"/>
      <c r="AC741" s="85"/>
      <c r="AD741" s="85"/>
      <c r="AE741" s="85"/>
      <c r="AF741" s="85"/>
    </row>
    <row r="742" spans="1:32" x14ac:dyDescent="0.2">
      <c r="A742" s="85"/>
      <c r="B742" s="98"/>
      <c r="C742" s="2"/>
      <c r="D742" s="2"/>
      <c r="E742" s="100"/>
      <c r="F742" s="2"/>
      <c r="G742" s="100"/>
      <c r="H742" s="95" t="str">
        <f t="shared" si="10"/>
        <v/>
      </c>
      <c r="I742" s="99" t="str">
        <f t="shared" si="12"/>
        <v/>
      </c>
      <c r="J742" s="95" t="str">
        <f t="shared" si="11"/>
        <v/>
      </c>
      <c r="K742" s="87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  <c r="AA742" s="85"/>
      <c r="AB742" s="85"/>
      <c r="AC742" s="85"/>
      <c r="AD742" s="85"/>
      <c r="AE742" s="85"/>
      <c r="AF742" s="85"/>
    </row>
    <row r="743" spans="1:32" x14ac:dyDescent="0.2">
      <c r="A743" s="85"/>
      <c r="B743" s="98"/>
      <c r="C743" s="2"/>
      <c r="D743" s="2"/>
      <c r="E743" s="100"/>
      <c r="F743" s="2"/>
      <c r="G743" s="100"/>
      <c r="H743" s="95" t="str">
        <f t="shared" si="10"/>
        <v/>
      </c>
      <c r="I743" s="99" t="str">
        <f t="shared" si="12"/>
        <v/>
      </c>
      <c r="J743" s="95" t="str">
        <f t="shared" si="11"/>
        <v/>
      </c>
      <c r="K743" s="87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  <c r="AA743" s="85"/>
      <c r="AB743" s="85"/>
      <c r="AC743" s="85"/>
      <c r="AD743" s="85"/>
      <c r="AE743" s="85"/>
      <c r="AF743" s="85"/>
    </row>
    <row r="744" spans="1:32" x14ac:dyDescent="0.2">
      <c r="A744" s="85"/>
      <c r="B744" s="98"/>
      <c r="C744" s="2"/>
      <c r="D744" s="2"/>
      <c r="E744" s="100"/>
      <c r="F744" s="2"/>
      <c r="G744" s="100"/>
      <c r="H744" s="95" t="str">
        <f t="shared" si="10"/>
        <v/>
      </c>
      <c r="I744" s="99" t="str">
        <f t="shared" si="12"/>
        <v/>
      </c>
      <c r="J744" s="95" t="str">
        <f t="shared" si="11"/>
        <v/>
      </c>
      <c r="K744" s="87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  <c r="AA744" s="85"/>
      <c r="AB744" s="85"/>
      <c r="AC744" s="85"/>
      <c r="AD744" s="85"/>
      <c r="AE744" s="85"/>
      <c r="AF744" s="85"/>
    </row>
    <row r="745" spans="1:32" x14ac:dyDescent="0.2">
      <c r="A745" s="85"/>
      <c r="B745" s="98"/>
      <c r="C745" s="2"/>
      <c r="D745" s="2"/>
      <c r="E745" s="100"/>
      <c r="F745" s="2"/>
      <c r="G745" s="100"/>
      <c r="H745" s="95" t="str">
        <f t="shared" si="10"/>
        <v/>
      </c>
      <c r="I745" s="99" t="str">
        <f t="shared" si="12"/>
        <v/>
      </c>
      <c r="J745" s="95" t="str">
        <f t="shared" si="11"/>
        <v/>
      </c>
      <c r="K745" s="87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  <c r="AA745" s="85"/>
      <c r="AB745" s="85"/>
      <c r="AC745" s="85"/>
      <c r="AD745" s="85"/>
      <c r="AE745" s="85"/>
      <c r="AF745" s="85"/>
    </row>
    <row r="746" spans="1:32" x14ac:dyDescent="0.2">
      <c r="A746" s="85"/>
      <c r="B746" s="98"/>
      <c r="C746" s="2"/>
      <c r="D746" s="2"/>
      <c r="E746" s="100"/>
      <c r="F746" s="2"/>
      <c r="G746" s="100"/>
      <c r="H746" s="95" t="str">
        <f t="shared" si="10"/>
        <v/>
      </c>
      <c r="I746" s="99" t="str">
        <f t="shared" si="12"/>
        <v/>
      </c>
      <c r="J746" s="95" t="str">
        <f t="shared" si="11"/>
        <v/>
      </c>
      <c r="K746" s="87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  <c r="AA746" s="85"/>
      <c r="AB746" s="85"/>
      <c r="AC746" s="85"/>
      <c r="AD746" s="85"/>
      <c r="AE746" s="85"/>
      <c r="AF746" s="85"/>
    </row>
    <row r="747" spans="1:32" x14ac:dyDescent="0.2">
      <c r="A747" s="85"/>
      <c r="B747" s="98"/>
      <c r="C747" s="2"/>
      <c r="D747" s="2"/>
      <c r="E747" s="100"/>
      <c r="F747" s="2"/>
      <c r="G747" s="100"/>
      <c r="H747" s="95" t="str">
        <f t="shared" si="10"/>
        <v/>
      </c>
      <c r="I747" s="99" t="str">
        <f t="shared" si="12"/>
        <v/>
      </c>
      <c r="J747" s="95" t="str">
        <f t="shared" si="11"/>
        <v/>
      </c>
      <c r="K747" s="87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  <c r="AA747" s="85"/>
      <c r="AB747" s="85"/>
      <c r="AC747" s="85"/>
      <c r="AD747" s="85"/>
      <c r="AE747" s="85"/>
      <c r="AF747" s="85"/>
    </row>
    <row r="748" spans="1:32" x14ac:dyDescent="0.2">
      <c r="A748" s="85"/>
      <c r="B748" s="98"/>
      <c r="C748" s="2"/>
      <c r="D748" s="2"/>
      <c r="E748" s="100"/>
      <c r="F748" s="2"/>
      <c r="G748" s="100"/>
      <c r="H748" s="95" t="str">
        <f t="shared" si="10"/>
        <v/>
      </c>
      <c r="I748" s="99" t="str">
        <f t="shared" si="12"/>
        <v/>
      </c>
      <c r="J748" s="95" t="str">
        <f t="shared" si="11"/>
        <v/>
      </c>
      <c r="K748" s="87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  <c r="AA748" s="85"/>
      <c r="AB748" s="85"/>
      <c r="AC748" s="85"/>
      <c r="AD748" s="85"/>
      <c r="AE748" s="85"/>
      <c r="AF748" s="85"/>
    </row>
    <row r="749" spans="1:32" x14ac:dyDescent="0.2">
      <c r="A749" s="85"/>
      <c r="B749" s="98"/>
      <c r="C749" s="2"/>
      <c r="D749" s="2"/>
      <c r="E749" s="100"/>
      <c r="F749" s="2"/>
      <c r="G749" s="100"/>
      <c r="H749" s="95" t="str">
        <f t="shared" si="10"/>
        <v/>
      </c>
      <c r="I749" s="99" t="str">
        <f t="shared" si="12"/>
        <v/>
      </c>
      <c r="J749" s="95" t="str">
        <f t="shared" si="11"/>
        <v/>
      </c>
      <c r="K749" s="87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  <c r="AA749" s="85"/>
      <c r="AB749" s="85"/>
      <c r="AC749" s="85"/>
      <c r="AD749" s="85"/>
      <c r="AE749" s="85"/>
      <c r="AF749" s="85"/>
    </row>
    <row r="750" spans="1:32" x14ac:dyDescent="0.2">
      <c r="A750" s="85"/>
      <c r="B750" s="98"/>
      <c r="C750" s="2"/>
      <c r="D750" s="2"/>
      <c r="E750" s="100"/>
      <c r="F750" s="2"/>
      <c r="G750" s="100"/>
      <c r="H750" s="95" t="str">
        <f t="shared" si="10"/>
        <v/>
      </c>
      <c r="I750" s="99" t="str">
        <f t="shared" si="12"/>
        <v/>
      </c>
      <c r="J750" s="95" t="str">
        <f t="shared" si="11"/>
        <v/>
      </c>
      <c r="K750" s="87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  <c r="AA750" s="85"/>
      <c r="AB750" s="85"/>
      <c r="AC750" s="85"/>
      <c r="AD750" s="85"/>
      <c r="AE750" s="85"/>
      <c r="AF750" s="85"/>
    </row>
    <row r="751" spans="1:32" x14ac:dyDescent="0.2">
      <c r="A751" s="85"/>
      <c r="B751" s="98"/>
      <c r="C751" s="2"/>
      <c r="D751" s="2"/>
      <c r="E751" s="100"/>
      <c r="F751" s="2"/>
      <c r="G751" s="100"/>
      <c r="H751" s="95" t="str">
        <f t="shared" si="10"/>
        <v/>
      </c>
      <c r="I751" s="99" t="str">
        <f t="shared" si="12"/>
        <v/>
      </c>
      <c r="J751" s="95" t="str">
        <f t="shared" si="11"/>
        <v/>
      </c>
      <c r="K751" s="87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  <c r="AA751" s="85"/>
      <c r="AB751" s="85"/>
      <c r="AC751" s="85"/>
      <c r="AD751" s="85"/>
      <c r="AE751" s="85"/>
      <c r="AF751" s="85"/>
    </row>
    <row r="752" spans="1:32" x14ac:dyDescent="0.2">
      <c r="A752" s="85"/>
      <c r="B752" s="98"/>
      <c r="C752" s="2"/>
      <c r="D752" s="2"/>
      <c r="E752" s="100"/>
      <c r="F752" s="2"/>
      <c r="G752" s="100"/>
      <c r="H752" s="95" t="str">
        <f t="shared" si="10"/>
        <v/>
      </c>
      <c r="I752" s="99" t="str">
        <f t="shared" si="12"/>
        <v/>
      </c>
      <c r="J752" s="95" t="str">
        <f t="shared" si="11"/>
        <v/>
      </c>
      <c r="K752" s="87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  <c r="AA752" s="85"/>
      <c r="AB752" s="85"/>
      <c r="AC752" s="85"/>
      <c r="AD752" s="85"/>
      <c r="AE752" s="85"/>
      <c r="AF752" s="85"/>
    </row>
    <row r="753" spans="1:32" x14ac:dyDescent="0.2">
      <c r="A753" s="85"/>
      <c r="B753" s="98"/>
      <c r="C753" s="2"/>
      <c r="D753" s="2"/>
      <c r="E753" s="100"/>
      <c r="F753" s="2"/>
      <c r="G753" s="100"/>
      <c r="H753" s="95" t="str">
        <f t="shared" si="10"/>
        <v/>
      </c>
      <c r="I753" s="99" t="str">
        <f t="shared" si="12"/>
        <v/>
      </c>
      <c r="J753" s="95" t="str">
        <f t="shared" si="11"/>
        <v/>
      </c>
      <c r="K753" s="87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  <c r="AA753" s="85"/>
      <c r="AB753" s="85"/>
      <c r="AC753" s="85"/>
      <c r="AD753" s="85"/>
      <c r="AE753" s="85"/>
      <c r="AF753" s="85"/>
    </row>
    <row r="754" spans="1:32" x14ac:dyDescent="0.2">
      <c r="A754" s="85"/>
      <c r="B754" s="98"/>
      <c r="C754" s="2"/>
      <c r="D754" s="2"/>
      <c r="E754" s="100"/>
      <c r="F754" s="2"/>
      <c r="G754" s="100"/>
      <c r="H754" s="95" t="str">
        <f t="shared" si="10"/>
        <v/>
      </c>
      <c r="I754" s="99" t="str">
        <f t="shared" si="12"/>
        <v/>
      </c>
      <c r="J754" s="95" t="str">
        <f t="shared" si="11"/>
        <v/>
      </c>
      <c r="K754" s="87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  <c r="AA754" s="85"/>
      <c r="AB754" s="85"/>
      <c r="AC754" s="85"/>
      <c r="AD754" s="85"/>
      <c r="AE754" s="85"/>
      <c r="AF754" s="85"/>
    </row>
    <row r="755" spans="1:32" x14ac:dyDescent="0.2">
      <c r="A755" s="85"/>
      <c r="B755" s="98"/>
      <c r="C755" s="2"/>
      <c r="D755" s="2"/>
      <c r="E755" s="100"/>
      <c r="F755" s="2"/>
      <c r="G755" s="100"/>
      <c r="H755" s="95" t="str">
        <f t="shared" si="10"/>
        <v/>
      </c>
      <c r="I755" s="99" t="str">
        <f t="shared" si="12"/>
        <v/>
      </c>
      <c r="J755" s="95" t="str">
        <f t="shared" si="11"/>
        <v/>
      </c>
      <c r="K755" s="87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  <c r="AA755" s="85"/>
      <c r="AB755" s="85"/>
      <c r="AC755" s="85"/>
      <c r="AD755" s="85"/>
      <c r="AE755" s="85"/>
      <c r="AF755" s="85"/>
    </row>
    <row r="756" spans="1:32" x14ac:dyDescent="0.2">
      <c r="A756" s="85"/>
      <c r="B756" s="98"/>
      <c r="C756" s="2"/>
      <c r="D756" s="2"/>
      <c r="E756" s="100"/>
      <c r="F756" s="2"/>
      <c r="G756" s="100"/>
      <c r="H756" s="95" t="str">
        <f t="shared" si="10"/>
        <v/>
      </c>
      <c r="I756" s="99" t="str">
        <f t="shared" si="12"/>
        <v/>
      </c>
      <c r="J756" s="95" t="str">
        <f t="shared" si="11"/>
        <v/>
      </c>
      <c r="K756" s="87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  <c r="AB756" s="85"/>
      <c r="AC756" s="85"/>
      <c r="AD756" s="85"/>
      <c r="AE756" s="85"/>
      <c r="AF756" s="85"/>
    </row>
    <row r="757" spans="1:32" x14ac:dyDescent="0.2">
      <c r="A757" s="85"/>
      <c r="B757" s="98"/>
      <c r="C757" s="2"/>
      <c r="D757" s="2"/>
      <c r="E757" s="100"/>
      <c r="F757" s="2"/>
      <c r="G757" s="100"/>
      <c r="H757" s="95" t="str">
        <f t="shared" si="10"/>
        <v/>
      </c>
      <c r="I757" s="99" t="str">
        <f t="shared" si="12"/>
        <v/>
      </c>
      <c r="J757" s="95" t="str">
        <f t="shared" si="11"/>
        <v/>
      </c>
      <c r="K757" s="87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  <c r="AA757" s="85"/>
      <c r="AB757" s="85"/>
      <c r="AC757" s="85"/>
      <c r="AD757" s="85"/>
      <c r="AE757" s="85"/>
      <c r="AF757" s="85"/>
    </row>
    <row r="758" spans="1:32" x14ac:dyDescent="0.2">
      <c r="A758" s="85"/>
      <c r="B758" s="98"/>
      <c r="C758" s="2"/>
      <c r="D758" s="2"/>
      <c r="E758" s="100"/>
      <c r="F758" s="2"/>
      <c r="G758" s="100"/>
      <c r="H758" s="95" t="str">
        <f t="shared" si="10"/>
        <v/>
      </c>
      <c r="I758" s="99" t="str">
        <f t="shared" si="12"/>
        <v/>
      </c>
      <c r="J758" s="95" t="str">
        <f t="shared" si="11"/>
        <v/>
      </c>
      <c r="K758" s="87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  <c r="AA758" s="85"/>
      <c r="AB758" s="85"/>
      <c r="AC758" s="85"/>
      <c r="AD758" s="85"/>
      <c r="AE758" s="85"/>
      <c r="AF758" s="85"/>
    </row>
    <row r="759" spans="1:32" x14ac:dyDescent="0.2">
      <c r="A759" s="85"/>
      <c r="B759" s="98"/>
      <c r="C759" s="2"/>
      <c r="D759" s="2"/>
      <c r="E759" s="100"/>
      <c r="F759" s="2"/>
      <c r="G759" s="100"/>
      <c r="H759" s="95" t="str">
        <f t="shared" si="10"/>
        <v/>
      </c>
      <c r="I759" s="99" t="str">
        <f t="shared" si="12"/>
        <v/>
      </c>
      <c r="J759" s="95" t="str">
        <f t="shared" si="11"/>
        <v/>
      </c>
      <c r="K759" s="87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  <c r="AA759" s="85"/>
      <c r="AB759" s="85"/>
      <c r="AC759" s="85"/>
      <c r="AD759" s="85"/>
      <c r="AE759" s="85"/>
      <c r="AF759" s="85"/>
    </row>
    <row r="760" spans="1:32" x14ac:dyDescent="0.2">
      <c r="A760" s="85"/>
      <c r="B760" s="98"/>
      <c r="C760" s="2"/>
      <c r="D760" s="2"/>
      <c r="E760" s="100"/>
      <c r="F760" s="2"/>
      <c r="G760" s="100"/>
      <c r="H760" s="95" t="str">
        <f t="shared" si="10"/>
        <v/>
      </c>
      <c r="I760" s="99" t="str">
        <f t="shared" si="12"/>
        <v/>
      </c>
      <c r="J760" s="95" t="str">
        <f t="shared" si="11"/>
        <v/>
      </c>
      <c r="K760" s="87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  <c r="AA760" s="85"/>
      <c r="AB760" s="85"/>
      <c r="AC760" s="85"/>
      <c r="AD760" s="85"/>
      <c r="AE760" s="85"/>
      <c r="AF760" s="85"/>
    </row>
    <row r="761" spans="1:32" x14ac:dyDescent="0.2">
      <c r="A761" s="85"/>
      <c r="B761" s="98"/>
      <c r="C761" s="2"/>
      <c r="D761" s="2"/>
      <c r="E761" s="100"/>
      <c r="F761" s="2"/>
      <c r="G761" s="100"/>
      <c r="H761" s="95" t="str">
        <f t="shared" si="10"/>
        <v/>
      </c>
      <c r="I761" s="99" t="str">
        <f t="shared" si="12"/>
        <v/>
      </c>
      <c r="J761" s="95" t="str">
        <f t="shared" si="11"/>
        <v/>
      </c>
      <c r="K761" s="87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  <c r="AA761" s="85"/>
      <c r="AB761" s="85"/>
      <c r="AC761" s="85"/>
      <c r="AD761" s="85"/>
      <c r="AE761" s="85"/>
      <c r="AF761" s="85"/>
    </row>
    <row r="762" spans="1:32" x14ac:dyDescent="0.2">
      <c r="A762" s="85"/>
      <c r="B762" s="98"/>
      <c r="C762" s="2"/>
      <c r="D762" s="2"/>
      <c r="E762" s="100"/>
      <c r="F762" s="2"/>
      <c r="G762" s="100"/>
      <c r="H762" s="95" t="str">
        <f t="shared" si="10"/>
        <v/>
      </c>
      <c r="I762" s="99" t="str">
        <f t="shared" si="12"/>
        <v/>
      </c>
      <c r="J762" s="95" t="str">
        <f t="shared" si="11"/>
        <v/>
      </c>
      <c r="K762" s="87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  <c r="AA762" s="85"/>
      <c r="AB762" s="85"/>
      <c r="AC762" s="85"/>
      <c r="AD762" s="85"/>
      <c r="AE762" s="85"/>
      <c r="AF762" s="85"/>
    </row>
    <row r="763" spans="1:32" x14ac:dyDescent="0.2">
      <c r="A763" s="85"/>
      <c r="B763" s="98"/>
      <c r="C763" s="2"/>
      <c r="D763" s="2"/>
      <c r="E763" s="100"/>
      <c r="F763" s="2"/>
      <c r="G763" s="100"/>
      <c r="H763" s="95" t="str">
        <f t="shared" si="10"/>
        <v/>
      </c>
      <c r="I763" s="99" t="str">
        <f t="shared" si="12"/>
        <v/>
      </c>
      <c r="J763" s="95" t="str">
        <f t="shared" si="11"/>
        <v/>
      </c>
      <c r="K763" s="87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  <c r="AA763" s="85"/>
      <c r="AB763" s="85"/>
      <c r="AC763" s="85"/>
      <c r="AD763" s="85"/>
      <c r="AE763" s="85"/>
      <c r="AF763" s="85"/>
    </row>
    <row r="764" spans="1:32" x14ac:dyDescent="0.2">
      <c r="A764" s="85"/>
      <c r="B764" s="98"/>
      <c r="C764" s="2"/>
      <c r="D764" s="2"/>
      <c r="E764" s="100"/>
      <c r="F764" s="2"/>
      <c r="G764" s="100"/>
      <c r="H764" s="95" t="str">
        <f t="shared" si="10"/>
        <v/>
      </c>
      <c r="I764" s="99" t="str">
        <f t="shared" si="12"/>
        <v/>
      </c>
      <c r="J764" s="95" t="str">
        <f t="shared" si="11"/>
        <v/>
      </c>
      <c r="K764" s="87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  <c r="AA764" s="85"/>
      <c r="AB764" s="85"/>
      <c r="AC764" s="85"/>
      <c r="AD764" s="85"/>
      <c r="AE764" s="85"/>
      <c r="AF764" s="85"/>
    </row>
    <row r="765" spans="1:32" x14ac:dyDescent="0.2">
      <c r="A765" s="85"/>
      <c r="B765" s="98"/>
      <c r="C765" s="2"/>
      <c r="D765" s="2"/>
      <c r="E765" s="100"/>
      <c r="F765" s="2"/>
      <c r="G765" s="100"/>
      <c r="H765" s="95" t="str">
        <f t="shared" si="10"/>
        <v/>
      </c>
      <c r="I765" s="99" t="str">
        <f t="shared" si="12"/>
        <v/>
      </c>
      <c r="J765" s="95" t="str">
        <f t="shared" si="11"/>
        <v/>
      </c>
      <c r="K765" s="87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  <c r="AA765" s="85"/>
      <c r="AB765" s="85"/>
      <c r="AC765" s="85"/>
      <c r="AD765" s="85"/>
      <c r="AE765" s="85"/>
      <c r="AF765" s="85"/>
    </row>
    <row r="766" spans="1:32" x14ac:dyDescent="0.2">
      <c r="A766" s="85"/>
      <c r="B766" s="98"/>
      <c r="C766" s="2"/>
      <c r="D766" s="2"/>
      <c r="E766" s="100"/>
      <c r="F766" s="2"/>
      <c r="G766" s="100"/>
      <c r="H766" s="95" t="str">
        <f t="shared" si="10"/>
        <v/>
      </c>
      <c r="I766" s="99" t="str">
        <f t="shared" si="12"/>
        <v/>
      </c>
      <c r="J766" s="95" t="str">
        <f t="shared" si="11"/>
        <v/>
      </c>
      <c r="K766" s="87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  <c r="AA766" s="85"/>
      <c r="AB766" s="85"/>
      <c r="AC766" s="85"/>
      <c r="AD766" s="85"/>
      <c r="AE766" s="85"/>
      <c r="AF766" s="85"/>
    </row>
    <row r="767" spans="1:32" x14ac:dyDescent="0.2">
      <c r="A767" s="85"/>
      <c r="B767" s="98"/>
      <c r="C767" s="2"/>
      <c r="D767" s="2"/>
      <c r="E767" s="100"/>
      <c r="F767" s="2"/>
      <c r="G767" s="100"/>
      <c r="H767" s="95" t="str">
        <f t="shared" si="10"/>
        <v/>
      </c>
      <c r="I767" s="99" t="str">
        <f t="shared" si="12"/>
        <v/>
      </c>
      <c r="J767" s="95" t="str">
        <f t="shared" si="11"/>
        <v/>
      </c>
      <c r="K767" s="87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  <c r="AA767" s="85"/>
      <c r="AB767" s="85"/>
      <c r="AC767" s="85"/>
      <c r="AD767" s="85"/>
      <c r="AE767" s="85"/>
      <c r="AF767" s="85"/>
    </row>
    <row r="768" spans="1:32" x14ac:dyDescent="0.2">
      <c r="A768" s="85"/>
      <c r="B768" s="98"/>
      <c r="C768" s="2"/>
      <c r="D768" s="2"/>
      <c r="E768" s="100"/>
      <c r="F768" s="2"/>
      <c r="G768" s="100"/>
      <c r="H768" s="95" t="str">
        <f t="shared" si="10"/>
        <v/>
      </c>
      <c r="I768" s="99" t="str">
        <f t="shared" si="12"/>
        <v/>
      </c>
      <c r="J768" s="95" t="str">
        <f t="shared" si="11"/>
        <v/>
      </c>
      <c r="K768" s="87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  <c r="AA768" s="85"/>
      <c r="AB768" s="85"/>
      <c r="AC768" s="85"/>
      <c r="AD768" s="85"/>
      <c r="AE768" s="85"/>
      <c r="AF768" s="85"/>
    </row>
    <row r="769" spans="1:32" x14ac:dyDescent="0.2">
      <c r="A769" s="85"/>
      <c r="B769" s="98"/>
      <c r="C769" s="2"/>
      <c r="D769" s="2"/>
      <c r="E769" s="100"/>
      <c r="F769" s="2"/>
      <c r="G769" s="100"/>
      <c r="H769" s="95" t="str">
        <f t="shared" si="10"/>
        <v/>
      </c>
      <c r="I769" s="99" t="str">
        <f t="shared" si="12"/>
        <v/>
      </c>
      <c r="J769" s="95" t="str">
        <f t="shared" si="11"/>
        <v/>
      </c>
      <c r="K769" s="87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  <c r="AA769" s="85"/>
      <c r="AB769" s="85"/>
      <c r="AC769" s="85"/>
      <c r="AD769" s="85"/>
      <c r="AE769" s="85"/>
      <c r="AF769" s="85"/>
    </row>
    <row r="770" spans="1:32" x14ac:dyDescent="0.2">
      <c r="A770" s="85"/>
      <c r="B770" s="98"/>
      <c r="C770" s="2"/>
      <c r="D770" s="2"/>
      <c r="E770" s="100"/>
      <c r="F770" s="2"/>
      <c r="G770" s="100"/>
      <c r="H770" s="95" t="str">
        <f t="shared" si="10"/>
        <v/>
      </c>
      <c r="I770" s="99" t="str">
        <f t="shared" si="12"/>
        <v/>
      </c>
      <c r="J770" s="95" t="str">
        <f t="shared" si="11"/>
        <v/>
      </c>
      <c r="K770" s="87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  <c r="AA770" s="85"/>
      <c r="AB770" s="85"/>
      <c r="AC770" s="85"/>
      <c r="AD770" s="85"/>
      <c r="AE770" s="85"/>
      <c r="AF770" s="85"/>
    </row>
    <row r="771" spans="1:32" x14ac:dyDescent="0.2">
      <c r="A771" s="85"/>
      <c r="B771" s="98"/>
      <c r="C771" s="2"/>
      <c r="D771" s="2"/>
      <c r="E771" s="100"/>
      <c r="F771" s="2"/>
      <c r="G771" s="100"/>
      <c r="H771" s="95" t="str">
        <f t="shared" si="10"/>
        <v/>
      </c>
      <c r="I771" s="99" t="str">
        <f t="shared" si="12"/>
        <v/>
      </c>
      <c r="J771" s="95" t="str">
        <f t="shared" si="11"/>
        <v/>
      </c>
      <c r="K771" s="87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  <c r="AA771" s="85"/>
      <c r="AB771" s="85"/>
      <c r="AC771" s="85"/>
      <c r="AD771" s="85"/>
      <c r="AE771" s="85"/>
      <c r="AF771" s="85"/>
    </row>
    <row r="772" spans="1:32" x14ac:dyDescent="0.2">
      <c r="A772" s="85"/>
      <c r="B772" s="98"/>
      <c r="C772" s="2"/>
      <c r="D772" s="2"/>
      <c r="E772" s="100"/>
      <c r="F772" s="2"/>
      <c r="G772" s="100"/>
      <c r="H772" s="95" t="str">
        <f t="shared" si="10"/>
        <v/>
      </c>
      <c r="I772" s="99" t="str">
        <f t="shared" si="12"/>
        <v/>
      </c>
      <c r="J772" s="95" t="str">
        <f t="shared" si="11"/>
        <v/>
      </c>
      <c r="K772" s="87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  <c r="AA772" s="85"/>
      <c r="AB772" s="85"/>
      <c r="AC772" s="85"/>
      <c r="AD772" s="85"/>
      <c r="AE772" s="85"/>
      <c r="AF772" s="85"/>
    </row>
    <row r="773" spans="1:32" x14ac:dyDescent="0.2">
      <c r="A773" s="85"/>
      <c r="B773" s="98"/>
      <c r="C773" s="2"/>
      <c r="D773" s="2"/>
      <c r="E773" s="100"/>
      <c r="F773" s="2"/>
      <c r="G773" s="100"/>
      <c r="H773" s="95" t="str">
        <f t="shared" ref="H773:H1005" si="13">IFERROR(E773/G773,"")</f>
        <v/>
      </c>
      <c r="I773" s="99" t="str">
        <f t="shared" si="12"/>
        <v/>
      </c>
      <c r="J773" s="95" t="str">
        <f t="shared" ref="J773:J1005" si="14">IF(I773&lt;&gt;"",H773-I773,"")</f>
        <v/>
      </c>
      <c r="K773" s="87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  <c r="AA773" s="85"/>
      <c r="AB773" s="85"/>
      <c r="AC773" s="85"/>
      <c r="AD773" s="85"/>
      <c r="AE773" s="85"/>
      <c r="AF773" s="85"/>
    </row>
    <row r="774" spans="1:32" x14ac:dyDescent="0.2">
      <c r="A774" s="85"/>
      <c r="B774" s="98"/>
      <c r="C774" s="2"/>
      <c r="D774" s="2"/>
      <c r="E774" s="100"/>
      <c r="F774" s="2"/>
      <c r="G774" s="100"/>
      <c r="H774" s="95" t="str">
        <f t="shared" si="13"/>
        <v/>
      </c>
      <c r="I774" s="99" t="str">
        <f t="shared" si="12"/>
        <v/>
      </c>
      <c r="J774" s="95" t="str">
        <f t="shared" si="14"/>
        <v/>
      </c>
      <c r="K774" s="87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  <c r="AA774" s="85"/>
      <c r="AB774" s="85"/>
      <c r="AC774" s="85"/>
      <c r="AD774" s="85"/>
      <c r="AE774" s="85"/>
      <c r="AF774" s="85"/>
    </row>
    <row r="775" spans="1:32" x14ac:dyDescent="0.2">
      <c r="A775" s="85"/>
      <c r="B775" s="98"/>
      <c r="C775" s="2"/>
      <c r="D775" s="2"/>
      <c r="E775" s="100"/>
      <c r="F775" s="2"/>
      <c r="G775" s="100"/>
      <c r="H775" s="95" t="str">
        <f t="shared" si="13"/>
        <v/>
      </c>
      <c r="I775" s="99" t="str">
        <f t="shared" si="12"/>
        <v/>
      </c>
      <c r="J775" s="95" t="str">
        <f t="shared" si="14"/>
        <v/>
      </c>
      <c r="K775" s="87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  <c r="AA775" s="85"/>
      <c r="AB775" s="85"/>
      <c r="AC775" s="85"/>
      <c r="AD775" s="85"/>
      <c r="AE775" s="85"/>
      <c r="AF775" s="85"/>
    </row>
    <row r="776" spans="1:32" x14ac:dyDescent="0.2">
      <c r="A776" s="85"/>
      <c r="B776" s="98"/>
      <c r="C776" s="2"/>
      <c r="D776" s="2"/>
      <c r="E776" s="100"/>
      <c r="F776" s="2"/>
      <c r="G776" s="100"/>
      <c r="H776" s="95" t="str">
        <f t="shared" si="13"/>
        <v/>
      </c>
      <c r="I776" s="99" t="str">
        <f t="shared" si="12"/>
        <v/>
      </c>
      <c r="J776" s="95" t="str">
        <f t="shared" si="14"/>
        <v/>
      </c>
      <c r="K776" s="87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  <c r="AA776" s="85"/>
      <c r="AB776" s="85"/>
      <c r="AC776" s="85"/>
      <c r="AD776" s="85"/>
      <c r="AE776" s="85"/>
      <c r="AF776" s="85"/>
    </row>
    <row r="777" spans="1:32" x14ac:dyDescent="0.2">
      <c r="A777" s="85"/>
      <c r="B777" s="98"/>
      <c r="C777" s="2"/>
      <c r="D777" s="2"/>
      <c r="E777" s="100"/>
      <c r="F777" s="2"/>
      <c r="G777" s="100"/>
      <c r="H777" s="95" t="str">
        <f t="shared" si="13"/>
        <v/>
      </c>
      <c r="I777" s="99" t="str">
        <f t="shared" si="12"/>
        <v/>
      </c>
      <c r="J777" s="95" t="str">
        <f t="shared" si="14"/>
        <v/>
      </c>
      <c r="K777" s="87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  <c r="AA777" s="85"/>
      <c r="AB777" s="85"/>
      <c r="AC777" s="85"/>
      <c r="AD777" s="85"/>
      <c r="AE777" s="85"/>
      <c r="AF777" s="85"/>
    </row>
    <row r="778" spans="1:32" x14ac:dyDescent="0.2">
      <c r="A778" s="85"/>
      <c r="B778" s="98"/>
      <c r="C778" s="2"/>
      <c r="D778" s="2"/>
      <c r="E778" s="100"/>
      <c r="F778" s="2"/>
      <c r="G778" s="100"/>
      <c r="H778" s="95" t="str">
        <f t="shared" si="13"/>
        <v/>
      </c>
      <c r="I778" s="99" t="str">
        <f t="shared" si="12"/>
        <v/>
      </c>
      <c r="J778" s="95" t="str">
        <f t="shared" si="14"/>
        <v/>
      </c>
      <c r="K778" s="87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  <c r="AA778" s="85"/>
      <c r="AB778" s="85"/>
      <c r="AC778" s="85"/>
      <c r="AD778" s="85"/>
      <c r="AE778" s="85"/>
      <c r="AF778" s="85"/>
    </row>
    <row r="779" spans="1:32" x14ac:dyDescent="0.2">
      <c r="A779" s="85"/>
      <c r="B779" s="98"/>
      <c r="C779" s="2"/>
      <c r="D779" s="2"/>
      <c r="E779" s="100"/>
      <c r="F779" s="2"/>
      <c r="G779" s="100"/>
      <c r="H779" s="95" t="str">
        <f t="shared" si="13"/>
        <v/>
      </c>
      <c r="I779" s="99" t="str">
        <f t="shared" si="12"/>
        <v/>
      </c>
      <c r="J779" s="95" t="str">
        <f t="shared" si="14"/>
        <v/>
      </c>
      <c r="K779" s="87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  <c r="AA779" s="85"/>
      <c r="AB779" s="85"/>
      <c r="AC779" s="85"/>
      <c r="AD779" s="85"/>
      <c r="AE779" s="85"/>
      <c r="AF779" s="85"/>
    </row>
    <row r="780" spans="1:32" x14ac:dyDescent="0.2">
      <c r="A780" s="85"/>
      <c r="B780" s="98"/>
      <c r="C780" s="2"/>
      <c r="D780" s="2"/>
      <c r="E780" s="100"/>
      <c r="F780" s="2"/>
      <c r="G780" s="100"/>
      <c r="H780" s="95" t="str">
        <f t="shared" si="13"/>
        <v/>
      </c>
      <c r="I780" s="99" t="str">
        <f t="shared" si="12"/>
        <v/>
      </c>
      <c r="J780" s="95" t="str">
        <f t="shared" si="14"/>
        <v/>
      </c>
      <c r="K780" s="87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  <c r="AA780" s="85"/>
      <c r="AB780" s="85"/>
      <c r="AC780" s="85"/>
      <c r="AD780" s="85"/>
      <c r="AE780" s="85"/>
      <c r="AF780" s="85"/>
    </row>
    <row r="781" spans="1:32" x14ac:dyDescent="0.2">
      <c r="A781" s="85"/>
      <c r="B781" s="98"/>
      <c r="C781" s="2"/>
      <c r="D781" s="2"/>
      <c r="E781" s="100"/>
      <c r="F781" s="2"/>
      <c r="G781" s="100"/>
      <c r="H781" s="95" t="str">
        <f t="shared" si="13"/>
        <v/>
      </c>
      <c r="I781" s="99" t="str">
        <f t="shared" si="12"/>
        <v/>
      </c>
      <c r="J781" s="95" t="str">
        <f t="shared" si="14"/>
        <v/>
      </c>
      <c r="K781" s="87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  <c r="AA781" s="85"/>
      <c r="AB781" s="85"/>
      <c r="AC781" s="85"/>
      <c r="AD781" s="85"/>
      <c r="AE781" s="85"/>
      <c r="AF781" s="85"/>
    </row>
    <row r="782" spans="1:32" x14ac:dyDescent="0.2">
      <c r="A782" s="85"/>
      <c r="B782" s="98"/>
      <c r="C782" s="2"/>
      <c r="D782" s="2"/>
      <c r="E782" s="100"/>
      <c r="F782" s="2"/>
      <c r="G782" s="100"/>
      <c r="H782" s="95" t="str">
        <f t="shared" si="13"/>
        <v/>
      </c>
      <c r="I782" s="99" t="str">
        <f t="shared" si="12"/>
        <v/>
      </c>
      <c r="J782" s="95" t="str">
        <f t="shared" si="14"/>
        <v/>
      </c>
      <c r="K782" s="87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  <c r="AA782" s="85"/>
      <c r="AB782" s="85"/>
      <c r="AC782" s="85"/>
      <c r="AD782" s="85"/>
      <c r="AE782" s="85"/>
      <c r="AF782" s="85"/>
    </row>
    <row r="783" spans="1:32" x14ac:dyDescent="0.2">
      <c r="A783" s="85"/>
      <c r="B783" s="98"/>
      <c r="C783" s="2"/>
      <c r="D783" s="2"/>
      <c r="E783" s="100"/>
      <c r="F783" s="2"/>
      <c r="G783" s="100"/>
      <c r="H783" s="95" t="str">
        <f t="shared" si="13"/>
        <v/>
      </c>
      <c r="I783" s="99" t="str">
        <f t="shared" si="12"/>
        <v/>
      </c>
      <c r="J783" s="95" t="str">
        <f t="shared" si="14"/>
        <v/>
      </c>
      <c r="K783" s="87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  <c r="AA783" s="85"/>
      <c r="AB783" s="85"/>
      <c r="AC783" s="85"/>
      <c r="AD783" s="85"/>
      <c r="AE783" s="85"/>
      <c r="AF783" s="85"/>
    </row>
    <row r="784" spans="1:32" x14ac:dyDescent="0.2">
      <c r="A784" s="85"/>
      <c r="B784" s="98"/>
      <c r="C784" s="2"/>
      <c r="D784" s="2"/>
      <c r="E784" s="100"/>
      <c r="F784" s="2"/>
      <c r="G784" s="100"/>
      <c r="H784" s="95" t="str">
        <f t="shared" si="13"/>
        <v/>
      </c>
      <c r="I784" s="99" t="str">
        <f t="shared" si="12"/>
        <v/>
      </c>
      <c r="J784" s="95" t="str">
        <f t="shared" si="14"/>
        <v/>
      </c>
      <c r="K784" s="87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  <c r="AA784" s="85"/>
      <c r="AB784" s="85"/>
      <c r="AC784" s="85"/>
      <c r="AD784" s="85"/>
      <c r="AE784" s="85"/>
      <c r="AF784" s="85"/>
    </row>
    <row r="785" spans="1:32" x14ac:dyDescent="0.2">
      <c r="A785" s="85"/>
      <c r="B785" s="98"/>
      <c r="C785" s="2"/>
      <c r="D785" s="2"/>
      <c r="E785" s="100"/>
      <c r="F785" s="2"/>
      <c r="G785" s="100"/>
      <c r="H785" s="95" t="str">
        <f t="shared" si="13"/>
        <v/>
      </c>
      <c r="I785" s="99" t="str">
        <f t="shared" si="12"/>
        <v/>
      </c>
      <c r="J785" s="95" t="str">
        <f t="shared" si="14"/>
        <v/>
      </c>
      <c r="K785" s="87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  <c r="AA785" s="85"/>
      <c r="AB785" s="85"/>
      <c r="AC785" s="85"/>
      <c r="AD785" s="85"/>
      <c r="AE785" s="85"/>
      <c r="AF785" s="85"/>
    </row>
    <row r="786" spans="1:32" x14ac:dyDescent="0.2">
      <c r="A786" s="85"/>
      <c r="B786" s="98"/>
      <c r="C786" s="2"/>
      <c r="D786" s="2"/>
      <c r="E786" s="100"/>
      <c r="F786" s="2"/>
      <c r="G786" s="100"/>
      <c r="H786" s="95" t="str">
        <f t="shared" si="13"/>
        <v/>
      </c>
      <c r="I786" s="99" t="str">
        <f t="shared" si="12"/>
        <v/>
      </c>
      <c r="J786" s="95" t="str">
        <f t="shared" si="14"/>
        <v/>
      </c>
      <c r="K786" s="87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  <c r="AA786" s="85"/>
      <c r="AB786" s="85"/>
      <c r="AC786" s="85"/>
      <c r="AD786" s="85"/>
      <c r="AE786" s="85"/>
      <c r="AF786" s="85"/>
    </row>
    <row r="787" spans="1:32" x14ac:dyDescent="0.2">
      <c r="A787" s="85"/>
      <c r="B787" s="98"/>
      <c r="C787" s="2"/>
      <c r="D787" s="2"/>
      <c r="E787" s="100"/>
      <c r="F787" s="2"/>
      <c r="G787" s="100"/>
      <c r="H787" s="95" t="str">
        <f t="shared" si="13"/>
        <v/>
      </c>
      <c r="I787" s="99" t="str">
        <f t="shared" ref="I787:I1005" si="15">IF(G787="","",J787*G787)</f>
        <v/>
      </c>
      <c r="J787" s="95" t="str">
        <f t="shared" si="14"/>
        <v/>
      </c>
      <c r="K787" s="87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  <c r="AA787" s="85"/>
      <c r="AB787" s="85"/>
      <c r="AC787" s="85"/>
      <c r="AD787" s="85"/>
      <c r="AE787" s="85"/>
      <c r="AF787" s="85"/>
    </row>
    <row r="788" spans="1:32" x14ac:dyDescent="0.2">
      <c r="A788" s="85"/>
      <c r="B788" s="98"/>
      <c r="C788" s="2"/>
      <c r="D788" s="2"/>
      <c r="E788" s="100"/>
      <c r="F788" s="2"/>
      <c r="G788" s="100"/>
      <c r="H788" s="95" t="str">
        <f t="shared" si="13"/>
        <v/>
      </c>
      <c r="I788" s="99" t="str">
        <f t="shared" si="15"/>
        <v/>
      </c>
      <c r="J788" s="95" t="str">
        <f t="shared" si="14"/>
        <v/>
      </c>
      <c r="K788" s="87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  <c r="AA788" s="85"/>
      <c r="AB788" s="85"/>
      <c r="AC788" s="85"/>
      <c r="AD788" s="85"/>
      <c r="AE788" s="85"/>
      <c r="AF788" s="85"/>
    </row>
    <row r="789" spans="1:32" x14ac:dyDescent="0.2">
      <c r="A789" s="85"/>
      <c r="B789" s="98"/>
      <c r="C789" s="2"/>
      <c r="D789" s="2"/>
      <c r="E789" s="100"/>
      <c r="F789" s="2"/>
      <c r="G789" s="100"/>
      <c r="H789" s="95" t="str">
        <f t="shared" si="13"/>
        <v/>
      </c>
      <c r="I789" s="99" t="str">
        <f t="shared" si="15"/>
        <v/>
      </c>
      <c r="J789" s="95" t="str">
        <f t="shared" si="14"/>
        <v/>
      </c>
      <c r="K789" s="87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  <c r="AA789" s="85"/>
      <c r="AB789" s="85"/>
      <c r="AC789" s="85"/>
      <c r="AD789" s="85"/>
      <c r="AE789" s="85"/>
      <c r="AF789" s="85"/>
    </row>
    <row r="790" spans="1:32" x14ac:dyDescent="0.2">
      <c r="A790" s="85"/>
      <c r="B790" s="98"/>
      <c r="C790" s="2"/>
      <c r="D790" s="2"/>
      <c r="E790" s="100"/>
      <c r="F790" s="2"/>
      <c r="G790" s="100"/>
      <c r="H790" s="95" t="str">
        <f t="shared" si="13"/>
        <v/>
      </c>
      <c r="I790" s="99" t="str">
        <f t="shared" si="15"/>
        <v/>
      </c>
      <c r="J790" s="95" t="str">
        <f t="shared" si="14"/>
        <v/>
      </c>
      <c r="K790" s="87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  <c r="AA790" s="85"/>
      <c r="AB790" s="85"/>
      <c r="AC790" s="85"/>
      <c r="AD790" s="85"/>
      <c r="AE790" s="85"/>
      <c r="AF790" s="85"/>
    </row>
    <row r="791" spans="1:32" x14ac:dyDescent="0.2">
      <c r="A791" s="85"/>
      <c r="B791" s="98"/>
      <c r="C791" s="2"/>
      <c r="D791" s="2"/>
      <c r="E791" s="100"/>
      <c r="F791" s="2"/>
      <c r="G791" s="100"/>
      <c r="H791" s="95" t="str">
        <f t="shared" si="13"/>
        <v/>
      </c>
      <c r="I791" s="99" t="str">
        <f t="shared" si="15"/>
        <v/>
      </c>
      <c r="J791" s="95" t="str">
        <f t="shared" si="14"/>
        <v/>
      </c>
      <c r="K791" s="87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  <c r="AA791" s="85"/>
      <c r="AB791" s="85"/>
      <c r="AC791" s="85"/>
      <c r="AD791" s="85"/>
      <c r="AE791" s="85"/>
      <c r="AF791" s="85"/>
    </row>
    <row r="792" spans="1:32" x14ac:dyDescent="0.2">
      <c r="A792" s="85"/>
      <c r="B792" s="98"/>
      <c r="C792" s="2"/>
      <c r="D792" s="2"/>
      <c r="E792" s="100"/>
      <c r="F792" s="2"/>
      <c r="G792" s="100"/>
      <c r="H792" s="95" t="str">
        <f t="shared" si="13"/>
        <v/>
      </c>
      <c r="I792" s="99" t="str">
        <f t="shared" si="15"/>
        <v/>
      </c>
      <c r="J792" s="95" t="str">
        <f t="shared" si="14"/>
        <v/>
      </c>
      <c r="K792" s="87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  <c r="AA792" s="85"/>
      <c r="AB792" s="85"/>
      <c r="AC792" s="85"/>
      <c r="AD792" s="85"/>
      <c r="AE792" s="85"/>
      <c r="AF792" s="85"/>
    </row>
    <row r="793" spans="1:32" x14ac:dyDescent="0.2">
      <c r="A793" s="85"/>
      <c r="B793" s="98"/>
      <c r="C793" s="2"/>
      <c r="D793" s="2"/>
      <c r="E793" s="100"/>
      <c r="F793" s="2"/>
      <c r="G793" s="100"/>
      <c r="H793" s="95" t="str">
        <f t="shared" si="13"/>
        <v/>
      </c>
      <c r="I793" s="99" t="str">
        <f t="shared" si="15"/>
        <v/>
      </c>
      <c r="J793" s="95" t="str">
        <f t="shared" si="14"/>
        <v/>
      </c>
      <c r="K793" s="87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  <c r="AA793" s="85"/>
      <c r="AB793" s="85"/>
      <c r="AC793" s="85"/>
      <c r="AD793" s="85"/>
      <c r="AE793" s="85"/>
      <c r="AF793" s="85"/>
    </row>
    <row r="794" spans="1:32" x14ac:dyDescent="0.2">
      <c r="A794" s="85"/>
      <c r="B794" s="98"/>
      <c r="C794" s="2"/>
      <c r="D794" s="2"/>
      <c r="E794" s="100"/>
      <c r="F794" s="2"/>
      <c r="G794" s="100"/>
      <c r="H794" s="95" t="str">
        <f t="shared" si="13"/>
        <v/>
      </c>
      <c r="I794" s="99" t="str">
        <f t="shared" si="15"/>
        <v/>
      </c>
      <c r="J794" s="95" t="str">
        <f t="shared" si="14"/>
        <v/>
      </c>
      <c r="K794" s="87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  <c r="AA794" s="85"/>
      <c r="AB794" s="85"/>
      <c r="AC794" s="85"/>
      <c r="AD794" s="85"/>
      <c r="AE794" s="85"/>
      <c r="AF794" s="85"/>
    </row>
    <row r="795" spans="1:32" x14ac:dyDescent="0.2">
      <c r="A795" s="85"/>
      <c r="B795" s="98"/>
      <c r="C795" s="2"/>
      <c r="D795" s="2"/>
      <c r="E795" s="100"/>
      <c r="F795" s="2"/>
      <c r="G795" s="100"/>
      <c r="H795" s="95" t="str">
        <f t="shared" si="13"/>
        <v/>
      </c>
      <c r="I795" s="99" t="str">
        <f t="shared" si="15"/>
        <v/>
      </c>
      <c r="J795" s="95" t="str">
        <f t="shared" si="14"/>
        <v/>
      </c>
      <c r="K795" s="87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  <c r="AA795" s="85"/>
      <c r="AB795" s="85"/>
      <c r="AC795" s="85"/>
      <c r="AD795" s="85"/>
      <c r="AE795" s="85"/>
      <c r="AF795" s="85"/>
    </row>
    <row r="796" spans="1:32" x14ac:dyDescent="0.2">
      <c r="A796" s="85"/>
      <c r="B796" s="98"/>
      <c r="C796" s="2"/>
      <c r="D796" s="2"/>
      <c r="E796" s="100"/>
      <c r="F796" s="2"/>
      <c r="G796" s="100"/>
      <c r="H796" s="95" t="str">
        <f t="shared" si="13"/>
        <v/>
      </c>
      <c r="I796" s="99" t="str">
        <f t="shared" si="15"/>
        <v/>
      </c>
      <c r="J796" s="95" t="str">
        <f t="shared" si="14"/>
        <v/>
      </c>
      <c r="K796" s="87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  <c r="AA796" s="85"/>
      <c r="AB796" s="85"/>
      <c r="AC796" s="85"/>
      <c r="AD796" s="85"/>
      <c r="AE796" s="85"/>
      <c r="AF796" s="85"/>
    </row>
    <row r="797" spans="1:32" x14ac:dyDescent="0.2">
      <c r="A797" s="85"/>
      <c r="B797" s="98"/>
      <c r="C797" s="2"/>
      <c r="D797" s="2"/>
      <c r="E797" s="100"/>
      <c r="F797" s="2"/>
      <c r="G797" s="100"/>
      <c r="H797" s="95" t="str">
        <f t="shared" si="13"/>
        <v/>
      </c>
      <c r="I797" s="99" t="str">
        <f t="shared" si="15"/>
        <v/>
      </c>
      <c r="J797" s="95" t="str">
        <f t="shared" si="14"/>
        <v/>
      </c>
      <c r="K797" s="87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  <c r="AA797" s="85"/>
      <c r="AB797" s="85"/>
      <c r="AC797" s="85"/>
      <c r="AD797" s="85"/>
      <c r="AE797" s="85"/>
      <c r="AF797" s="85"/>
    </row>
    <row r="798" spans="1:32" x14ac:dyDescent="0.2">
      <c r="A798" s="85"/>
      <c r="B798" s="98"/>
      <c r="C798" s="2"/>
      <c r="D798" s="2"/>
      <c r="E798" s="100"/>
      <c r="F798" s="2"/>
      <c r="G798" s="100"/>
      <c r="H798" s="95" t="str">
        <f t="shared" si="13"/>
        <v/>
      </c>
      <c r="I798" s="99" t="str">
        <f t="shared" si="15"/>
        <v/>
      </c>
      <c r="J798" s="95" t="str">
        <f t="shared" si="14"/>
        <v/>
      </c>
      <c r="K798" s="87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  <c r="AA798" s="85"/>
      <c r="AB798" s="85"/>
      <c r="AC798" s="85"/>
      <c r="AD798" s="85"/>
      <c r="AE798" s="85"/>
      <c r="AF798" s="85"/>
    </row>
    <row r="799" spans="1:32" x14ac:dyDescent="0.2">
      <c r="A799" s="85"/>
      <c r="B799" s="98"/>
      <c r="C799" s="2"/>
      <c r="D799" s="2"/>
      <c r="E799" s="100"/>
      <c r="F799" s="2"/>
      <c r="G799" s="100"/>
      <c r="H799" s="95" t="str">
        <f t="shared" si="13"/>
        <v/>
      </c>
      <c r="I799" s="99" t="str">
        <f t="shared" si="15"/>
        <v/>
      </c>
      <c r="J799" s="95" t="str">
        <f t="shared" si="14"/>
        <v/>
      </c>
      <c r="K799" s="87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  <c r="AA799" s="85"/>
      <c r="AB799" s="85"/>
      <c r="AC799" s="85"/>
      <c r="AD799" s="85"/>
      <c r="AE799" s="85"/>
      <c r="AF799" s="85"/>
    </row>
    <row r="800" spans="1:32" x14ac:dyDescent="0.2">
      <c r="A800" s="85"/>
      <c r="B800" s="98"/>
      <c r="C800" s="2"/>
      <c r="D800" s="2"/>
      <c r="E800" s="100"/>
      <c r="F800" s="2"/>
      <c r="G800" s="100"/>
      <c r="H800" s="95" t="str">
        <f t="shared" si="13"/>
        <v/>
      </c>
      <c r="I800" s="99" t="str">
        <f t="shared" si="15"/>
        <v/>
      </c>
      <c r="J800" s="95" t="str">
        <f t="shared" si="14"/>
        <v/>
      </c>
      <c r="K800" s="87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  <c r="AA800" s="85"/>
      <c r="AB800" s="85"/>
      <c r="AC800" s="85"/>
      <c r="AD800" s="85"/>
      <c r="AE800" s="85"/>
      <c r="AF800" s="85"/>
    </row>
    <row r="801" spans="1:32" x14ac:dyDescent="0.2">
      <c r="A801" s="85"/>
      <c r="B801" s="98"/>
      <c r="C801" s="2"/>
      <c r="D801" s="2"/>
      <c r="E801" s="100"/>
      <c r="F801" s="2"/>
      <c r="G801" s="100"/>
      <c r="H801" s="95" t="str">
        <f t="shared" si="13"/>
        <v/>
      </c>
      <c r="I801" s="99" t="str">
        <f t="shared" si="15"/>
        <v/>
      </c>
      <c r="J801" s="95" t="str">
        <f t="shared" si="14"/>
        <v/>
      </c>
      <c r="K801" s="87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  <c r="AA801" s="85"/>
      <c r="AB801" s="85"/>
      <c r="AC801" s="85"/>
      <c r="AD801" s="85"/>
      <c r="AE801" s="85"/>
      <c r="AF801" s="85"/>
    </row>
    <row r="802" spans="1:32" x14ac:dyDescent="0.2">
      <c r="A802" s="85"/>
      <c r="B802" s="98"/>
      <c r="C802" s="2"/>
      <c r="D802" s="2"/>
      <c r="E802" s="100"/>
      <c r="F802" s="2"/>
      <c r="G802" s="100"/>
      <c r="H802" s="95" t="str">
        <f t="shared" si="13"/>
        <v/>
      </c>
      <c r="I802" s="99" t="str">
        <f t="shared" si="15"/>
        <v/>
      </c>
      <c r="J802" s="95" t="str">
        <f t="shared" si="14"/>
        <v/>
      </c>
      <c r="K802" s="87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  <c r="AA802" s="85"/>
      <c r="AB802" s="85"/>
      <c r="AC802" s="85"/>
      <c r="AD802" s="85"/>
      <c r="AE802" s="85"/>
      <c r="AF802" s="85"/>
    </row>
    <row r="803" spans="1:32" x14ac:dyDescent="0.2">
      <c r="A803" s="85"/>
      <c r="B803" s="98"/>
      <c r="C803" s="2"/>
      <c r="D803" s="2"/>
      <c r="E803" s="100"/>
      <c r="F803" s="2"/>
      <c r="G803" s="100"/>
      <c r="H803" s="95" t="str">
        <f t="shared" si="13"/>
        <v/>
      </c>
      <c r="I803" s="99" t="str">
        <f t="shared" si="15"/>
        <v/>
      </c>
      <c r="J803" s="95" t="str">
        <f t="shared" si="14"/>
        <v/>
      </c>
      <c r="K803" s="87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  <c r="AA803" s="85"/>
      <c r="AB803" s="85"/>
      <c r="AC803" s="85"/>
      <c r="AD803" s="85"/>
      <c r="AE803" s="85"/>
      <c r="AF803" s="85"/>
    </row>
    <row r="804" spans="1:32" x14ac:dyDescent="0.2">
      <c r="A804" s="85"/>
      <c r="B804" s="98"/>
      <c r="C804" s="2"/>
      <c r="D804" s="2"/>
      <c r="E804" s="100"/>
      <c r="F804" s="2"/>
      <c r="G804" s="100"/>
      <c r="H804" s="95" t="str">
        <f t="shared" si="13"/>
        <v/>
      </c>
      <c r="I804" s="99" t="str">
        <f t="shared" si="15"/>
        <v/>
      </c>
      <c r="J804" s="95" t="str">
        <f t="shared" si="14"/>
        <v/>
      </c>
      <c r="K804" s="87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  <c r="AA804" s="85"/>
      <c r="AB804" s="85"/>
      <c r="AC804" s="85"/>
      <c r="AD804" s="85"/>
      <c r="AE804" s="85"/>
      <c r="AF804" s="85"/>
    </row>
    <row r="805" spans="1:32" x14ac:dyDescent="0.2">
      <c r="A805" s="85"/>
      <c r="B805" s="98"/>
      <c r="C805" s="2"/>
      <c r="D805" s="2"/>
      <c r="E805" s="100"/>
      <c r="F805" s="2"/>
      <c r="G805" s="100"/>
      <c r="H805" s="95" t="str">
        <f t="shared" si="13"/>
        <v/>
      </c>
      <c r="I805" s="99" t="str">
        <f t="shared" si="15"/>
        <v/>
      </c>
      <c r="J805" s="95" t="str">
        <f t="shared" si="14"/>
        <v/>
      </c>
      <c r="K805" s="87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  <c r="AA805" s="85"/>
      <c r="AB805" s="85"/>
      <c r="AC805" s="85"/>
      <c r="AD805" s="85"/>
      <c r="AE805" s="85"/>
      <c r="AF805" s="85"/>
    </row>
    <row r="806" spans="1:32" x14ac:dyDescent="0.2">
      <c r="A806" s="85"/>
      <c r="B806" s="98"/>
      <c r="C806" s="2"/>
      <c r="D806" s="2"/>
      <c r="E806" s="100"/>
      <c r="F806" s="2"/>
      <c r="G806" s="100"/>
      <c r="H806" s="95" t="str">
        <f t="shared" si="13"/>
        <v/>
      </c>
      <c r="I806" s="99" t="str">
        <f t="shared" si="15"/>
        <v/>
      </c>
      <c r="J806" s="95" t="str">
        <f t="shared" si="14"/>
        <v/>
      </c>
      <c r="K806" s="87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  <c r="AA806" s="85"/>
      <c r="AB806" s="85"/>
      <c r="AC806" s="85"/>
      <c r="AD806" s="85"/>
      <c r="AE806" s="85"/>
      <c r="AF806" s="85"/>
    </row>
    <row r="807" spans="1:32" x14ac:dyDescent="0.2">
      <c r="A807" s="85"/>
      <c r="B807" s="98"/>
      <c r="C807" s="2"/>
      <c r="D807" s="2"/>
      <c r="E807" s="100"/>
      <c r="F807" s="2"/>
      <c r="G807" s="100"/>
      <c r="H807" s="95" t="str">
        <f t="shared" si="13"/>
        <v/>
      </c>
      <c r="I807" s="99" t="str">
        <f t="shared" si="15"/>
        <v/>
      </c>
      <c r="J807" s="95" t="str">
        <f t="shared" si="14"/>
        <v/>
      </c>
      <c r="K807" s="87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  <c r="AA807" s="85"/>
      <c r="AB807" s="85"/>
      <c r="AC807" s="85"/>
      <c r="AD807" s="85"/>
      <c r="AE807" s="85"/>
      <c r="AF807" s="85"/>
    </row>
    <row r="808" spans="1:32" x14ac:dyDescent="0.2">
      <c r="A808" s="85"/>
      <c r="B808" s="98"/>
      <c r="C808" s="2"/>
      <c r="D808" s="2"/>
      <c r="E808" s="100"/>
      <c r="F808" s="2"/>
      <c r="G808" s="100"/>
      <c r="H808" s="95" t="str">
        <f t="shared" si="13"/>
        <v/>
      </c>
      <c r="I808" s="99" t="str">
        <f t="shared" si="15"/>
        <v/>
      </c>
      <c r="J808" s="95" t="str">
        <f t="shared" si="14"/>
        <v/>
      </c>
      <c r="K808" s="87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  <c r="AA808" s="85"/>
      <c r="AB808" s="85"/>
      <c r="AC808" s="85"/>
      <c r="AD808" s="85"/>
      <c r="AE808" s="85"/>
      <c r="AF808" s="85"/>
    </row>
    <row r="809" spans="1:32" x14ac:dyDescent="0.2">
      <c r="A809" s="85"/>
      <c r="B809" s="98"/>
      <c r="C809" s="2"/>
      <c r="D809" s="2"/>
      <c r="E809" s="100"/>
      <c r="F809" s="2"/>
      <c r="G809" s="100"/>
      <c r="H809" s="95" t="str">
        <f t="shared" si="13"/>
        <v/>
      </c>
      <c r="I809" s="99" t="str">
        <f t="shared" si="15"/>
        <v/>
      </c>
      <c r="J809" s="95" t="str">
        <f t="shared" si="14"/>
        <v/>
      </c>
      <c r="K809" s="87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  <c r="AA809" s="85"/>
      <c r="AB809" s="85"/>
      <c r="AC809" s="85"/>
      <c r="AD809" s="85"/>
      <c r="AE809" s="85"/>
      <c r="AF809" s="85"/>
    </row>
    <row r="810" spans="1:32" x14ac:dyDescent="0.2">
      <c r="A810" s="85"/>
      <c r="B810" s="98"/>
      <c r="C810" s="2"/>
      <c r="D810" s="2"/>
      <c r="E810" s="100"/>
      <c r="F810" s="2"/>
      <c r="G810" s="100"/>
      <c r="H810" s="95" t="str">
        <f t="shared" si="13"/>
        <v/>
      </c>
      <c r="I810" s="99" t="str">
        <f t="shared" si="15"/>
        <v/>
      </c>
      <c r="J810" s="95" t="str">
        <f t="shared" si="14"/>
        <v/>
      </c>
      <c r="K810" s="87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  <c r="AA810" s="85"/>
      <c r="AB810" s="85"/>
      <c r="AC810" s="85"/>
      <c r="AD810" s="85"/>
      <c r="AE810" s="85"/>
      <c r="AF810" s="85"/>
    </row>
    <row r="811" spans="1:32" x14ac:dyDescent="0.2">
      <c r="A811" s="85"/>
      <c r="B811" s="98"/>
      <c r="C811" s="2"/>
      <c r="D811" s="2"/>
      <c r="E811" s="100"/>
      <c r="F811" s="2"/>
      <c r="G811" s="100"/>
      <c r="H811" s="95" t="str">
        <f t="shared" si="13"/>
        <v/>
      </c>
      <c r="I811" s="99" t="str">
        <f t="shared" si="15"/>
        <v/>
      </c>
      <c r="J811" s="95" t="str">
        <f t="shared" si="14"/>
        <v/>
      </c>
      <c r="K811" s="87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  <c r="AA811" s="85"/>
      <c r="AB811" s="85"/>
      <c r="AC811" s="85"/>
      <c r="AD811" s="85"/>
      <c r="AE811" s="85"/>
      <c r="AF811" s="85"/>
    </row>
    <row r="812" spans="1:32" x14ac:dyDescent="0.2">
      <c r="A812" s="85"/>
      <c r="B812" s="98"/>
      <c r="C812" s="2"/>
      <c r="D812" s="2"/>
      <c r="E812" s="100"/>
      <c r="F812" s="2"/>
      <c r="G812" s="100"/>
      <c r="H812" s="95" t="str">
        <f t="shared" si="13"/>
        <v/>
      </c>
      <c r="I812" s="99" t="str">
        <f t="shared" si="15"/>
        <v/>
      </c>
      <c r="J812" s="95" t="str">
        <f t="shared" si="14"/>
        <v/>
      </c>
      <c r="K812" s="87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  <c r="AA812" s="85"/>
      <c r="AB812" s="85"/>
      <c r="AC812" s="85"/>
      <c r="AD812" s="85"/>
      <c r="AE812" s="85"/>
      <c r="AF812" s="85"/>
    </row>
    <row r="813" spans="1:32" x14ac:dyDescent="0.2">
      <c r="A813" s="85"/>
      <c r="B813" s="98"/>
      <c r="C813" s="2"/>
      <c r="D813" s="2"/>
      <c r="E813" s="100"/>
      <c r="F813" s="2"/>
      <c r="G813" s="100"/>
      <c r="H813" s="95" t="str">
        <f t="shared" si="13"/>
        <v/>
      </c>
      <c r="I813" s="99" t="str">
        <f t="shared" si="15"/>
        <v/>
      </c>
      <c r="J813" s="95" t="str">
        <f t="shared" si="14"/>
        <v/>
      </c>
      <c r="K813" s="87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  <c r="AA813" s="85"/>
      <c r="AB813" s="85"/>
      <c r="AC813" s="85"/>
      <c r="AD813" s="85"/>
      <c r="AE813" s="85"/>
      <c r="AF813" s="85"/>
    </row>
    <row r="814" spans="1:32" x14ac:dyDescent="0.2">
      <c r="A814" s="85"/>
      <c r="B814" s="98"/>
      <c r="C814" s="2"/>
      <c r="D814" s="2"/>
      <c r="E814" s="100"/>
      <c r="F814" s="2"/>
      <c r="G814" s="100"/>
      <c r="H814" s="95" t="str">
        <f t="shared" si="13"/>
        <v/>
      </c>
      <c r="I814" s="99" t="str">
        <f t="shared" si="15"/>
        <v/>
      </c>
      <c r="J814" s="95" t="str">
        <f t="shared" si="14"/>
        <v/>
      </c>
      <c r="K814" s="87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  <c r="AA814" s="85"/>
      <c r="AB814" s="85"/>
      <c r="AC814" s="85"/>
      <c r="AD814" s="85"/>
      <c r="AE814" s="85"/>
      <c r="AF814" s="85"/>
    </row>
    <row r="815" spans="1:32" x14ac:dyDescent="0.2">
      <c r="A815" s="85"/>
      <c r="B815" s="98"/>
      <c r="C815" s="2"/>
      <c r="D815" s="2"/>
      <c r="E815" s="100"/>
      <c r="F815" s="2"/>
      <c r="G815" s="100"/>
      <c r="H815" s="95" t="str">
        <f t="shared" si="13"/>
        <v/>
      </c>
      <c r="I815" s="99" t="str">
        <f t="shared" si="15"/>
        <v/>
      </c>
      <c r="J815" s="95" t="str">
        <f t="shared" si="14"/>
        <v/>
      </c>
      <c r="K815" s="87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  <c r="AA815" s="85"/>
      <c r="AB815" s="85"/>
      <c r="AC815" s="85"/>
      <c r="AD815" s="85"/>
      <c r="AE815" s="85"/>
      <c r="AF815" s="85"/>
    </row>
    <row r="816" spans="1:32" x14ac:dyDescent="0.2">
      <c r="A816" s="85"/>
      <c r="B816" s="98"/>
      <c r="C816" s="2"/>
      <c r="D816" s="2"/>
      <c r="E816" s="100"/>
      <c r="F816" s="2"/>
      <c r="G816" s="100"/>
      <c r="H816" s="95" t="str">
        <f t="shared" si="13"/>
        <v/>
      </c>
      <c r="I816" s="99" t="str">
        <f t="shared" si="15"/>
        <v/>
      </c>
      <c r="J816" s="95" t="str">
        <f t="shared" si="14"/>
        <v/>
      </c>
      <c r="K816" s="87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  <c r="AA816" s="85"/>
      <c r="AB816" s="85"/>
      <c r="AC816" s="85"/>
      <c r="AD816" s="85"/>
      <c r="AE816" s="85"/>
      <c r="AF816" s="85"/>
    </row>
    <row r="817" spans="1:32" x14ac:dyDescent="0.2">
      <c r="A817" s="85"/>
      <c r="B817" s="98"/>
      <c r="C817" s="2"/>
      <c r="D817" s="2"/>
      <c r="E817" s="100"/>
      <c r="F817" s="2"/>
      <c r="G817" s="100"/>
      <c r="H817" s="95" t="str">
        <f t="shared" si="13"/>
        <v/>
      </c>
      <c r="I817" s="99" t="str">
        <f t="shared" si="15"/>
        <v/>
      </c>
      <c r="J817" s="95" t="str">
        <f t="shared" si="14"/>
        <v/>
      </c>
      <c r="K817" s="87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  <c r="AA817" s="85"/>
      <c r="AB817" s="85"/>
      <c r="AC817" s="85"/>
      <c r="AD817" s="85"/>
      <c r="AE817" s="85"/>
      <c r="AF817" s="85"/>
    </row>
    <row r="818" spans="1:32" x14ac:dyDescent="0.2">
      <c r="A818" s="85"/>
      <c r="B818" s="98"/>
      <c r="C818" s="2"/>
      <c r="D818" s="2"/>
      <c r="E818" s="100"/>
      <c r="F818" s="2"/>
      <c r="G818" s="100"/>
      <c r="H818" s="95" t="str">
        <f t="shared" si="13"/>
        <v/>
      </c>
      <c r="I818" s="99" t="str">
        <f t="shared" si="15"/>
        <v/>
      </c>
      <c r="J818" s="95" t="str">
        <f t="shared" si="14"/>
        <v/>
      </c>
      <c r="K818" s="87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  <c r="AA818" s="85"/>
      <c r="AB818" s="85"/>
      <c r="AC818" s="85"/>
      <c r="AD818" s="85"/>
      <c r="AE818" s="85"/>
      <c r="AF818" s="85"/>
    </row>
    <row r="819" spans="1:32" x14ac:dyDescent="0.2">
      <c r="A819" s="85"/>
      <c r="B819" s="98"/>
      <c r="C819" s="2"/>
      <c r="D819" s="2"/>
      <c r="E819" s="100"/>
      <c r="F819" s="2"/>
      <c r="G819" s="100"/>
      <c r="H819" s="95" t="str">
        <f t="shared" si="13"/>
        <v/>
      </c>
      <c r="I819" s="99" t="str">
        <f t="shared" si="15"/>
        <v/>
      </c>
      <c r="J819" s="95" t="str">
        <f t="shared" si="14"/>
        <v/>
      </c>
      <c r="K819" s="87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  <c r="AA819" s="85"/>
      <c r="AB819" s="85"/>
      <c r="AC819" s="85"/>
      <c r="AD819" s="85"/>
      <c r="AE819" s="85"/>
      <c r="AF819" s="85"/>
    </row>
    <row r="820" spans="1:32" x14ac:dyDescent="0.2">
      <c r="A820" s="85"/>
      <c r="B820" s="98"/>
      <c r="C820" s="2"/>
      <c r="D820" s="2"/>
      <c r="E820" s="100"/>
      <c r="F820" s="2"/>
      <c r="G820" s="100"/>
      <c r="H820" s="95" t="str">
        <f t="shared" si="13"/>
        <v/>
      </c>
      <c r="I820" s="99" t="str">
        <f t="shared" si="15"/>
        <v/>
      </c>
      <c r="J820" s="95" t="str">
        <f t="shared" si="14"/>
        <v/>
      </c>
      <c r="K820" s="87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  <c r="AA820" s="85"/>
      <c r="AB820" s="85"/>
      <c r="AC820" s="85"/>
      <c r="AD820" s="85"/>
      <c r="AE820" s="85"/>
      <c r="AF820" s="85"/>
    </row>
    <row r="821" spans="1:32" x14ac:dyDescent="0.2">
      <c r="A821" s="85"/>
      <c r="B821" s="98"/>
      <c r="C821" s="2"/>
      <c r="D821" s="2"/>
      <c r="E821" s="100"/>
      <c r="F821" s="2"/>
      <c r="G821" s="100"/>
      <c r="H821" s="95" t="str">
        <f t="shared" si="13"/>
        <v/>
      </c>
      <c r="I821" s="99" t="str">
        <f t="shared" si="15"/>
        <v/>
      </c>
      <c r="J821" s="95" t="str">
        <f t="shared" si="14"/>
        <v/>
      </c>
      <c r="K821" s="87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  <c r="AA821" s="85"/>
      <c r="AB821" s="85"/>
      <c r="AC821" s="85"/>
      <c r="AD821" s="85"/>
      <c r="AE821" s="85"/>
      <c r="AF821" s="85"/>
    </row>
    <row r="822" spans="1:32" x14ac:dyDescent="0.2">
      <c r="A822" s="85"/>
      <c r="B822" s="98"/>
      <c r="C822" s="2"/>
      <c r="D822" s="2"/>
      <c r="E822" s="100"/>
      <c r="F822" s="2"/>
      <c r="G822" s="100"/>
      <c r="H822" s="95" t="str">
        <f t="shared" si="13"/>
        <v/>
      </c>
      <c r="I822" s="99" t="str">
        <f t="shared" si="15"/>
        <v/>
      </c>
      <c r="J822" s="95" t="str">
        <f t="shared" si="14"/>
        <v/>
      </c>
      <c r="K822" s="87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  <c r="AA822" s="85"/>
      <c r="AB822" s="85"/>
      <c r="AC822" s="85"/>
      <c r="AD822" s="85"/>
      <c r="AE822" s="85"/>
      <c r="AF822" s="85"/>
    </row>
    <row r="823" spans="1:32" x14ac:dyDescent="0.2">
      <c r="A823" s="85"/>
      <c r="B823" s="98"/>
      <c r="C823" s="2"/>
      <c r="D823" s="2"/>
      <c r="E823" s="100"/>
      <c r="F823" s="2"/>
      <c r="G823" s="100"/>
      <c r="H823" s="95" t="str">
        <f t="shared" si="13"/>
        <v/>
      </c>
      <c r="I823" s="99" t="str">
        <f t="shared" si="15"/>
        <v/>
      </c>
      <c r="J823" s="95" t="str">
        <f t="shared" si="14"/>
        <v/>
      </c>
      <c r="K823" s="87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  <c r="AA823" s="85"/>
      <c r="AB823" s="85"/>
      <c r="AC823" s="85"/>
      <c r="AD823" s="85"/>
      <c r="AE823" s="85"/>
      <c r="AF823" s="85"/>
    </row>
    <row r="824" spans="1:32" x14ac:dyDescent="0.2">
      <c r="A824" s="85"/>
      <c r="B824" s="98"/>
      <c r="C824" s="2"/>
      <c r="D824" s="2"/>
      <c r="E824" s="100"/>
      <c r="F824" s="2"/>
      <c r="G824" s="100"/>
      <c r="H824" s="95" t="str">
        <f t="shared" si="13"/>
        <v/>
      </c>
      <c r="I824" s="99" t="str">
        <f t="shared" si="15"/>
        <v/>
      </c>
      <c r="J824" s="95" t="str">
        <f t="shared" si="14"/>
        <v/>
      </c>
      <c r="K824" s="87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  <c r="AA824" s="85"/>
      <c r="AB824" s="85"/>
      <c r="AC824" s="85"/>
      <c r="AD824" s="85"/>
      <c r="AE824" s="85"/>
      <c r="AF824" s="85"/>
    </row>
    <row r="825" spans="1:32" x14ac:dyDescent="0.2">
      <c r="A825" s="85"/>
      <c r="B825" s="98"/>
      <c r="C825" s="2"/>
      <c r="D825" s="2"/>
      <c r="E825" s="100"/>
      <c r="F825" s="2"/>
      <c r="G825" s="100"/>
      <c r="H825" s="95" t="str">
        <f t="shared" si="13"/>
        <v/>
      </c>
      <c r="I825" s="99" t="str">
        <f t="shared" si="15"/>
        <v/>
      </c>
      <c r="J825" s="95" t="str">
        <f t="shared" si="14"/>
        <v/>
      </c>
      <c r="K825" s="87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  <c r="AA825" s="85"/>
      <c r="AB825" s="85"/>
      <c r="AC825" s="85"/>
      <c r="AD825" s="85"/>
      <c r="AE825" s="85"/>
      <c r="AF825" s="85"/>
    </row>
    <row r="826" spans="1:32" x14ac:dyDescent="0.2">
      <c r="A826" s="85"/>
      <c r="B826" s="98"/>
      <c r="C826" s="2"/>
      <c r="D826" s="2"/>
      <c r="E826" s="100"/>
      <c r="F826" s="2"/>
      <c r="G826" s="100"/>
      <c r="H826" s="95" t="str">
        <f t="shared" si="13"/>
        <v/>
      </c>
      <c r="I826" s="99" t="str">
        <f t="shared" si="15"/>
        <v/>
      </c>
      <c r="J826" s="95" t="str">
        <f t="shared" si="14"/>
        <v/>
      </c>
      <c r="K826" s="87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  <c r="AA826" s="85"/>
      <c r="AB826" s="85"/>
      <c r="AC826" s="85"/>
      <c r="AD826" s="85"/>
      <c r="AE826" s="85"/>
      <c r="AF826" s="85"/>
    </row>
    <row r="827" spans="1:32" x14ac:dyDescent="0.2">
      <c r="A827" s="85"/>
      <c r="B827" s="98"/>
      <c r="C827" s="2"/>
      <c r="D827" s="2"/>
      <c r="E827" s="100"/>
      <c r="F827" s="2"/>
      <c r="G827" s="100"/>
      <c r="H827" s="95" t="str">
        <f t="shared" si="13"/>
        <v/>
      </c>
      <c r="I827" s="99" t="str">
        <f t="shared" si="15"/>
        <v/>
      </c>
      <c r="J827" s="95" t="str">
        <f t="shared" si="14"/>
        <v/>
      </c>
      <c r="K827" s="87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  <c r="AA827" s="85"/>
      <c r="AB827" s="85"/>
      <c r="AC827" s="85"/>
      <c r="AD827" s="85"/>
      <c r="AE827" s="85"/>
      <c r="AF827" s="85"/>
    </row>
    <row r="828" spans="1:32" x14ac:dyDescent="0.2">
      <c r="A828" s="85"/>
      <c r="B828" s="98"/>
      <c r="C828" s="2"/>
      <c r="D828" s="2"/>
      <c r="E828" s="100"/>
      <c r="F828" s="2"/>
      <c r="G828" s="100"/>
      <c r="H828" s="95" t="str">
        <f t="shared" si="13"/>
        <v/>
      </c>
      <c r="I828" s="99" t="str">
        <f t="shared" si="15"/>
        <v/>
      </c>
      <c r="J828" s="95" t="str">
        <f t="shared" si="14"/>
        <v/>
      </c>
      <c r="K828" s="87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  <c r="AA828" s="85"/>
      <c r="AB828" s="85"/>
      <c r="AC828" s="85"/>
      <c r="AD828" s="85"/>
      <c r="AE828" s="85"/>
      <c r="AF828" s="85"/>
    </row>
    <row r="829" spans="1:32" x14ac:dyDescent="0.2">
      <c r="A829" s="85"/>
      <c r="B829" s="98"/>
      <c r="C829" s="2"/>
      <c r="D829" s="2"/>
      <c r="E829" s="100"/>
      <c r="F829" s="2"/>
      <c r="G829" s="100"/>
      <c r="H829" s="95" t="str">
        <f t="shared" si="13"/>
        <v/>
      </c>
      <c r="I829" s="99" t="str">
        <f t="shared" si="15"/>
        <v/>
      </c>
      <c r="J829" s="95" t="str">
        <f t="shared" si="14"/>
        <v/>
      </c>
      <c r="K829" s="87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  <c r="AA829" s="85"/>
      <c r="AB829" s="85"/>
      <c r="AC829" s="85"/>
      <c r="AD829" s="85"/>
      <c r="AE829" s="85"/>
      <c r="AF829" s="85"/>
    </row>
    <row r="830" spans="1:32" x14ac:dyDescent="0.2">
      <c r="A830" s="85"/>
      <c r="B830" s="98"/>
      <c r="C830" s="2"/>
      <c r="D830" s="2"/>
      <c r="E830" s="100"/>
      <c r="F830" s="2"/>
      <c r="G830" s="100"/>
      <c r="H830" s="95" t="str">
        <f t="shared" si="13"/>
        <v/>
      </c>
      <c r="I830" s="99" t="str">
        <f t="shared" si="15"/>
        <v/>
      </c>
      <c r="J830" s="95" t="str">
        <f t="shared" si="14"/>
        <v/>
      </c>
      <c r="K830" s="87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  <c r="AA830" s="85"/>
      <c r="AB830" s="85"/>
      <c r="AC830" s="85"/>
      <c r="AD830" s="85"/>
      <c r="AE830" s="85"/>
      <c r="AF830" s="85"/>
    </row>
    <row r="831" spans="1:32" x14ac:dyDescent="0.2">
      <c r="A831" s="85"/>
      <c r="B831" s="98"/>
      <c r="C831" s="2"/>
      <c r="D831" s="2"/>
      <c r="E831" s="100"/>
      <c r="F831" s="2"/>
      <c r="G831" s="100"/>
      <c r="H831" s="95" t="str">
        <f t="shared" si="13"/>
        <v/>
      </c>
      <c r="I831" s="99" t="str">
        <f t="shared" si="15"/>
        <v/>
      </c>
      <c r="J831" s="95" t="str">
        <f t="shared" si="14"/>
        <v/>
      </c>
      <c r="K831" s="87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  <c r="AA831" s="85"/>
      <c r="AB831" s="85"/>
      <c r="AC831" s="85"/>
      <c r="AD831" s="85"/>
      <c r="AE831" s="85"/>
      <c r="AF831" s="85"/>
    </row>
    <row r="832" spans="1:32" x14ac:dyDescent="0.2">
      <c r="A832" s="85"/>
      <c r="B832" s="98"/>
      <c r="C832" s="2"/>
      <c r="D832" s="2"/>
      <c r="E832" s="100"/>
      <c r="F832" s="2"/>
      <c r="G832" s="100"/>
      <c r="H832" s="95" t="str">
        <f t="shared" si="13"/>
        <v/>
      </c>
      <c r="I832" s="99" t="str">
        <f t="shared" si="15"/>
        <v/>
      </c>
      <c r="J832" s="95" t="str">
        <f t="shared" si="14"/>
        <v/>
      </c>
      <c r="K832" s="87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  <c r="AA832" s="85"/>
      <c r="AB832" s="85"/>
      <c r="AC832" s="85"/>
      <c r="AD832" s="85"/>
      <c r="AE832" s="85"/>
      <c r="AF832" s="85"/>
    </row>
    <row r="833" spans="1:32" x14ac:dyDescent="0.2">
      <c r="A833" s="85"/>
      <c r="B833" s="98"/>
      <c r="C833" s="2"/>
      <c r="D833" s="2"/>
      <c r="E833" s="100"/>
      <c r="F833" s="2"/>
      <c r="G833" s="100"/>
      <c r="H833" s="95" t="str">
        <f t="shared" si="13"/>
        <v/>
      </c>
      <c r="I833" s="99" t="str">
        <f t="shared" si="15"/>
        <v/>
      </c>
      <c r="J833" s="95" t="str">
        <f t="shared" si="14"/>
        <v/>
      </c>
      <c r="K833" s="87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  <c r="AA833" s="85"/>
      <c r="AB833" s="85"/>
      <c r="AC833" s="85"/>
      <c r="AD833" s="85"/>
      <c r="AE833" s="85"/>
      <c r="AF833" s="85"/>
    </row>
    <row r="834" spans="1:32" x14ac:dyDescent="0.2">
      <c r="A834" s="85"/>
      <c r="B834" s="98"/>
      <c r="C834" s="2"/>
      <c r="D834" s="2"/>
      <c r="E834" s="100"/>
      <c r="F834" s="2"/>
      <c r="G834" s="100"/>
      <c r="H834" s="95" t="str">
        <f t="shared" si="13"/>
        <v/>
      </c>
      <c r="I834" s="99" t="str">
        <f t="shared" si="15"/>
        <v/>
      </c>
      <c r="J834" s="95" t="str">
        <f t="shared" si="14"/>
        <v/>
      </c>
      <c r="K834" s="87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  <c r="AA834" s="85"/>
      <c r="AB834" s="85"/>
      <c r="AC834" s="85"/>
      <c r="AD834" s="85"/>
      <c r="AE834" s="85"/>
      <c r="AF834" s="85"/>
    </row>
    <row r="835" spans="1:32" x14ac:dyDescent="0.2">
      <c r="A835" s="85"/>
      <c r="B835" s="98"/>
      <c r="C835" s="2"/>
      <c r="D835" s="2"/>
      <c r="E835" s="100"/>
      <c r="F835" s="2"/>
      <c r="G835" s="100"/>
      <c r="H835" s="95" t="str">
        <f t="shared" si="13"/>
        <v/>
      </c>
      <c r="I835" s="99" t="str">
        <f t="shared" si="15"/>
        <v/>
      </c>
      <c r="J835" s="95" t="str">
        <f t="shared" si="14"/>
        <v/>
      </c>
      <c r="K835" s="87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  <c r="AA835" s="85"/>
      <c r="AB835" s="85"/>
      <c r="AC835" s="85"/>
      <c r="AD835" s="85"/>
      <c r="AE835" s="85"/>
      <c r="AF835" s="85"/>
    </row>
    <row r="836" spans="1:32" x14ac:dyDescent="0.2">
      <c r="A836" s="85"/>
      <c r="B836" s="98"/>
      <c r="C836" s="2"/>
      <c r="D836" s="2"/>
      <c r="E836" s="100"/>
      <c r="F836" s="2"/>
      <c r="G836" s="100"/>
      <c r="H836" s="95" t="str">
        <f t="shared" si="13"/>
        <v/>
      </c>
      <c r="I836" s="99" t="str">
        <f t="shared" si="15"/>
        <v/>
      </c>
      <c r="J836" s="95" t="str">
        <f t="shared" si="14"/>
        <v/>
      </c>
      <c r="K836" s="87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  <c r="AA836" s="85"/>
      <c r="AB836" s="85"/>
      <c r="AC836" s="85"/>
      <c r="AD836" s="85"/>
      <c r="AE836" s="85"/>
      <c r="AF836" s="85"/>
    </row>
    <row r="837" spans="1:32" x14ac:dyDescent="0.2">
      <c r="A837" s="85"/>
      <c r="B837" s="98"/>
      <c r="C837" s="2"/>
      <c r="D837" s="2"/>
      <c r="E837" s="100"/>
      <c r="F837" s="2"/>
      <c r="G837" s="100"/>
      <c r="H837" s="95" t="str">
        <f t="shared" si="13"/>
        <v/>
      </c>
      <c r="I837" s="99" t="str">
        <f t="shared" si="15"/>
        <v/>
      </c>
      <c r="J837" s="95" t="str">
        <f t="shared" si="14"/>
        <v/>
      </c>
      <c r="K837" s="87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  <c r="AA837" s="85"/>
      <c r="AB837" s="85"/>
      <c r="AC837" s="85"/>
      <c r="AD837" s="85"/>
      <c r="AE837" s="85"/>
      <c r="AF837" s="85"/>
    </row>
    <row r="838" spans="1:32" x14ac:dyDescent="0.2">
      <c r="A838" s="85"/>
      <c r="B838" s="98"/>
      <c r="C838" s="2"/>
      <c r="D838" s="2"/>
      <c r="E838" s="100"/>
      <c r="F838" s="2"/>
      <c r="G838" s="100"/>
      <c r="H838" s="95" t="str">
        <f t="shared" si="13"/>
        <v/>
      </c>
      <c r="I838" s="99" t="str">
        <f t="shared" si="15"/>
        <v/>
      </c>
      <c r="J838" s="95" t="str">
        <f t="shared" si="14"/>
        <v/>
      </c>
      <c r="K838" s="87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  <c r="AA838" s="85"/>
      <c r="AB838" s="85"/>
      <c r="AC838" s="85"/>
      <c r="AD838" s="85"/>
      <c r="AE838" s="85"/>
      <c r="AF838" s="85"/>
    </row>
    <row r="839" spans="1:32" x14ac:dyDescent="0.2">
      <c r="A839" s="85"/>
      <c r="B839" s="98"/>
      <c r="C839" s="2"/>
      <c r="D839" s="2"/>
      <c r="E839" s="100"/>
      <c r="F839" s="2"/>
      <c r="G839" s="100"/>
      <c r="H839" s="95" t="str">
        <f t="shared" si="13"/>
        <v/>
      </c>
      <c r="I839" s="99" t="str">
        <f t="shared" si="15"/>
        <v/>
      </c>
      <c r="J839" s="95" t="str">
        <f t="shared" si="14"/>
        <v/>
      </c>
      <c r="K839" s="87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  <c r="AA839" s="85"/>
      <c r="AB839" s="85"/>
      <c r="AC839" s="85"/>
      <c r="AD839" s="85"/>
      <c r="AE839" s="85"/>
      <c r="AF839" s="85"/>
    </row>
    <row r="840" spans="1:32" x14ac:dyDescent="0.2">
      <c r="A840" s="85"/>
      <c r="B840" s="98"/>
      <c r="C840" s="2"/>
      <c r="D840" s="2"/>
      <c r="E840" s="100"/>
      <c r="F840" s="2"/>
      <c r="G840" s="100"/>
      <c r="H840" s="95" t="str">
        <f t="shared" si="13"/>
        <v/>
      </c>
      <c r="I840" s="99" t="str">
        <f t="shared" si="15"/>
        <v/>
      </c>
      <c r="J840" s="95" t="str">
        <f t="shared" si="14"/>
        <v/>
      </c>
      <c r="K840" s="87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  <c r="AA840" s="85"/>
      <c r="AB840" s="85"/>
      <c r="AC840" s="85"/>
      <c r="AD840" s="85"/>
      <c r="AE840" s="85"/>
      <c r="AF840" s="85"/>
    </row>
    <row r="841" spans="1:32" x14ac:dyDescent="0.2">
      <c r="A841" s="85"/>
      <c r="B841" s="98"/>
      <c r="C841" s="2"/>
      <c r="D841" s="2"/>
      <c r="E841" s="100"/>
      <c r="F841" s="2"/>
      <c r="G841" s="100"/>
      <c r="H841" s="95" t="str">
        <f t="shared" si="13"/>
        <v/>
      </c>
      <c r="I841" s="99" t="str">
        <f t="shared" si="15"/>
        <v/>
      </c>
      <c r="J841" s="95" t="str">
        <f t="shared" si="14"/>
        <v/>
      </c>
      <c r="K841" s="87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</row>
    <row r="842" spans="1:32" x14ac:dyDescent="0.2">
      <c r="A842" s="85"/>
      <c r="B842" s="98"/>
      <c r="C842" s="2"/>
      <c r="D842" s="2"/>
      <c r="E842" s="100"/>
      <c r="F842" s="2"/>
      <c r="G842" s="100"/>
      <c r="H842" s="95" t="str">
        <f t="shared" si="13"/>
        <v/>
      </c>
      <c r="I842" s="99" t="str">
        <f t="shared" si="15"/>
        <v/>
      </c>
      <c r="J842" s="95" t="str">
        <f t="shared" si="14"/>
        <v/>
      </c>
      <c r="K842" s="87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  <c r="AA842" s="85"/>
      <c r="AB842" s="85"/>
      <c r="AC842" s="85"/>
      <c r="AD842" s="85"/>
      <c r="AE842" s="85"/>
      <c r="AF842" s="85"/>
    </row>
    <row r="843" spans="1:32" x14ac:dyDescent="0.2">
      <c r="A843" s="85"/>
      <c r="B843" s="98"/>
      <c r="C843" s="2"/>
      <c r="D843" s="2"/>
      <c r="E843" s="100"/>
      <c r="F843" s="2"/>
      <c r="G843" s="100"/>
      <c r="H843" s="95" t="str">
        <f t="shared" si="13"/>
        <v/>
      </c>
      <c r="I843" s="99" t="str">
        <f t="shared" si="15"/>
        <v/>
      </c>
      <c r="J843" s="95" t="str">
        <f t="shared" si="14"/>
        <v/>
      </c>
      <c r="K843" s="87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  <c r="AA843" s="85"/>
      <c r="AB843" s="85"/>
      <c r="AC843" s="85"/>
      <c r="AD843" s="85"/>
      <c r="AE843" s="85"/>
      <c r="AF843" s="85"/>
    </row>
    <row r="844" spans="1:32" x14ac:dyDescent="0.2">
      <c r="A844" s="85"/>
      <c r="B844" s="98"/>
      <c r="C844" s="2"/>
      <c r="D844" s="2"/>
      <c r="E844" s="100"/>
      <c r="F844" s="2"/>
      <c r="G844" s="100"/>
      <c r="H844" s="95" t="str">
        <f t="shared" si="13"/>
        <v/>
      </c>
      <c r="I844" s="99" t="str">
        <f t="shared" si="15"/>
        <v/>
      </c>
      <c r="J844" s="95" t="str">
        <f t="shared" si="14"/>
        <v/>
      </c>
      <c r="K844" s="87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  <c r="AA844" s="85"/>
      <c r="AB844" s="85"/>
      <c r="AC844" s="85"/>
      <c r="AD844" s="85"/>
      <c r="AE844" s="85"/>
      <c r="AF844" s="85"/>
    </row>
    <row r="845" spans="1:32" x14ac:dyDescent="0.2">
      <c r="A845" s="85"/>
      <c r="B845" s="98"/>
      <c r="C845" s="2"/>
      <c r="D845" s="2"/>
      <c r="E845" s="100"/>
      <c r="F845" s="2"/>
      <c r="G845" s="100"/>
      <c r="H845" s="95" t="str">
        <f t="shared" si="13"/>
        <v/>
      </c>
      <c r="I845" s="99" t="str">
        <f t="shared" si="15"/>
        <v/>
      </c>
      <c r="J845" s="95" t="str">
        <f t="shared" si="14"/>
        <v/>
      </c>
      <c r="K845" s="87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  <c r="AA845" s="85"/>
      <c r="AB845" s="85"/>
      <c r="AC845" s="85"/>
      <c r="AD845" s="85"/>
      <c r="AE845" s="85"/>
      <c r="AF845" s="85"/>
    </row>
    <row r="846" spans="1:32" x14ac:dyDescent="0.2">
      <c r="A846" s="85"/>
      <c r="B846" s="98"/>
      <c r="C846" s="2"/>
      <c r="D846" s="2"/>
      <c r="E846" s="100"/>
      <c r="F846" s="2"/>
      <c r="G846" s="100"/>
      <c r="H846" s="95" t="str">
        <f t="shared" si="13"/>
        <v/>
      </c>
      <c r="I846" s="99" t="str">
        <f t="shared" si="15"/>
        <v/>
      </c>
      <c r="J846" s="95" t="str">
        <f t="shared" si="14"/>
        <v/>
      </c>
      <c r="K846" s="87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  <c r="AA846" s="85"/>
      <c r="AB846" s="85"/>
      <c r="AC846" s="85"/>
      <c r="AD846" s="85"/>
      <c r="AE846" s="85"/>
      <c r="AF846" s="85"/>
    </row>
    <row r="847" spans="1:32" x14ac:dyDescent="0.2">
      <c r="A847" s="85"/>
      <c r="B847" s="98"/>
      <c r="C847" s="2"/>
      <c r="D847" s="2"/>
      <c r="E847" s="100"/>
      <c r="F847" s="2"/>
      <c r="G847" s="100"/>
      <c r="H847" s="95" t="str">
        <f t="shared" si="13"/>
        <v/>
      </c>
      <c r="I847" s="99" t="str">
        <f t="shared" si="15"/>
        <v/>
      </c>
      <c r="J847" s="95" t="str">
        <f t="shared" si="14"/>
        <v/>
      </c>
      <c r="K847" s="87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  <c r="AA847" s="85"/>
      <c r="AB847" s="85"/>
      <c r="AC847" s="85"/>
      <c r="AD847" s="85"/>
      <c r="AE847" s="85"/>
      <c r="AF847" s="85"/>
    </row>
    <row r="848" spans="1:32" x14ac:dyDescent="0.2">
      <c r="A848" s="85"/>
      <c r="B848" s="98"/>
      <c r="C848" s="2"/>
      <c r="D848" s="2"/>
      <c r="E848" s="100"/>
      <c r="F848" s="2"/>
      <c r="G848" s="100"/>
      <c r="H848" s="95" t="str">
        <f t="shared" si="13"/>
        <v/>
      </c>
      <c r="I848" s="99" t="str">
        <f t="shared" si="15"/>
        <v/>
      </c>
      <c r="J848" s="95" t="str">
        <f t="shared" si="14"/>
        <v/>
      </c>
      <c r="K848" s="87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  <c r="AA848" s="85"/>
      <c r="AB848" s="85"/>
      <c r="AC848" s="85"/>
      <c r="AD848" s="85"/>
      <c r="AE848" s="85"/>
      <c r="AF848" s="85"/>
    </row>
    <row r="849" spans="1:32" x14ac:dyDescent="0.2">
      <c r="A849" s="85"/>
      <c r="B849" s="98"/>
      <c r="C849" s="2"/>
      <c r="D849" s="2"/>
      <c r="E849" s="100"/>
      <c r="F849" s="2"/>
      <c r="G849" s="100"/>
      <c r="H849" s="95" t="str">
        <f t="shared" si="13"/>
        <v/>
      </c>
      <c r="I849" s="99" t="str">
        <f t="shared" si="15"/>
        <v/>
      </c>
      <c r="J849" s="95" t="str">
        <f t="shared" si="14"/>
        <v/>
      </c>
      <c r="K849" s="87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  <c r="AA849" s="85"/>
      <c r="AB849" s="85"/>
      <c r="AC849" s="85"/>
      <c r="AD849" s="85"/>
      <c r="AE849" s="85"/>
      <c r="AF849" s="85"/>
    </row>
    <row r="850" spans="1:32" x14ac:dyDescent="0.2">
      <c r="A850" s="85"/>
      <c r="B850" s="98"/>
      <c r="C850" s="2"/>
      <c r="D850" s="2"/>
      <c r="E850" s="100"/>
      <c r="F850" s="2"/>
      <c r="G850" s="100"/>
      <c r="H850" s="95" t="str">
        <f t="shared" si="13"/>
        <v/>
      </c>
      <c r="I850" s="99" t="str">
        <f t="shared" si="15"/>
        <v/>
      </c>
      <c r="J850" s="95" t="str">
        <f t="shared" si="14"/>
        <v/>
      </c>
      <c r="K850" s="87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  <c r="AA850" s="85"/>
      <c r="AB850" s="85"/>
      <c r="AC850" s="85"/>
      <c r="AD850" s="85"/>
      <c r="AE850" s="85"/>
      <c r="AF850" s="85"/>
    </row>
    <row r="851" spans="1:32" x14ac:dyDescent="0.2">
      <c r="A851" s="85"/>
      <c r="B851" s="98"/>
      <c r="C851" s="2"/>
      <c r="D851" s="2"/>
      <c r="E851" s="100"/>
      <c r="F851" s="2"/>
      <c r="G851" s="100"/>
      <c r="H851" s="95" t="str">
        <f t="shared" si="13"/>
        <v/>
      </c>
      <c r="I851" s="99" t="str">
        <f t="shared" si="15"/>
        <v/>
      </c>
      <c r="J851" s="95" t="str">
        <f t="shared" si="14"/>
        <v/>
      </c>
      <c r="K851" s="87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  <c r="AA851" s="85"/>
      <c r="AB851" s="85"/>
      <c r="AC851" s="85"/>
      <c r="AD851" s="85"/>
      <c r="AE851" s="85"/>
      <c r="AF851" s="85"/>
    </row>
    <row r="852" spans="1:32" x14ac:dyDescent="0.2">
      <c r="A852" s="85"/>
      <c r="B852" s="98"/>
      <c r="C852" s="2"/>
      <c r="D852" s="2"/>
      <c r="E852" s="100"/>
      <c r="F852" s="2"/>
      <c r="G852" s="100"/>
      <c r="H852" s="95" t="str">
        <f t="shared" si="13"/>
        <v/>
      </c>
      <c r="I852" s="99" t="str">
        <f t="shared" si="15"/>
        <v/>
      </c>
      <c r="J852" s="95" t="str">
        <f t="shared" si="14"/>
        <v/>
      </c>
      <c r="K852" s="87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  <c r="AA852" s="85"/>
      <c r="AB852" s="85"/>
      <c r="AC852" s="85"/>
      <c r="AD852" s="85"/>
      <c r="AE852" s="85"/>
      <c r="AF852" s="85"/>
    </row>
    <row r="853" spans="1:32" x14ac:dyDescent="0.2">
      <c r="A853" s="85"/>
      <c r="B853" s="98"/>
      <c r="C853" s="2"/>
      <c r="D853" s="2"/>
      <c r="E853" s="100"/>
      <c r="F853" s="2"/>
      <c r="G853" s="100"/>
      <c r="H853" s="95" t="str">
        <f t="shared" si="13"/>
        <v/>
      </c>
      <c r="I853" s="99" t="str">
        <f t="shared" si="15"/>
        <v/>
      </c>
      <c r="J853" s="95" t="str">
        <f t="shared" si="14"/>
        <v/>
      </c>
      <c r="K853" s="87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  <c r="AA853" s="85"/>
      <c r="AB853" s="85"/>
      <c r="AC853" s="85"/>
      <c r="AD853" s="85"/>
      <c r="AE853" s="85"/>
      <c r="AF853" s="85"/>
    </row>
    <row r="854" spans="1:32" x14ac:dyDescent="0.2">
      <c r="A854" s="85"/>
      <c r="B854" s="98"/>
      <c r="C854" s="2"/>
      <c r="D854" s="2"/>
      <c r="E854" s="100"/>
      <c r="F854" s="2"/>
      <c r="G854" s="100"/>
      <c r="H854" s="95" t="str">
        <f t="shared" si="13"/>
        <v/>
      </c>
      <c r="I854" s="99" t="str">
        <f t="shared" si="15"/>
        <v/>
      </c>
      <c r="J854" s="95" t="str">
        <f t="shared" si="14"/>
        <v/>
      </c>
      <c r="K854" s="87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</row>
    <row r="855" spans="1:32" x14ac:dyDescent="0.2">
      <c r="A855" s="85"/>
      <c r="B855" s="98"/>
      <c r="C855" s="2"/>
      <c r="D855" s="2"/>
      <c r="E855" s="100"/>
      <c r="F855" s="2"/>
      <c r="G855" s="100"/>
      <c r="H855" s="95" t="str">
        <f t="shared" si="13"/>
        <v/>
      </c>
      <c r="I855" s="99" t="str">
        <f t="shared" si="15"/>
        <v/>
      </c>
      <c r="J855" s="95" t="str">
        <f t="shared" si="14"/>
        <v/>
      </c>
      <c r="K855" s="87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  <c r="AA855" s="85"/>
      <c r="AB855" s="85"/>
      <c r="AC855" s="85"/>
      <c r="AD855" s="85"/>
      <c r="AE855" s="85"/>
      <c r="AF855" s="85"/>
    </row>
    <row r="856" spans="1:32" x14ac:dyDescent="0.2">
      <c r="A856" s="85"/>
      <c r="B856" s="98"/>
      <c r="C856" s="2"/>
      <c r="D856" s="2"/>
      <c r="E856" s="100"/>
      <c r="F856" s="2"/>
      <c r="G856" s="100"/>
      <c r="H856" s="95" t="str">
        <f t="shared" si="13"/>
        <v/>
      </c>
      <c r="I856" s="99" t="str">
        <f t="shared" si="15"/>
        <v/>
      </c>
      <c r="J856" s="95" t="str">
        <f t="shared" si="14"/>
        <v/>
      </c>
      <c r="K856" s="87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</row>
    <row r="857" spans="1:32" x14ac:dyDescent="0.2">
      <c r="A857" s="85"/>
      <c r="B857" s="98"/>
      <c r="C857" s="2"/>
      <c r="D857" s="2"/>
      <c r="E857" s="100"/>
      <c r="F857" s="2"/>
      <c r="G857" s="100"/>
      <c r="H857" s="95" t="str">
        <f t="shared" si="13"/>
        <v/>
      </c>
      <c r="I857" s="99" t="str">
        <f t="shared" si="15"/>
        <v/>
      </c>
      <c r="J857" s="95" t="str">
        <f t="shared" si="14"/>
        <v/>
      </c>
      <c r="K857" s="87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</row>
    <row r="858" spans="1:32" x14ac:dyDescent="0.2">
      <c r="A858" s="85"/>
      <c r="B858" s="98"/>
      <c r="C858" s="2"/>
      <c r="D858" s="2"/>
      <c r="E858" s="100"/>
      <c r="F858" s="2"/>
      <c r="G858" s="100"/>
      <c r="H858" s="95" t="str">
        <f t="shared" si="13"/>
        <v/>
      </c>
      <c r="I858" s="99" t="str">
        <f t="shared" si="15"/>
        <v/>
      </c>
      <c r="J858" s="95" t="str">
        <f t="shared" si="14"/>
        <v/>
      </c>
      <c r="K858" s="87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</row>
    <row r="859" spans="1:32" x14ac:dyDescent="0.2">
      <c r="A859" s="85"/>
      <c r="B859" s="98"/>
      <c r="C859" s="2"/>
      <c r="D859" s="2"/>
      <c r="E859" s="100"/>
      <c r="F859" s="2"/>
      <c r="G859" s="100"/>
      <c r="H859" s="95" t="str">
        <f t="shared" si="13"/>
        <v/>
      </c>
      <c r="I859" s="99" t="str">
        <f t="shared" si="15"/>
        <v/>
      </c>
      <c r="J859" s="95" t="str">
        <f t="shared" si="14"/>
        <v/>
      </c>
      <c r="K859" s="87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</row>
    <row r="860" spans="1:32" x14ac:dyDescent="0.2">
      <c r="A860" s="85"/>
      <c r="B860" s="98"/>
      <c r="C860" s="2"/>
      <c r="D860" s="2"/>
      <c r="E860" s="100"/>
      <c r="F860" s="2"/>
      <c r="G860" s="100"/>
      <c r="H860" s="95" t="str">
        <f t="shared" si="13"/>
        <v/>
      </c>
      <c r="I860" s="99" t="str">
        <f t="shared" si="15"/>
        <v/>
      </c>
      <c r="J860" s="95" t="str">
        <f t="shared" si="14"/>
        <v/>
      </c>
      <c r="K860" s="87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  <c r="AA860" s="85"/>
      <c r="AB860" s="85"/>
      <c r="AC860" s="85"/>
      <c r="AD860" s="85"/>
      <c r="AE860" s="85"/>
      <c r="AF860" s="85"/>
    </row>
    <row r="861" spans="1:32" x14ac:dyDescent="0.2">
      <c r="A861" s="85"/>
      <c r="B861" s="98"/>
      <c r="C861" s="2"/>
      <c r="D861" s="2"/>
      <c r="E861" s="100"/>
      <c r="F861" s="2"/>
      <c r="G861" s="100"/>
      <c r="H861" s="95" t="str">
        <f t="shared" si="13"/>
        <v/>
      </c>
      <c r="I861" s="99" t="str">
        <f t="shared" si="15"/>
        <v/>
      </c>
      <c r="J861" s="95" t="str">
        <f t="shared" si="14"/>
        <v/>
      </c>
      <c r="K861" s="87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  <c r="AA861" s="85"/>
      <c r="AB861" s="85"/>
      <c r="AC861" s="85"/>
      <c r="AD861" s="85"/>
      <c r="AE861" s="85"/>
      <c r="AF861" s="85"/>
    </row>
    <row r="862" spans="1:32" x14ac:dyDescent="0.2">
      <c r="A862" s="85"/>
      <c r="B862" s="98"/>
      <c r="C862" s="2"/>
      <c r="D862" s="2"/>
      <c r="E862" s="100"/>
      <c r="F862" s="2"/>
      <c r="G862" s="100"/>
      <c r="H862" s="95" t="str">
        <f t="shared" si="13"/>
        <v/>
      </c>
      <c r="I862" s="99" t="str">
        <f t="shared" si="15"/>
        <v/>
      </c>
      <c r="J862" s="95" t="str">
        <f t="shared" si="14"/>
        <v/>
      </c>
      <c r="K862" s="87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  <c r="AA862" s="85"/>
      <c r="AB862" s="85"/>
      <c r="AC862" s="85"/>
      <c r="AD862" s="85"/>
      <c r="AE862" s="85"/>
      <c r="AF862" s="85"/>
    </row>
    <row r="863" spans="1:32" x14ac:dyDescent="0.2">
      <c r="A863" s="85"/>
      <c r="B863" s="98"/>
      <c r="C863" s="2"/>
      <c r="D863" s="2"/>
      <c r="E863" s="100"/>
      <c r="F863" s="2"/>
      <c r="G863" s="100"/>
      <c r="H863" s="95" t="str">
        <f t="shared" si="13"/>
        <v/>
      </c>
      <c r="I863" s="99" t="str">
        <f t="shared" si="15"/>
        <v/>
      </c>
      <c r="J863" s="95" t="str">
        <f t="shared" si="14"/>
        <v/>
      </c>
      <c r="K863" s="87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</row>
    <row r="864" spans="1:32" x14ac:dyDescent="0.2">
      <c r="A864" s="85"/>
      <c r="B864" s="98"/>
      <c r="C864" s="2"/>
      <c r="D864" s="2"/>
      <c r="E864" s="100"/>
      <c r="F864" s="2"/>
      <c r="G864" s="100"/>
      <c r="H864" s="95" t="str">
        <f t="shared" si="13"/>
        <v/>
      </c>
      <c r="I864" s="99" t="str">
        <f t="shared" si="15"/>
        <v/>
      </c>
      <c r="J864" s="95" t="str">
        <f t="shared" si="14"/>
        <v/>
      </c>
      <c r="K864" s="87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</row>
    <row r="865" spans="1:32" x14ac:dyDescent="0.2">
      <c r="A865" s="85"/>
      <c r="B865" s="98"/>
      <c r="C865" s="2"/>
      <c r="D865" s="2"/>
      <c r="E865" s="100"/>
      <c r="F865" s="2"/>
      <c r="G865" s="100"/>
      <c r="H865" s="95" t="str">
        <f t="shared" si="13"/>
        <v/>
      </c>
      <c r="I865" s="99" t="str">
        <f t="shared" si="15"/>
        <v/>
      </c>
      <c r="J865" s="95" t="str">
        <f t="shared" si="14"/>
        <v/>
      </c>
      <c r="K865" s="87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</row>
    <row r="866" spans="1:32" x14ac:dyDescent="0.2">
      <c r="A866" s="85"/>
      <c r="B866" s="98"/>
      <c r="C866" s="2"/>
      <c r="D866" s="2"/>
      <c r="E866" s="100"/>
      <c r="F866" s="2"/>
      <c r="G866" s="100"/>
      <c r="H866" s="95" t="str">
        <f t="shared" si="13"/>
        <v/>
      </c>
      <c r="I866" s="99" t="str">
        <f t="shared" si="15"/>
        <v/>
      </c>
      <c r="J866" s="95" t="str">
        <f t="shared" si="14"/>
        <v/>
      </c>
      <c r="K866" s="87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  <c r="AA866" s="85"/>
      <c r="AB866" s="85"/>
      <c r="AC866" s="85"/>
      <c r="AD866" s="85"/>
      <c r="AE866" s="85"/>
      <c r="AF866" s="85"/>
    </row>
    <row r="867" spans="1:32" x14ac:dyDescent="0.2">
      <c r="A867" s="85"/>
      <c r="B867" s="98"/>
      <c r="C867" s="2"/>
      <c r="D867" s="2"/>
      <c r="E867" s="100"/>
      <c r="F867" s="2"/>
      <c r="G867" s="100"/>
      <c r="H867" s="95" t="str">
        <f t="shared" si="13"/>
        <v/>
      </c>
      <c r="I867" s="99" t="str">
        <f t="shared" si="15"/>
        <v/>
      </c>
      <c r="J867" s="95" t="str">
        <f t="shared" si="14"/>
        <v/>
      </c>
      <c r="K867" s="87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  <c r="AA867" s="85"/>
      <c r="AB867" s="85"/>
      <c r="AC867" s="85"/>
      <c r="AD867" s="85"/>
      <c r="AE867" s="85"/>
      <c r="AF867" s="85"/>
    </row>
    <row r="868" spans="1:32" x14ac:dyDescent="0.2">
      <c r="A868" s="85"/>
      <c r="B868" s="98"/>
      <c r="C868" s="2"/>
      <c r="D868" s="2"/>
      <c r="E868" s="100"/>
      <c r="F868" s="2"/>
      <c r="G868" s="100"/>
      <c r="H868" s="95" t="str">
        <f t="shared" si="13"/>
        <v/>
      </c>
      <c r="I868" s="99" t="str">
        <f t="shared" si="15"/>
        <v/>
      </c>
      <c r="J868" s="95" t="str">
        <f t="shared" si="14"/>
        <v/>
      </c>
      <c r="K868" s="87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  <c r="AA868" s="85"/>
      <c r="AB868" s="85"/>
      <c r="AC868" s="85"/>
      <c r="AD868" s="85"/>
      <c r="AE868" s="85"/>
      <c r="AF868" s="85"/>
    </row>
    <row r="869" spans="1:32" x14ac:dyDescent="0.2">
      <c r="A869" s="85"/>
      <c r="B869" s="98"/>
      <c r="C869" s="2"/>
      <c r="D869" s="2"/>
      <c r="E869" s="100"/>
      <c r="F869" s="2"/>
      <c r="G869" s="100"/>
      <c r="H869" s="95" t="str">
        <f t="shared" si="13"/>
        <v/>
      </c>
      <c r="I869" s="99" t="str">
        <f t="shared" si="15"/>
        <v/>
      </c>
      <c r="J869" s="95" t="str">
        <f t="shared" si="14"/>
        <v/>
      </c>
      <c r="K869" s="87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  <c r="AA869" s="85"/>
      <c r="AB869" s="85"/>
      <c r="AC869" s="85"/>
      <c r="AD869" s="85"/>
      <c r="AE869" s="85"/>
      <c r="AF869" s="85"/>
    </row>
    <row r="870" spans="1:32" x14ac:dyDescent="0.2">
      <c r="A870" s="85"/>
      <c r="B870" s="98"/>
      <c r="C870" s="2"/>
      <c r="D870" s="2"/>
      <c r="E870" s="100"/>
      <c r="F870" s="2"/>
      <c r="G870" s="100"/>
      <c r="H870" s="95" t="str">
        <f t="shared" si="13"/>
        <v/>
      </c>
      <c r="I870" s="99" t="str">
        <f t="shared" si="15"/>
        <v/>
      </c>
      <c r="J870" s="95" t="str">
        <f t="shared" si="14"/>
        <v/>
      </c>
      <c r="K870" s="87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  <c r="AA870" s="85"/>
      <c r="AB870" s="85"/>
      <c r="AC870" s="85"/>
      <c r="AD870" s="85"/>
      <c r="AE870" s="85"/>
      <c r="AF870" s="85"/>
    </row>
    <row r="871" spans="1:32" x14ac:dyDescent="0.2">
      <c r="A871" s="85"/>
      <c r="B871" s="98"/>
      <c r="C871" s="2"/>
      <c r="D871" s="2"/>
      <c r="E871" s="100"/>
      <c r="F871" s="2"/>
      <c r="G871" s="100"/>
      <c r="H871" s="95" t="str">
        <f t="shared" si="13"/>
        <v/>
      </c>
      <c r="I871" s="99" t="str">
        <f t="shared" si="15"/>
        <v/>
      </c>
      <c r="J871" s="95" t="str">
        <f t="shared" si="14"/>
        <v/>
      </c>
      <c r="K871" s="87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  <c r="AA871" s="85"/>
      <c r="AB871" s="85"/>
      <c r="AC871" s="85"/>
      <c r="AD871" s="85"/>
      <c r="AE871" s="85"/>
      <c r="AF871" s="85"/>
    </row>
    <row r="872" spans="1:32" x14ac:dyDescent="0.2">
      <c r="A872" s="85"/>
      <c r="B872" s="98"/>
      <c r="C872" s="2"/>
      <c r="D872" s="2"/>
      <c r="E872" s="100"/>
      <c r="F872" s="2"/>
      <c r="G872" s="100"/>
      <c r="H872" s="95" t="str">
        <f t="shared" si="13"/>
        <v/>
      </c>
      <c r="I872" s="99" t="str">
        <f t="shared" si="15"/>
        <v/>
      </c>
      <c r="J872" s="95" t="str">
        <f t="shared" si="14"/>
        <v/>
      </c>
      <c r="K872" s="87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  <c r="AA872" s="85"/>
      <c r="AB872" s="85"/>
      <c r="AC872" s="85"/>
      <c r="AD872" s="85"/>
      <c r="AE872" s="85"/>
      <c r="AF872" s="85"/>
    </row>
    <row r="873" spans="1:32" x14ac:dyDescent="0.2">
      <c r="A873" s="85"/>
      <c r="B873" s="98"/>
      <c r="C873" s="2"/>
      <c r="D873" s="2"/>
      <c r="E873" s="100"/>
      <c r="F873" s="2"/>
      <c r="G873" s="100"/>
      <c r="H873" s="95" t="str">
        <f t="shared" si="13"/>
        <v/>
      </c>
      <c r="I873" s="99" t="str">
        <f t="shared" si="15"/>
        <v/>
      </c>
      <c r="J873" s="95" t="str">
        <f t="shared" si="14"/>
        <v/>
      </c>
      <c r="K873" s="87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  <c r="AA873" s="85"/>
      <c r="AB873" s="85"/>
      <c r="AC873" s="85"/>
      <c r="AD873" s="85"/>
      <c r="AE873" s="85"/>
      <c r="AF873" s="85"/>
    </row>
    <row r="874" spans="1:32" x14ac:dyDescent="0.2">
      <c r="A874" s="85"/>
      <c r="B874" s="98"/>
      <c r="C874" s="2"/>
      <c r="D874" s="2"/>
      <c r="E874" s="100"/>
      <c r="F874" s="2"/>
      <c r="G874" s="100"/>
      <c r="H874" s="95" t="str">
        <f t="shared" si="13"/>
        <v/>
      </c>
      <c r="I874" s="99" t="str">
        <f t="shared" si="15"/>
        <v/>
      </c>
      <c r="J874" s="95" t="str">
        <f t="shared" si="14"/>
        <v/>
      </c>
      <c r="K874" s="87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  <c r="AA874" s="85"/>
      <c r="AB874" s="85"/>
      <c r="AC874" s="85"/>
      <c r="AD874" s="85"/>
      <c r="AE874" s="85"/>
      <c r="AF874" s="85"/>
    </row>
    <row r="875" spans="1:32" x14ac:dyDescent="0.2">
      <c r="A875" s="85"/>
      <c r="B875" s="98"/>
      <c r="C875" s="2"/>
      <c r="D875" s="2"/>
      <c r="E875" s="100"/>
      <c r="F875" s="2"/>
      <c r="G875" s="100"/>
      <c r="H875" s="95" t="str">
        <f t="shared" si="13"/>
        <v/>
      </c>
      <c r="I875" s="99" t="str">
        <f t="shared" si="15"/>
        <v/>
      </c>
      <c r="J875" s="95" t="str">
        <f t="shared" si="14"/>
        <v/>
      </c>
      <c r="K875" s="87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  <c r="AA875" s="85"/>
      <c r="AB875" s="85"/>
      <c r="AC875" s="85"/>
      <c r="AD875" s="85"/>
      <c r="AE875" s="85"/>
      <c r="AF875" s="85"/>
    </row>
    <row r="876" spans="1:32" x14ac:dyDescent="0.2">
      <c r="A876" s="85"/>
      <c r="B876" s="98"/>
      <c r="C876" s="2"/>
      <c r="D876" s="2"/>
      <c r="E876" s="100"/>
      <c r="F876" s="2"/>
      <c r="G876" s="100"/>
      <c r="H876" s="95" t="str">
        <f t="shared" si="13"/>
        <v/>
      </c>
      <c r="I876" s="99" t="str">
        <f t="shared" si="15"/>
        <v/>
      </c>
      <c r="J876" s="95" t="str">
        <f t="shared" si="14"/>
        <v/>
      </c>
      <c r="K876" s="87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  <c r="AA876" s="85"/>
      <c r="AB876" s="85"/>
      <c r="AC876" s="85"/>
      <c r="AD876" s="85"/>
      <c r="AE876" s="85"/>
      <c r="AF876" s="85"/>
    </row>
    <row r="877" spans="1:32" x14ac:dyDescent="0.2">
      <c r="A877" s="85"/>
      <c r="B877" s="98"/>
      <c r="C877" s="2"/>
      <c r="D877" s="2"/>
      <c r="E877" s="100"/>
      <c r="F877" s="2"/>
      <c r="G877" s="100"/>
      <c r="H877" s="95" t="str">
        <f t="shared" si="13"/>
        <v/>
      </c>
      <c r="I877" s="99" t="str">
        <f t="shared" si="15"/>
        <v/>
      </c>
      <c r="J877" s="95" t="str">
        <f t="shared" si="14"/>
        <v/>
      </c>
      <c r="K877" s="87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  <c r="AA877" s="85"/>
      <c r="AB877" s="85"/>
      <c r="AC877" s="85"/>
      <c r="AD877" s="85"/>
      <c r="AE877" s="85"/>
      <c r="AF877" s="85"/>
    </row>
    <row r="878" spans="1:32" x14ac:dyDescent="0.2">
      <c r="A878" s="85"/>
      <c r="B878" s="98"/>
      <c r="C878" s="2"/>
      <c r="D878" s="2"/>
      <c r="E878" s="100"/>
      <c r="F878" s="2"/>
      <c r="G878" s="100"/>
      <c r="H878" s="95" t="str">
        <f t="shared" si="13"/>
        <v/>
      </c>
      <c r="I878" s="99" t="str">
        <f t="shared" si="15"/>
        <v/>
      </c>
      <c r="J878" s="95" t="str">
        <f t="shared" si="14"/>
        <v/>
      </c>
      <c r="K878" s="87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  <c r="AA878" s="85"/>
      <c r="AB878" s="85"/>
      <c r="AC878" s="85"/>
      <c r="AD878" s="85"/>
      <c r="AE878" s="85"/>
      <c r="AF878" s="85"/>
    </row>
    <row r="879" spans="1:32" x14ac:dyDescent="0.2">
      <c r="A879" s="85"/>
      <c r="B879" s="98"/>
      <c r="C879" s="2"/>
      <c r="D879" s="2"/>
      <c r="E879" s="100"/>
      <c r="F879" s="2"/>
      <c r="G879" s="100"/>
      <c r="H879" s="95" t="str">
        <f t="shared" si="13"/>
        <v/>
      </c>
      <c r="I879" s="99" t="str">
        <f t="shared" si="15"/>
        <v/>
      </c>
      <c r="J879" s="95" t="str">
        <f t="shared" si="14"/>
        <v/>
      </c>
      <c r="K879" s="87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  <c r="AA879" s="85"/>
      <c r="AB879" s="85"/>
      <c r="AC879" s="85"/>
      <c r="AD879" s="85"/>
      <c r="AE879" s="85"/>
      <c r="AF879" s="85"/>
    </row>
    <row r="880" spans="1:32" x14ac:dyDescent="0.2">
      <c r="A880" s="85"/>
      <c r="B880" s="98"/>
      <c r="C880" s="2"/>
      <c r="D880" s="2"/>
      <c r="E880" s="100"/>
      <c r="F880" s="2"/>
      <c r="G880" s="100"/>
      <c r="H880" s="95" t="str">
        <f t="shared" si="13"/>
        <v/>
      </c>
      <c r="I880" s="99" t="str">
        <f t="shared" si="15"/>
        <v/>
      </c>
      <c r="J880" s="95" t="str">
        <f t="shared" si="14"/>
        <v/>
      </c>
      <c r="K880" s="87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  <c r="AA880" s="85"/>
      <c r="AB880" s="85"/>
      <c r="AC880" s="85"/>
      <c r="AD880" s="85"/>
      <c r="AE880" s="85"/>
      <c r="AF880" s="85"/>
    </row>
    <row r="881" spans="1:32" x14ac:dyDescent="0.2">
      <c r="A881" s="85"/>
      <c r="B881" s="98"/>
      <c r="C881" s="2"/>
      <c r="D881" s="2"/>
      <c r="E881" s="100"/>
      <c r="F881" s="2"/>
      <c r="G881" s="100"/>
      <c r="H881" s="95" t="str">
        <f t="shared" si="13"/>
        <v/>
      </c>
      <c r="I881" s="99" t="str">
        <f t="shared" si="15"/>
        <v/>
      </c>
      <c r="J881" s="95" t="str">
        <f t="shared" si="14"/>
        <v/>
      </c>
      <c r="K881" s="87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  <c r="AA881" s="85"/>
      <c r="AB881" s="85"/>
      <c r="AC881" s="85"/>
      <c r="AD881" s="85"/>
      <c r="AE881" s="85"/>
      <c r="AF881" s="85"/>
    </row>
    <row r="882" spans="1:32" x14ac:dyDescent="0.2">
      <c r="A882" s="85"/>
      <c r="B882" s="98"/>
      <c r="C882" s="2"/>
      <c r="D882" s="2"/>
      <c r="E882" s="100"/>
      <c r="F882" s="2"/>
      <c r="G882" s="100"/>
      <c r="H882" s="95" t="str">
        <f t="shared" si="13"/>
        <v/>
      </c>
      <c r="I882" s="99" t="str">
        <f t="shared" si="15"/>
        <v/>
      </c>
      <c r="J882" s="95" t="str">
        <f t="shared" si="14"/>
        <v/>
      </c>
      <c r="K882" s="87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  <c r="AA882" s="85"/>
      <c r="AB882" s="85"/>
      <c r="AC882" s="85"/>
      <c r="AD882" s="85"/>
      <c r="AE882" s="85"/>
      <c r="AF882" s="85"/>
    </row>
    <row r="883" spans="1:32" x14ac:dyDescent="0.2">
      <c r="A883" s="85"/>
      <c r="B883" s="98"/>
      <c r="C883" s="2"/>
      <c r="D883" s="2"/>
      <c r="E883" s="100"/>
      <c r="F883" s="2"/>
      <c r="G883" s="100"/>
      <c r="H883" s="95" t="str">
        <f t="shared" si="13"/>
        <v/>
      </c>
      <c r="I883" s="99" t="str">
        <f t="shared" si="15"/>
        <v/>
      </c>
      <c r="J883" s="95" t="str">
        <f t="shared" si="14"/>
        <v/>
      </c>
      <c r="K883" s="87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  <c r="AA883" s="85"/>
      <c r="AB883" s="85"/>
      <c r="AC883" s="85"/>
      <c r="AD883" s="85"/>
      <c r="AE883" s="85"/>
      <c r="AF883" s="85"/>
    </row>
    <row r="884" spans="1:32" x14ac:dyDescent="0.2">
      <c r="A884" s="85"/>
      <c r="B884" s="98"/>
      <c r="C884" s="2"/>
      <c r="D884" s="2"/>
      <c r="E884" s="100"/>
      <c r="F884" s="2"/>
      <c r="G884" s="100"/>
      <c r="H884" s="95" t="str">
        <f t="shared" si="13"/>
        <v/>
      </c>
      <c r="I884" s="99" t="str">
        <f t="shared" si="15"/>
        <v/>
      </c>
      <c r="J884" s="95" t="str">
        <f t="shared" si="14"/>
        <v/>
      </c>
      <c r="K884" s="87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  <c r="AA884" s="85"/>
      <c r="AB884" s="85"/>
      <c r="AC884" s="85"/>
      <c r="AD884" s="85"/>
      <c r="AE884" s="85"/>
      <c r="AF884" s="85"/>
    </row>
    <row r="885" spans="1:32" x14ac:dyDescent="0.2">
      <c r="A885" s="85"/>
      <c r="B885" s="98"/>
      <c r="C885" s="2"/>
      <c r="D885" s="2"/>
      <c r="E885" s="100"/>
      <c r="F885" s="2"/>
      <c r="G885" s="100"/>
      <c r="H885" s="95" t="str">
        <f t="shared" si="13"/>
        <v/>
      </c>
      <c r="I885" s="99" t="str">
        <f t="shared" si="15"/>
        <v/>
      </c>
      <c r="J885" s="95" t="str">
        <f t="shared" si="14"/>
        <v/>
      </c>
      <c r="K885" s="87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  <c r="AA885" s="85"/>
      <c r="AB885" s="85"/>
      <c r="AC885" s="85"/>
      <c r="AD885" s="85"/>
      <c r="AE885" s="85"/>
      <c r="AF885" s="85"/>
    </row>
    <row r="886" spans="1:32" x14ac:dyDescent="0.2">
      <c r="A886" s="85"/>
      <c r="B886" s="98"/>
      <c r="C886" s="2"/>
      <c r="D886" s="2"/>
      <c r="E886" s="100"/>
      <c r="F886" s="2"/>
      <c r="G886" s="100"/>
      <c r="H886" s="95" t="str">
        <f t="shared" si="13"/>
        <v/>
      </c>
      <c r="I886" s="99" t="str">
        <f t="shared" si="15"/>
        <v/>
      </c>
      <c r="J886" s="95" t="str">
        <f t="shared" si="14"/>
        <v/>
      </c>
      <c r="K886" s="87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  <c r="AA886" s="85"/>
      <c r="AB886" s="85"/>
      <c r="AC886" s="85"/>
      <c r="AD886" s="85"/>
      <c r="AE886" s="85"/>
      <c r="AF886" s="85"/>
    </row>
    <row r="887" spans="1:32" x14ac:dyDescent="0.2">
      <c r="A887" s="85"/>
      <c r="B887" s="98"/>
      <c r="C887" s="2"/>
      <c r="D887" s="2"/>
      <c r="E887" s="100"/>
      <c r="F887" s="2"/>
      <c r="G887" s="100"/>
      <c r="H887" s="95" t="str">
        <f t="shared" si="13"/>
        <v/>
      </c>
      <c r="I887" s="99" t="str">
        <f t="shared" si="15"/>
        <v/>
      </c>
      <c r="J887" s="95" t="str">
        <f t="shared" si="14"/>
        <v/>
      </c>
      <c r="K887" s="87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  <c r="AA887" s="85"/>
      <c r="AB887" s="85"/>
      <c r="AC887" s="85"/>
      <c r="AD887" s="85"/>
      <c r="AE887" s="85"/>
      <c r="AF887" s="85"/>
    </row>
    <row r="888" spans="1:32" x14ac:dyDescent="0.2">
      <c r="A888" s="85"/>
      <c r="B888" s="98"/>
      <c r="C888" s="2"/>
      <c r="D888" s="2"/>
      <c r="E888" s="100"/>
      <c r="F888" s="2"/>
      <c r="G888" s="100"/>
      <c r="H888" s="95" t="str">
        <f t="shared" si="13"/>
        <v/>
      </c>
      <c r="I888" s="99" t="str">
        <f t="shared" si="15"/>
        <v/>
      </c>
      <c r="J888" s="95" t="str">
        <f t="shared" si="14"/>
        <v/>
      </c>
      <c r="K888" s="87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  <c r="AA888" s="85"/>
      <c r="AB888" s="85"/>
      <c r="AC888" s="85"/>
      <c r="AD888" s="85"/>
      <c r="AE888" s="85"/>
      <c r="AF888" s="85"/>
    </row>
    <row r="889" spans="1:32" x14ac:dyDescent="0.2">
      <c r="A889" s="85"/>
      <c r="B889" s="98"/>
      <c r="C889" s="2"/>
      <c r="D889" s="2"/>
      <c r="E889" s="100"/>
      <c r="F889" s="2"/>
      <c r="G889" s="100"/>
      <c r="H889" s="95" t="str">
        <f t="shared" si="13"/>
        <v/>
      </c>
      <c r="I889" s="99" t="str">
        <f t="shared" si="15"/>
        <v/>
      </c>
      <c r="J889" s="95" t="str">
        <f t="shared" si="14"/>
        <v/>
      </c>
      <c r="K889" s="87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  <c r="AA889" s="85"/>
      <c r="AB889" s="85"/>
      <c r="AC889" s="85"/>
      <c r="AD889" s="85"/>
      <c r="AE889" s="85"/>
      <c r="AF889" s="85"/>
    </row>
    <row r="890" spans="1:32" x14ac:dyDescent="0.2">
      <c r="A890" s="85"/>
      <c r="B890" s="98"/>
      <c r="C890" s="2"/>
      <c r="D890" s="2"/>
      <c r="E890" s="100"/>
      <c r="F890" s="2"/>
      <c r="G890" s="100"/>
      <c r="H890" s="95" t="str">
        <f t="shared" si="13"/>
        <v/>
      </c>
      <c r="I890" s="99" t="str">
        <f t="shared" si="15"/>
        <v/>
      </c>
      <c r="J890" s="95" t="str">
        <f t="shared" si="14"/>
        <v/>
      </c>
      <c r="K890" s="87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  <c r="AA890" s="85"/>
      <c r="AB890" s="85"/>
      <c r="AC890" s="85"/>
      <c r="AD890" s="85"/>
      <c r="AE890" s="85"/>
      <c r="AF890" s="85"/>
    </row>
    <row r="891" spans="1:32" x14ac:dyDescent="0.2">
      <c r="A891" s="85"/>
      <c r="B891" s="98"/>
      <c r="C891" s="2"/>
      <c r="D891" s="2"/>
      <c r="E891" s="100"/>
      <c r="F891" s="2"/>
      <c r="G891" s="100"/>
      <c r="H891" s="95" t="str">
        <f t="shared" si="13"/>
        <v/>
      </c>
      <c r="I891" s="99" t="str">
        <f t="shared" si="15"/>
        <v/>
      </c>
      <c r="J891" s="95" t="str">
        <f t="shared" si="14"/>
        <v/>
      </c>
      <c r="K891" s="87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  <c r="AA891" s="85"/>
      <c r="AB891" s="85"/>
      <c r="AC891" s="85"/>
      <c r="AD891" s="85"/>
      <c r="AE891" s="85"/>
      <c r="AF891" s="85"/>
    </row>
    <row r="892" spans="1:32" x14ac:dyDescent="0.2">
      <c r="A892" s="85"/>
      <c r="B892" s="98"/>
      <c r="C892" s="2"/>
      <c r="D892" s="2"/>
      <c r="E892" s="100"/>
      <c r="F892" s="2"/>
      <c r="G892" s="100"/>
      <c r="H892" s="95" t="str">
        <f t="shared" si="13"/>
        <v/>
      </c>
      <c r="I892" s="99" t="str">
        <f t="shared" si="15"/>
        <v/>
      </c>
      <c r="J892" s="95" t="str">
        <f t="shared" si="14"/>
        <v/>
      </c>
      <c r="K892" s="87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  <c r="AA892" s="85"/>
      <c r="AB892" s="85"/>
      <c r="AC892" s="85"/>
      <c r="AD892" s="85"/>
      <c r="AE892" s="85"/>
      <c r="AF892" s="85"/>
    </row>
    <row r="893" spans="1:32" x14ac:dyDescent="0.2">
      <c r="A893" s="85"/>
      <c r="B893" s="98"/>
      <c r="C893" s="2"/>
      <c r="D893" s="2"/>
      <c r="E893" s="100"/>
      <c r="F893" s="2"/>
      <c r="G893" s="100"/>
      <c r="H893" s="95" t="str">
        <f t="shared" si="13"/>
        <v/>
      </c>
      <c r="I893" s="99" t="str">
        <f t="shared" si="15"/>
        <v/>
      </c>
      <c r="J893" s="95" t="str">
        <f t="shared" si="14"/>
        <v/>
      </c>
      <c r="K893" s="87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  <c r="AA893" s="85"/>
      <c r="AB893" s="85"/>
      <c r="AC893" s="85"/>
      <c r="AD893" s="85"/>
      <c r="AE893" s="85"/>
      <c r="AF893" s="85"/>
    </row>
    <row r="894" spans="1:32" x14ac:dyDescent="0.2">
      <c r="A894" s="85"/>
      <c r="B894" s="98"/>
      <c r="C894" s="2"/>
      <c r="D894" s="2"/>
      <c r="E894" s="100"/>
      <c r="F894" s="2"/>
      <c r="G894" s="100"/>
      <c r="H894" s="95" t="str">
        <f t="shared" si="13"/>
        <v/>
      </c>
      <c r="I894" s="99" t="str">
        <f t="shared" si="15"/>
        <v/>
      </c>
      <c r="J894" s="95" t="str">
        <f t="shared" si="14"/>
        <v/>
      </c>
      <c r="K894" s="87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  <c r="AA894" s="85"/>
      <c r="AB894" s="85"/>
      <c r="AC894" s="85"/>
      <c r="AD894" s="85"/>
      <c r="AE894" s="85"/>
      <c r="AF894" s="85"/>
    </row>
    <row r="895" spans="1:32" x14ac:dyDescent="0.2">
      <c r="A895" s="85"/>
      <c r="B895" s="98"/>
      <c r="C895" s="2"/>
      <c r="D895" s="2"/>
      <c r="E895" s="100"/>
      <c r="F895" s="2"/>
      <c r="G895" s="100"/>
      <c r="H895" s="95" t="str">
        <f t="shared" si="13"/>
        <v/>
      </c>
      <c r="I895" s="99" t="str">
        <f t="shared" si="15"/>
        <v/>
      </c>
      <c r="J895" s="95" t="str">
        <f t="shared" si="14"/>
        <v/>
      </c>
      <c r="K895" s="87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  <c r="AA895" s="85"/>
      <c r="AB895" s="85"/>
      <c r="AC895" s="85"/>
      <c r="AD895" s="85"/>
      <c r="AE895" s="85"/>
      <c r="AF895" s="85"/>
    </row>
    <row r="896" spans="1:32" x14ac:dyDescent="0.2">
      <c r="A896" s="85"/>
      <c r="B896" s="98"/>
      <c r="C896" s="2"/>
      <c r="D896" s="2"/>
      <c r="E896" s="100"/>
      <c r="F896" s="2"/>
      <c r="G896" s="100"/>
      <c r="H896" s="95" t="str">
        <f t="shared" si="13"/>
        <v/>
      </c>
      <c r="I896" s="99" t="str">
        <f t="shared" si="15"/>
        <v/>
      </c>
      <c r="J896" s="95" t="str">
        <f t="shared" si="14"/>
        <v/>
      </c>
      <c r="K896" s="87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  <c r="AA896" s="85"/>
      <c r="AB896" s="85"/>
      <c r="AC896" s="85"/>
      <c r="AD896" s="85"/>
      <c r="AE896" s="85"/>
      <c r="AF896" s="85"/>
    </row>
    <row r="897" spans="1:32" x14ac:dyDescent="0.2">
      <c r="A897" s="85"/>
      <c r="B897" s="98"/>
      <c r="C897" s="2"/>
      <c r="D897" s="2"/>
      <c r="E897" s="100"/>
      <c r="F897" s="2"/>
      <c r="G897" s="100"/>
      <c r="H897" s="95" t="str">
        <f t="shared" si="13"/>
        <v/>
      </c>
      <c r="I897" s="99" t="str">
        <f t="shared" si="15"/>
        <v/>
      </c>
      <c r="J897" s="95" t="str">
        <f t="shared" si="14"/>
        <v/>
      </c>
      <c r="K897" s="87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  <c r="AA897" s="85"/>
      <c r="AB897" s="85"/>
      <c r="AC897" s="85"/>
      <c r="AD897" s="85"/>
      <c r="AE897" s="85"/>
      <c r="AF897" s="85"/>
    </row>
    <row r="898" spans="1:32" x14ac:dyDescent="0.2">
      <c r="A898" s="85"/>
      <c r="B898" s="98"/>
      <c r="C898" s="2"/>
      <c r="D898" s="2"/>
      <c r="E898" s="100"/>
      <c r="F898" s="2"/>
      <c r="G898" s="100"/>
      <c r="H898" s="95" t="str">
        <f t="shared" si="13"/>
        <v/>
      </c>
      <c r="I898" s="99" t="str">
        <f t="shared" si="15"/>
        <v/>
      </c>
      <c r="J898" s="95" t="str">
        <f t="shared" si="14"/>
        <v/>
      </c>
      <c r="K898" s="87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  <c r="AA898" s="85"/>
      <c r="AB898" s="85"/>
      <c r="AC898" s="85"/>
      <c r="AD898" s="85"/>
      <c r="AE898" s="85"/>
      <c r="AF898" s="85"/>
    </row>
    <row r="899" spans="1:32" x14ac:dyDescent="0.2">
      <c r="A899" s="85"/>
      <c r="B899" s="98"/>
      <c r="C899" s="2"/>
      <c r="D899" s="2"/>
      <c r="E899" s="100"/>
      <c r="F899" s="2"/>
      <c r="G899" s="100"/>
      <c r="H899" s="95" t="str">
        <f t="shared" si="13"/>
        <v/>
      </c>
      <c r="I899" s="99" t="str">
        <f t="shared" si="15"/>
        <v/>
      </c>
      <c r="J899" s="95" t="str">
        <f t="shared" si="14"/>
        <v/>
      </c>
      <c r="K899" s="87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  <c r="AA899" s="85"/>
      <c r="AB899" s="85"/>
      <c r="AC899" s="85"/>
      <c r="AD899" s="85"/>
      <c r="AE899" s="85"/>
      <c r="AF899" s="85"/>
    </row>
    <row r="900" spans="1:32" x14ac:dyDescent="0.2">
      <c r="A900" s="85"/>
      <c r="B900" s="98"/>
      <c r="C900" s="2"/>
      <c r="D900" s="2"/>
      <c r="E900" s="100"/>
      <c r="F900" s="2"/>
      <c r="G900" s="100"/>
      <c r="H900" s="95" t="str">
        <f t="shared" si="13"/>
        <v/>
      </c>
      <c r="I900" s="99" t="str">
        <f t="shared" si="15"/>
        <v/>
      </c>
      <c r="J900" s="95" t="str">
        <f t="shared" si="14"/>
        <v/>
      </c>
      <c r="K900" s="87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  <c r="AA900" s="85"/>
      <c r="AB900" s="85"/>
      <c r="AC900" s="85"/>
      <c r="AD900" s="85"/>
      <c r="AE900" s="85"/>
      <c r="AF900" s="85"/>
    </row>
    <row r="901" spans="1:32" x14ac:dyDescent="0.2">
      <c r="A901" s="85"/>
      <c r="B901" s="98"/>
      <c r="C901" s="2"/>
      <c r="D901" s="2"/>
      <c r="E901" s="100"/>
      <c r="F901" s="2"/>
      <c r="G901" s="100"/>
      <c r="H901" s="95" t="str">
        <f t="shared" si="13"/>
        <v/>
      </c>
      <c r="I901" s="99" t="str">
        <f t="shared" si="15"/>
        <v/>
      </c>
      <c r="J901" s="95" t="str">
        <f t="shared" si="14"/>
        <v/>
      </c>
      <c r="K901" s="87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  <c r="AA901" s="85"/>
      <c r="AB901" s="85"/>
      <c r="AC901" s="85"/>
      <c r="AD901" s="85"/>
      <c r="AE901" s="85"/>
      <c r="AF901" s="85"/>
    </row>
    <row r="902" spans="1:32" x14ac:dyDescent="0.2">
      <c r="A902" s="85"/>
      <c r="B902" s="98"/>
      <c r="C902" s="2"/>
      <c r="D902" s="2"/>
      <c r="E902" s="100"/>
      <c r="F902" s="2"/>
      <c r="G902" s="100"/>
      <c r="H902" s="95" t="str">
        <f t="shared" si="13"/>
        <v/>
      </c>
      <c r="I902" s="99" t="str">
        <f t="shared" si="15"/>
        <v/>
      </c>
      <c r="J902" s="95" t="str">
        <f t="shared" si="14"/>
        <v/>
      </c>
      <c r="K902" s="87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  <c r="AA902" s="85"/>
      <c r="AB902" s="85"/>
      <c r="AC902" s="85"/>
      <c r="AD902" s="85"/>
      <c r="AE902" s="85"/>
      <c r="AF902" s="85"/>
    </row>
    <row r="903" spans="1:32" x14ac:dyDescent="0.2">
      <c r="A903" s="85"/>
      <c r="B903" s="98"/>
      <c r="C903" s="2"/>
      <c r="D903" s="2"/>
      <c r="E903" s="100"/>
      <c r="F903" s="2"/>
      <c r="G903" s="100"/>
      <c r="H903" s="95" t="str">
        <f t="shared" si="13"/>
        <v/>
      </c>
      <c r="I903" s="99" t="str">
        <f t="shared" si="15"/>
        <v/>
      </c>
      <c r="J903" s="95" t="str">
        <f t="shared" si="14"/>
        <v/>
      </c>
      <c r="K903" s="87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  <c r="AA903" s="85"/>
      <c r="AB903" s="85"/>
      <c r="AC903" s="85"/>
      <c r="AD903" s="85"/>
      <c r="AE903" s="85"/>
      <c r="AF903" s="85"/>
    </row>
    <row r="904" spans="1:32" x14ac:dyDescent="0.2">
      <c r="A904" s="85"/>
      <c r="B904" s="98"/>
      <c r="C904" s="2"/>
      <c r="D904" s="2"/>
      <c r="E904" s="100"/>
      <c r="F904" s="2"/>
      <c r="G904" s="100"/>
      <c r="H904" s="95" t="str">
        <f t="shared" si="13"/>
        <v/>
      </c>
      <c r="I904" s="99" t="str">
        <f t="shared" si="15"/>
        <v/>
      </c>
      <c r="J904" s="95" t="str">
        <f t="shared" si="14"/>
        <v/>
      </c>
      <c r="K904" s="87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  <c r="AA904" s="85"/>
      <c r="AB904" s="85"/>
      <c r="AC904" s="85"/>
      <c r="AD904" s="85"/>
      <c r="AE904" s="85"/>
      <c r="AF904" s="85"/>
    </row>
    <row r="905" spans="1:32" x14ac:dyDescent="0.2">
      <c r="A905" s="85"/>
      <c r="B905" s="98"/>
      <c r="C905" s="2"/>
      <c r="D905" s="2"/>
      <c r="E905" s="100"/>
      <c r="F905" s="2"/>
      <c r="G905" s="100"/>
      <c r="H905" s="95" t="str">
        <f t="shared" si="13"/>
        <v/>
      </c>
      <c r="I905" s="99" t="str">
        <f t="shared" si="15"/>
        <v/>
      </c>
      <c r="J905" s="95" t="str">
        <f t="shared" si="14"/>
        <v/>
      </c>
      <c r="K905" s="87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  <c r="AA905" s="85"/>
      <c r="AB905" s="85"/>
      <c r="AC905" s="85"/>
      <c r="AD905" s="85"/>
      <c r="AE905" s="85"/>
      <c r="AF905" s="85"/>
    </row>
    <row r="906" spans="1:32" x14ac:dyDescent="0.2">
      <c r="A906" s="85"/>
      <c r="B906" s="98"/>
      <c r="C906" s="2"/>
      <c r="D906" s="2"/>
      <c r="E906" s="100"/>
      <c r="F906" s="2"/>
      <c r="G906" s="100"/>
      <c r="H906" s="95" t="str">
        <f t="shared" si="13"/>
        <v/>
      </c>
      <c r="I906" s="99" t="str">
        <f t="shared" si="15"/>
        <v/>
      </c>
      <c r="J906" s="95" t="str">
        <f t="shared" si="14"/>
        <v/>
      </c>
      <c r="K906" s="87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  <c r="AA906" s="85"/>
      <c r="AB906" s="85"/>
      <c r="AC906" s="85"/>
      <c r="AD906" s="85"/>
      <c r="AE906" s="85"/>
      <c r="AF906" s="85"/>
    </row>
    <row r="907" spans="1:32" x14ac:dyDescent="0.2">
      <c r="A907" s="85"/>
      <c r="B907" s="98"/>
      <c r="C907" s="2"/>
      <c r="D907" s="2"/>
      <c r="E907" s="100"/>
      <c r="F907" s="2"/>
      <c r="G907" s="100"/>
      <c r="H907" s="95" t="str">
        <f t="shared" si="13"/>
        <v/>
      </c>
      <c r="I907" s="99" t="str">
        <f t="shared" si="15"/>
        <v/>
      </c>
      <c r="J907" s="95" t="str">
        <f t="shared" si="14"/>
        <v/>
      </c>
      <c r="K907" s="87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  <c r="AA907" s="85"/>
      <c r="AB907" s="85"/>
      <c r="AC907" s="85"/>
      <c r="AD907" s="85"/>
      <c r="AE907" s="85"/>
      <c r="AF907" s="85"/>
    </row>
    <row r="908" spans="1:32" x14ac:dyDescent="0.2">
      <c r="A908" s="85"/>
      <c r="B908" s="98"/>
      <c r="C908" s="2"/>
      <c r="D908" s="2"/>
      <c r="E908" s="100"/>
      <c r="F908" s="2"/>
      <c r="G908" s="100"/>
      <c r="H908" s="95" t="str">
        <f t="shared" si="13"/>
        <v/>
      </c>
      <c r="I908" s="99" t="str">
        <f t="shared" si="15"/>
        <v/>
      </c>
      <c r="J908" s="95" t="str">
        <f t="shared" si="14"/>
        <v/>
      </c>
      <c r="K908" s="87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  <c r="AA908" s="85"/>
      <c r="AB908" s="85"/>
      <c r="AC908" s="85"/>
      <c r="AD908" s="85"/>
      <c r="AE908" s="85"/>
      <c r="AF908" s="85"/>
    </row>
    <row r="909" spans="1:32" x14ac:dyDescent="0.2">
      <c r="A909" s="85"/>
      <c r="B909" s="98"/>
      <c r="C909" s="2"/>
      <c r="D909" s="2"/>
      <c r="E909" s="100"/>
      <c r="F909" s="2"/>
      <c r="G909" s="100"/>
      <c r="H909" s="95" t="str">
        <f t="shared" si="13"/>
        <v/>
      </c>
      <c r="I909" s="99" t="str">
        <f t="shared" si="15"/>
        <v/>
      </c>
      <c r="J909" s="95" t="str">
        <f t="shared" si="14"/>
        <v/>
      </c>
      <c r="K909" s="87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  <c r="AA909" s="85"/>
      <c r="AB909" s="85"/>
      <c r="AC909" s="85"/>
      <c r="AD909" s="85"/>
      <c r="AE909" s="85"/>
      <c r="AF909" s="85"/>
    </row>
    <row r="910" spans="1:32" x14ac:dyDescent="0.2">
      <c r="A910" s="85"/>
      <c r="B910" s="98"/>
      <c r="C910" s="2"/>
      <c r="D910" s="2"/>
      <c r="E910" s="100"/>
      <c r="F910" s="2"/>
      <c r="G910" s="100"/>
      <c r="H910" s="95" t="str">
        <f t="shared" si="13"/>
        <v/>
      </c>
      <c r="I910" s="99" t="str">
        <f t="shared" si="15"/>
        <v/>
      </c>
      <c r="J910" s="95" t="str">
        <f t="shared" si="14"/>
        <v/>
      </c>
      <c r="K910" s="87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  <c r="AA910" s="85"/>
      <c r="AB910" s="85"/>
      <c r="AC910" s="85"/>
      <c r="AD910" s="85"/>
      <c r="AE910" s="85"/>
      <c r="AF910" s="85"/>
    </row>
    <row r="911" spans="1:32" x14ac:dyDescent="0.2">
      <c r="A911" s="85"/>
      <c r="B911" s="98"/>
      <c r="C911" s="2"/>
      <c r="D911" s="2"/>
      <c r="E911" s="100"/>
      <c r="F911" s="2"/>
      <c r="G911" s="100"/>
      <c r="H911" s="95" t="str">
        <f t="shared" si="13"/>
        <v/>
      </c>
      <c r="I911" s="99" t="str">
        <f t="shared" si="15"/>
        <v/>
      </c>
      <c r="J911" s="95" t="str">
        <f t="shared" si="14"/>
        <v/>
      </c>
      <c r="K911" s="87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  <c r="AA911" s="85"/>
      <c r="AB911" s="85"/>
      <c r="AC911" s="85"/>
      <c r="AD911" s="85"/>
      <c r="AE911" s="85"/>
      <c r="AF911" s="85"/>
    </row>
    <row r="912" spans="1:32" x14ac:dyDescent="0.2">
      <c r="A912" s="85"/>
      <c r="B912" s="98"/>
      <c r="C912" s="2"/>
      <c r="D912" s="2"/>
      <c r="E912" s="100"/>
      <c r="F912" s="2"/>
      <c r="G912" s="100"/>
      <c r="H912" s="95" t="str">
        <f t="shared" si="13"/>
        <v/>
      </c>
      <c r="I912" s="99" t="str">
        <f t="shared" si="15"/>
        <v/>
      </c>
      <c r="J912" s="95" t="str">
        <f t="shared" si="14"/>
        <v/>
      </c>
      <c r="K912" s="87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  <c r="AA912" s="85"/>
      <c r="AB912" s="85"/>
      <c r="AC912" s="85"/>
      <c r="AD912" s="85"/>
      <c r="AE912" s="85"/>
      <c r="AF912" s="85"/>
    </row>
    <row r="913" spans="1:32" x14ac:dyDescent="0.2">
      <c r="A913" s="85"/>
      <c r="B913" s="98"/>
      <c r="C913" s="2"/>
      <c r="D913" s="2"/>
      <c r="E913" s="100"/>
      <c r="F913" s="2"/>
      <c r="G913" s="100"/>
      <c r="H913" s="95" t="str">
        <f t="shared" si="13"/>
        <v/>
      </c>
      <c r="I913" s="99" t="str">
        <f t="shared" si="15"/>
        <v/>
      </c>
      <c r="J913" s="95" t="str">
        <f t="shared" si="14"/>
        <v/>
      </c>
      <c r="K913" s="87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  <c r="AA913" s="85"/>
      <c r="AB913" s="85"/>
      <c r="AC913" s="85"/>
      <c r="AD913" s="85"/>
      <c r="AE913" s="85"/>
      <c r="AF913" s="85"/>
    </row>
    <row r="914" spans="1:32" x14ac:dyDescent="0.2">
      <c r="A914" s="85"/>
      <c r="B914" s="98"/>
      <c r="C914" s="2"/>
      <c r="D914" s="2"/>
      <c r="E914" s="100"/>
      <c r="F914" s="2"/>
      <c r="G914" s="100"/>
      <c r="H914" s="95" t="str">
        <f t="shared" si="13"/>
        <v/>
      </c>
      <c r="I914" s="99" t="str">
        <f t="shared" si="15"/>
        <v/>
      </c>
      <c r="J914" s="95" t="str">
        <f t="shared" si="14"/>
        <v/>
      </c>
      <c r="K914" s="87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  <c r="AA914" s="85"/>
      <c r="AB914" s="85"/>
      <c r="AC914" s="85"/>
      <c r="AD914" s="85"/>
      <c r="AE914" s="85"/>
      <c r="AF914" s="85"/>
    </row>
    <row r="915" spans="1:32" x14ac:dyDescent="0.2">
      <c r="A915" s="85"/>
      <c r="B915" s="98"/>
      <c r="C915" s="2"/>
      <c r="D915" s="2"/>
      <c r="E915" s="100"/>
      <c r="F915" s="2"/>
      <c r="G915" s="100"/>
      <c r="H915" s="95" t="str">
        <f t="shared" si="13"/>
        <v/>
      </c>
      <c r="I915" s="99" t="str">
        <f t="shared" si="15"/>
        <v/>
      </c>
      <c r="J915" s="95" t="str">
        <f t="shared" si="14"/>
        <v/>
      </c>
      <c r="K915" s="87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  <c r="AA915" s="85"/>
      <c r="AB915" s="85"/>
      <c r="AC915" s="85"/>
      <c r="AD915" s="85"/>
      <c r="AE915" s="85"/>
      <c r="AF915" s="85"/>
    </row>
    <row r="916" spans="1:32" x14ac:dyDescent="0.2">
      <c r="A916" s="85"/>
      <c r="B916" s="98"/>
      <c r="C916" s="2"/>
      <c r="D916" s="2"/>
      <c r="E916" s="100"/>
      <c r="F916" s="2"/>
      <c r="G916" s="100"/>
      <c r="H916" s="95" t="str">
        <f t="shared" si="13"/>
        <v/>
      </c>
      <c r="I916" s="99" t="str">
        <f t="shared" si="15"/>
        <v/>
      </c>
      <c r="J916" s="95" t="str">
        <f t="shared" si="14"/>
        <v/>
      </c>
      <c r="K916" s="87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  <c r="AA916" s="85"/>
      <c r="AB916" s="85"/>
      <c r="AC916" s="85"/>
      <c r="AD916" s="85"/>
      <c r="AE916" s="85"/>
      <c r="AF916" s="85"/>
    </row>
    <row r="917" spans="1:32" x14ac:dyDescent="0.2">
      <c r="A917" s="85"/>
      <c r="B917" s="98"/>
      <c r="C917" s="2"/>
      <c r="D917" s="2"/>
      <c r="E917" s="100"/>
      <c r="F917" s="2"/>
      <c r="G917" s="100"/>
      <c r="H917" s="95" t="str">
        <f t="shared" si="13"/>
        <v/>
      </c>
      <c r="I917" s="99" t="str">
        <f t="shared" si="15"/>
        <v/>
      </c>
      <c r="J917" s="95" t="str">
        <f t="shared" si="14"/>
        <v/>
      </c>
      <c r="K917" s="87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  <c r="AA917" s="85"/>
      <c r="AB917" s="85"/>
      <c r="AC917" s="85"/>
      <c r="AD917" s="85"/>
      <c r="AE917" s="85"/>
      <c r="AF917" s="85"/>
    </row>
    <row r="918" spans="1:32" x14ac:dyDescent="0.2">
      <c r="A918" s="85"/>
      <c r="B918" s="98"/>
      <c r="C918" s="2"/>
      <c r="D918" s="2"/>
      <c r="E918" s="100"/>
      <c r="F918" s="2"/>
      <c r="G918" s="100"/>
      <c r="H918" s="95" t="str">
        <f t="shared" si="13"/>
        <v/>
      </c>
      <c r="I918" s="99" t="str">
        <f t="shared" si="15"/>
        <v/>
      </c>
      <c r="J918" s="95" t="str">
        <f t="shared" si="14"/>
        <v/>
      </c>
      <c r="K918" s="87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  <c r="AA918" s="85"/>
      <c r="AB918" s="85"/>
      <c r="AC918" s="85"/>
      <c r="AD918" s="85"/>
      <c r="AE918" s="85"/>
      <c r="AF918" s="85"/>
    </row>
    <row r="919" spans="1:32" x14ac:dyDescent="0.2">
      <c r="A919" s="85"/>
      <c r="B919" s="98"/>
      <c r="C919" s="2"/>
      <c r="D919" s="2"/>
      <c r="E919" s="100"/>
      <c r="F919" s="2"/>
      <c r="G919" s="100"/>
      <c r="H919" s="95" t="str">
        <f t="shared" si="13"/>
        <v/>
      </c>
      <c r="I919" s="99" t="str">
        <f t="shared" si="15"/>
        <v/>
      </c>
      <c r="J919" s="95" t="str">
        <f t="shared" si="14"/>
        <v/>
      </c>
      <c r="K919" s="87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  <c r="AA919" s="85"/>
      <c r="AB919" s="85"/>
      <c r="AC919" s="85"/>
      <c r="AD919" s="85"/>
      <c r="AE919" s="85"/>
      <c r="AF919" s="85"/>
    </row>
    <row r="920" spans="1:32" x14ac:dyDescent="0.2">
      <c r="A920" s="85"/>
      <c r="B920" s="98"/>
      <c r="C920" s="2"/>
      <c r="D920" s="2"/>
      <c r="E920" s="100"/>
      <c r="F920" s="2"/>
      <c r="G920" s="100"/>
      <c r="H920" s="95" t="str">
        <f t="shared" si="13"/>
        <v/>
      </c>
      <c r="I920" s="99" t="str">
        <f t="shared" si="15"/>
        <v/>
      </c>
      <c r="J920" s="95" t="str">
        <f t="shared" si="14"/>
        <v/>
      </c>
      <c r="K920" s="87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  <c r="AA920" s="85"/>
      <c r="AB920" s="85"/>
      <c r="AC920" s="85"/>
      <c r="AD920" s="85"/>
      <c r="AE920" s="85"/>
      <c r="AF920" s="85"/>
    </row>
    <row r="921" spans="1:32" x14ac:dyDescent="0.2">
      <c r="A921" s="85"/>
      <c r="B921" s="98"/>
      <c r="C921" s="2"/>
      <c r="D921" s="2"/>
      <c r="E921" s="100"/>
      <c r="F921" s="2"/>
      <c r="G921" s="100"/>
      <c r="H921" s="95" t="str">
        <f t="shared" si="13"/>
        <v/>
      </c>
      <c r="I921" s="99" t="str">
        <f t="shared" si="15"/>
        <v/>
      </c>
      <c r="J921" s="95" t="str">
        <f t="shared" si="14"/>
        <v/>
      </c>
      <c r="K921" s="87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  <c r="AA921" s="85"/>
      <c r="AB921" s="85"/>
      <c r="AC921" s="85"/>
      <c r="AD921" s="85"/>
      <c r="AE921" s="85"/>
      <c r="AF921" s="85"/>
    </row>
    <row r="922" spans="1:32" x14ac:dyDescent="0.2">
      <c r="A922" s="85"/>
      <c r="B922" s="98"/>
      <c r="C922" s="2"/>
      <c r="D922" s="2"/>
      <c r="E922" s="100"/>
      <c r="F922" s="2"/>
      <c r="G922" s="100"/>
      <c r="H922" s="95" t="str">
        <f t="shared" si="13"/>
        <v/>
      </c>
      <c r="I922" s="99" t="str">
        <f t="shared" si="15"/>
        <v/>
      </c>
      <c r="J922" s="95" t="str">
        <f t="shared" si="14"/>
        <v/>
      </c>
      <c r="K922" s="87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  <c r="AA922" s="85"/>
      <c r="AB922" s="85"/>
      <c r="AC922" s="85"/>
      <c r="AD922" s="85"/>
      <c r="AE922" s="85"/>
      <c r="AF922" s="85"/>
    </row>
    <row r="923" spans="1:32" x14ac:dyDescent="0.2">
      <c r="A923" s="85"/>
      <c r="B923" s="98"/>
      <c r="C923" s="2"/>
      <c r="D923" s="2"/>
      <c r="E923" s="100"/>
      <c r="F923" s="2"/>
      <c r="G923" s="100"/>
      <c r="H923" s="95" t="str">
        <f t="shared" si="13"/>
        <v/>
      </c>
      <c r="I923" s="99" t="str">
        <f t="shared" si="15"/>
        <v/>
      </c>
      <c r="J923" s="95" t="str">
        <f t="shared" si="14"/>
        <v/>
      </c>
      <c r="K923" s="87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  <c r="AA923" s="85"/>
      <c r="AB923" s="85"/>
      <c r="AC923" s="85"/>
      <c r="AD923" s="85"/>
      <c r="AE923" s="85"/>
      <c r="AF923" s="85"/>
    </row>
    <row r="924" spans="1:32" x14ac:dyDescent="0.2">
      <c r="A924" s="85"/>
      <c r="B924" s="98"/>
      <c r="C924" s="2"/>
      <c r="D924" s="2"/>
      <c r="E924" s="100"/>
      <c r="F924" s="2"/>
      <c r="G924" s="100"/>
      <c r="H924" s="95" t="str">
        <f t="shared" si="13"/>
        <v/>
      </c>
      <c r="I924" s="99" t="str">
        <f t="shared" si="15"/>
        <v/>
      </c>
      <c r="J924" s="95" t="str">
        <f t="shared" si="14"/>
        <v/>
      </c>
      <c r="K924" s="87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  <c r="AA924" s="85"/>
      <c r="AB924" s="85"/>
      <c r="AC924" s="85"/>
      <c r="AD924" s="85"/>
      <c r="AE924" s="85"/>
      <c r="AF924" s="85"/>
    </row>
    <row r="925" spans="1:32" x14ac:dyDescent="0.2">
      <c r="A925" s="85"/>
      <c r="B925" s="98"/>
      <c r="C925" s="2"/>
      <c r="D925" s="2"/>
      <c r="E925" s="100"/>
      <c r="F925" s="2"/>
      <c r="G925" s="100"/>
      <c r="H925" s="95" t="str">
        <f t="shared" si="13"/>
        <v/>
      </c>
      <c r="I925" s="99" t="str">
        <f t="shared" si="15"/>
        <v/>
      </c>
      <c r="J925" s="95" t="str">
        <f t="shared" si="14"/>
        <v/>
      </c>
      <c r="K925" s="87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  <c r="AA925" s="85"/>
      <c r="AB925" s="85"/>
      <c r="AC925" s="85"/>
      <c r="AD925" s="85"/>
      <c r="AE925" s="85"/>
      <c r="AF925" s="85"/>
    </row>
    <row r="926" spans="1:32" x14ac:dyDescent="0.2">
      <c r="A926" s="85"/>
      <c r="B926" s="98"/>
      <c r="C926" s="2"/>
      <c r="D926" s="2"/>
      <c r="E926" s="100"/>
      <c r="F926" s="2"/>
      <c r="G926" s="100"/>
      <c r="H926" s="95" t="str">
        <f t="shared" si="13"/>
        <v/>
      </c>
      <c r="I926" s="99" t="str">
        <f t="shared" si="15"/>
        <v/>
      </c>
      <c r="J926" s="95" t="str">
        <f t="shared" si="14"/>
        <v/>
      </c>
      <c r="K926" s="87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  <c r="AA926" s="85"/>
      <c r="AB926" s="85"/>
      <c r="AC926" s="85"/>
      <c r="AD926" s="85"/>
      <c r="AE926" s="85"/>
      <c r="AF926" s="85"/>
    </row>
    <row r="927" spans="1:32" x14ac:dyDescent="0.2">
      <c r="A927" s="85"/>
      <c r="B927" s="98"/>
      <c r="C927" s="2"/>
      <c r="D927" s="2"/>
      <c r="E927" s="100"/>
      <c r="F927" s="2"/>
      <c r="G927" s="100"/>
      <c r="H927" s="95" t="str">
        <f t="shared" si="13"/>
        <v/>
      </c>
      <c r="I927" s="99" t="str">
        <f t="shared" si="15"/>
        <v/>
      </c>
      <c r="J927" s="95" t="str">
        <f t="shared" si="14"/>
        <v/>
      </c>
      <c r="K927" s="87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  <c r="AA927" s="85"/>
      <c r="AB927" s="85"/>
      <c r="AC927" s="85"/>
      <c r="AD927" s="85"/>
      <c r="AE927" s="85"/>
      <c r="AF927" s="85"/>
    </row>
    <row r="928" spans="1:32" x14ac:dyDescent="0.2">
      <c r="A928" s="85"/>
      <c r="B928" s="98"/>
      <c r="C928" s="2"/>
      <c r="D928" s="2"/>
      <c r="E928" s="100"/>
      <c r="F928" s="2"/>
      <c r="G928" s="100"/>
      <c r="H928" s="95" t="str">
        <f t="shared" si="13"/>
        <v/>
      </c>
      <c r="I928" s="99" t="str">
        <f t="shared" si="15"/>
        <v/>
      </c>
      <c r="J928" s="95" t="str">
        <f t="shared" si="14"/>
        <v/>
      </c>
      <c r="K928" s="87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  <c r="AA928" s="85"/>
      <c r="AB928" s="85"/>
      <c r="AC928" s="85"/>
      <c r="AD928" s="85"/>
      <c r="AE928" s="85"/>
      <c r="AF928" s="85"/>
    </row>
    <row r="929" spans="1:32" x14ac:dyDescent="0.2">
      <c r="A929" s="85"/>
      <c r="B929" s="98"/>
      <c r="C929" s="2"/>
      <c r="D929" s="2"/>
      <c r="E929" s="100"/>
      <c r="F929" s="2"/>
      <c r="G929" s="100"/>
      <c r="H929" s="95" t="str">
        <f t="shared" si="13"/>
        <v/>
      </c>
      <c r="I929" s="99" t="str">
        <f t="shared" si="15"/>
        <v/>
      </c>
      <c r="J929" s="95" t="str">
        <f t="shared" si="14"/>
        <v/>
      </c>
      <c r="K929" s="87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  <c r="AA929" s="85"/>
      <c r="AB929" s="85"/>
      <c r="AC929" s="85"/>
      <c r="AD929" s="85"/>
      <c r="AE929" s="85"/>
      <c r="AF929" s="85"/>
    </row>
    <row r="930" spans="1:32" x14ac:dyDescent="0.2">
      <c r="A930" s="85"/>
      <c r="B930" s="98"/>
      <c r="C930" s="2"/>
      <c r="D930" s="2"/>
      <c r="E930" s="100"/>
      <c r="F930" s="2"/>
      <c r="G930" s="100"/>
      <c r="H930" s="95" t="str">
        <f t="shared" si="13"/>
        <v/>
      </c>
      <c r="I930" s="99" t="str">
        <f t="shared" si="15"/>
        <v/>
      </c>
      <c r="J930" s="95" t="str">
        <f t="shared" si="14"/>
        <v/>
      </c>
      <c r="K930" s="87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  <c r="AA930" s="85"/>
      <c r="AB930" s="85"/>
      <c r="AC930" s="85"/>
      <c r="AD930" s="85"/>
      <c r="AE930" s="85"/>
      <c r="AF930" s="85"/>
    </row>
    <row r="931" spans="1:32" x14ac:dyDescent="0.2">
      <c r="A931" s="85"/>
      <c r="B931" s="98"/>
      <c r="C931" s="2"/>
      <c r="D931" s="2"/>
      <c r="E931" s="100"/>
      <c r="F931" s="2"/>
      <c r="G931" s="100"/>
      <c r="H931" s="95" t="str">
        <f t="shared" si="13"/>
        <v/>
      </c>
      <c r="I931" s="99" t="str">
        <f t="shared" si="15"/>
        <v/>
      </c>
      <c r="J931" s="95" t="str">
        <f t="shared" si="14"/>
        <v/>
      </c>
      <c r="K931" s="87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  <c r="AA931" s="85"/>
      <c r="AB931" s="85"/>
      <c r="AC931" s="85"/>
      <c r="AD931" s="85"/>
      <c r="AE931" s="85"/>
      <c r="AF931" s="85"/>
    </row>
    <row r="932" spans="1:32" x14ac:dyDescent="0.2">
      <c r="A932" s="85"/>
      <c r="B932" s="98"/>
      <c r="C932" s="2"/>
      <c r="D932" s="2"/>
      <c r="E932" s="100"/>
      <c r="F932" s="2"/>
      <c r="G932" s="100"/>
      <c r="H932" s="95" t="str">
        <f t="shared" si="13"/>
        <v/>
      </c>
      <c r="I932" s="99" t="str">
        <f t="shared" si="15"/>
        <v/>
      </c>
      <c r="J932" s="95" t="str">
        <f t="shared" si="14"/>
        <v/>
      </c>
      <c r="K932" s="87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  <c r="AA932" s="85"/>
      <c r="AB932" s="85"/>
      <c r="AC932" s="85"/>
      <c r="AD932" s="85"/>
      <c r="AE932" s="85"/>
      <c r="AF932" s="85"/>
    </row>
    <row r="933" spans="1:32" x14ac:dyDescent="0.2">
      <c r="A933" s="85"/>
      <c r="B933" s="98"/>
      <c r="C933" s="2"/>
      <c r="D933" s="2"/>
      <c r="E933" s="100"/>
      <c r="F933" s="2"/>
      <c r="G933" s="100"/>
      <c r="H933" s="95" t="str">
        <f t="shared" si="13"/>
        <v/>
      </c>
      <c r="I933" s="99" t="str">
        <f t="shared" si="15"/>
        <v/>
      </c>
      <c r="J933" s="95" t="str">
        <f t="shared" si="14"/>
        <v/>
      </c>
      <c r="K933" s="87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  <c r="AA933" s="85"/>
      <c r="AB933" s="85"/>
      <c r="AC933" s="85"/>
      <c r="AD933" s="85"/>
      <c r="AE933" s="85"/>
      <c r="AF933" s="85"/>
    </row>
    <row r="934" spans="1:32" x14ac:dyDescent="0.2">
      <c r="A934" s="85"/>
      <c r="B934" s="98"/>
      <c r="C934" s="2"/>
      <c r="D934" s="2"/>
      <c r="E934" s="100"/>
      <c r="F934" s="2"/>
      <c r="G934" s="100"/>
      <c r="H934" s="95" t="str">
        <f t="shared" si="13"/>
        <v/>
      </c>
      <c r="I934" s="99" t="str">
        <f t="shared" si="15"/>
        <v/>
      </c>
      <c r="J934" s="95" t="str">
        <f t="shared" si="14"/>
        <v/>
      </c>
      <c r="K934" s="87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  <c r="AA934" s="85"/>
      <c r="AB934" s="85"/>
      <c r="AC934" s="85"/>
      <c r="AD934" s="85"/>
      <c r="AE934" s="85"/>
      <c r="AF934" s="85"/>
    </row>
    <row r="935" spans="1:32" x14ac:dyDescent="0.2">
      <c r="A935" s="85"/>
      <c r="B935" s="98"/>
      <c r="C935" s="2"/>
      <c r="D935" s="2"/>
      <c r="E935" s="100"/>
      <c r="F935" s="2"/>
      <c r="G935" s="100"/>
      <c r="H935" s="95" t="str">
        <f t="shared" si="13"/>
        <v/>
      </c>
      <c r="I935" s="99" t="str">
        <f t="shared" si="15"/>
        <v/>
      </c>
      <c r="J935" s="95" t="str">
        <f t="shared" si="14"/>
        <v/>
      </c>
      <c r="K935" s="87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  <c r="AA935" s="85"/>
      <c r="AB935" s="85"/>
      <c r="AC935" s="85"/>
      <c r="AD935" s="85"/>
      <c r="AE935" s="85"/>
      <c r="AF935" s="85"/>
    </row>
    <row r="936" spans="1:32" x14ac:dyDescent="0.2">
      <c r="A936" s="85"/>
      <c r="B936" s="98"/>
      <c r="C936" s="2"/>
      <c r="D936" s="2"/>
      <c r="E936" s="100"/>
      <c r="F936" s="2"/>
      <c r="G936" s="100"/>
      <c r="H936" s="95" t="str">
        <f t="shared" si="13"/>
        <v/>
      </c>
      <c r="I936" s="99" t="str">
        <f t="shared" si="15"/>
        <v/>
      </c>
      <c r="J936" s="95" t="str">
        <f t="shared" si="14"/>
        <v/>
      </c>
      <c r="K936" s="87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  <c r="AA936" s="85"/>
      <c r="AB936" s="85"/>
      <c r="AC936" s="85"/>
      <c r="AD936" s="85"/>
      <c r="AE936" s="85"/>
      <c r="AF936" s="85"/>
    </row>
    <row r="937" spans="1:32" x14ac:dyDescent="0.2">
      <c r="A937" s="85"/>
      <c r="B937" s="98"/>
      <c r="C937" s="2"/>
      <c r="D937" s="2"/>
      <c r="E937" s="100"/>
      <c r="F937" s="2"/>
      <c r="G937" s="100"/>
      <c r="H937" s="95" t="str">
        <f t="shared" si="13"/>
        <v/>
      </c>
      <c r="I937" s="99" t="str">
        <f t="shared" si="15"/>
        <v/>
      </c>
      <c r="J937" s="95" t="str">
        <f t="shared" si="14"/>
        <v/>
      </c>
      <c r="K937" s="87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  <c r="AA937" s="85"/>
      <c r="AB937" s="85"/>
      <c r="AC937" s="85"/>
      <c r="AD937" s="85"/>
      <c r="AE937" s="85"/>
      <c r="AF937" s="85"/>
    </row>
    <row r="938" spans="1:32" x14ac:dyDescent="0.2">
      <c r="A938" s="85"/>
      <c r="B938" s="98"/>
      <c r="C938" s="2"/>
      <c r="D938" s="2"/>
      <c r="E938" s="100"/>
      <c r="F938" s="2"/>
      <c r="G938" s="100"/>
      <c r="H938" s="95" t="str">
        <f t="shared" si="13"/>
        <v/>
      </c>
      <c r="I938" s="99" t="str">
        <f t="shared" si="15"/>
        <v/>
      </c>
      <c r="J938" s="95" t="str">
        <f t="shared" si="14"/>
        <v/>
      </c>
      <c r="K938" s="87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  <c r="AA938" s="85"/>
      <c r="AB938" s="85"/>
      <c r="AC938" s="85"/>
      <c r="AD938" s="85"/>
      <c r="AE938" s="85"/>
      <c r="AF938" s="85"/>
    </row>
    <row r="939" spans="1:32" x14ac:dyDescent="0.2">
      <c r="A939" s="85"/>
      <c r="B939" s="98"/>
      <c r="C939" s="2"/>
      <c r="D939" s="2"/>
      <c r="E939" s="100"/>
      <c r="F939" s="2"/>
      <c r="G939" s="100"/>
      <c r="H939" s="95" t="str">
        <f t="shared" si="13"/>
        <v/>
      </c>
      <c r="I939" s="99" t="str">
        <f t="shared" si="15"/>
        <v/>
      </c>
      <c r="J939" s="95" t="str">
        <f t="shared" si="14"/>
        <v/>
      </c>
      <c r="K939" s="87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  <c r="AA939" s="85"/>
      <c r="AB939" s="85"/>
      <c r="AC939" s="85"/>
      <c r="AD939" s="85"/>
      <c r="AE939" s="85"/>
      <c r="AF939" s="85"/>
    </row>
    <row r="940" spans="1:32" x14ac:dyDescent="0.2">
      <c r="A940" s="85"/>
      <c r="B940" s="98"/>
      <c r="C940" s="2"/>
      <c r="D940" s="2"/>
      <c r="E940" s="100"/>
      <c r="F940" s="2"/>
      <c r="G940" s="100"/>
      <c r="H940" s="95" t="str">
        <f t="shared" si="13"/>
        <v/>
      </c>
      <c r="I940" s="99" t="str">
        <f t="shared" si="15"/>
        <v/>
      </c>
      <c r="J940" s="95" t="str">
        <f t="shared" si="14"/>
        <v/>
      </c>
      <c r="K940" s="87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  <c r="AA940" s="85"/>
      <c r="AB940" s="85"/>
      <c r="AC940" s="85"/>
      <c r="AD940" s="85"/>
      <c r="AE940" s="85"/>
      <c r="AF940" s="85"/>
    </row>
    <row r="941" spans="1:32" x14ac:dyDescent="0.2">
      <c r="A941" s="85"/>
      <c r="B941" s="98"/>
      <c r="C941" s="2"/>
      <c r="D941" s="2"/>
      <c r="E941" s="100"/>
      <c r="F941" s="2"/>
      <c r="G941" s="100"/>
      <c r="H941" s="95" t="str">
        <f t="shared" si="13"/>
        <v/>
      </c>
      <c r="I941" s="99" t="str">
        <f t="shared" si="15"/>
        <v/>
      </c>
      <c r="J941" s="95" t="str">
        <f t="shared" si="14"/>
        <v/>
      </c>
      <c r="K941" s="87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  <c r="AA941" s="85"/>
      <c r="AB941" s="85"/>
      <c r="AC941" s="85"/>
      <c r="AD941" s="85"/>
      <c r="AE941" s="85"/>
      <c r="AF941" s="85"/>
    </row>
    <row r="942" spans="1:32" x14ac:dyDescent="0.2">
      <c r="A942" s="85"/>
      <c r="B942" s="98"/>
      <c r="C942" s="2"/>
      <c r="D942" s="2"/>
      <c r="E942" s="100"/>
      <c r="F942" s="2"/>
      <c r="G942" s="100"/>
      <c r="H942" s="95" t="str">
        <f t="shared" si="13"/>
        <v/>
      </c>
      <c r="I942" s="99" t="str">
        <f t="shared" si="15"/>
        <v/>
      </c>
      <c r="J942" s="95" t="str">
        <f t="shared" si="14"/>
        <v/>
      </c>
      <c r="K942" s="87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  <c r="AA942" s="85"/>
      <c r="AB942" s="85"/>
      <c r="AC942" s="85"/>
      <c r="AD942" s="85"/>
      <c r="AE942" s="85"/>
      <c r="AF942" s="85"/>
    </row>
    <row r="943" spans="1:32" x14ac:dyDescent="0.2">
      <c r="A943" s="85"/>
      <c r="B943" s="98"/>
      <c r="C943" s="2"/>
      <c r="D943" s="2"/>
      <c r="E943" s="100"/>
      <c r="F943" s="2"/>
      <c r="G943" s="100"/>
      <c r="H943" s="95" t="str">
        <f t="shared" si="13"/>
        <v/>
      </c>
      <c r="I943" s="99" t="str">
        <f t="shared" si="15"/>
        <v/>
      </c>
      <c r="J943" s="95" t="str">
        <f t="shared" si="14"/>
        <v/>
      </c>
      <c r="K943" s="87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  <c r="AA943" s="85"/>
      <c r="AB943" s="85"/>
      <c r="AC943" s="85"/>
      <c r="AD943" s="85"/>
      <c r="AE943" s="85"/>
      <c r="AF943" s="85"/>
    </row>
    <row r="944" spans="1:32" x14ac:dyDescent="0.2">
      <c r="A944" s="85"/>
      <c r="B944" s="98"/>
      <c r="C944" s="2"/>
      <c r="D944" s="2"/>
      <c r="E944" s="100"/>
      <c r="F944" s="2"/>
      <c r="G944" s="100"/>
      <c r="H944" s="95" t="str">
        <f t="shared" si="13"/>
        <v/>
      </c>
      <c r="I944" s="99" t="str">
        <f t="shared" si="15"/>
        <v/>
      </c>
      <c r="J944" s="95" t="str">
        <f t="shared" si="14"/>
        <v/>
      </c>
      <c r="K944" s="87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  <c r="AA944" s="85"/>
      <c r="AB944" s="85"/>
      <c r="AC944" s="85"/>
      <c r="AD944" s="85"/>
      <c r="AE944" s="85"/>
      <c r="AF944" s="85"/>
    </row>
    <row r="945" spans="1:32" x14ac:dyDescent="0.2">
      <c r="A945" s="85"/>
      <c r="B945" s="98"/>
      <c r="C945" s="2"/>
      <c r="D945" s="2"/>
      <c r="E945" s="100"/>
      <c r="F945" s="2"/>
      <c r="G945" s="100"/>
      <c r="H945" s="95" t="str">
        <f t="shared" si="13"/>
        <v/>
      </c>
      <c r="I945" s="99" t="str">
        <f t="shared" si="15"/>
        <v/>
      </c>
      <c r="J945" s="95" t="str">
        <f t="shared" si="14"/>
        <v/>
      </c>
      <c r="K945" s="87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  <c r="AA945" s="85"/>
      <c r="AB945" s="85"/>
      <c r="AC945" s="85"/>
      <c r="AD945" s="85"/>
      <c r="AE945" s="85"/>
      <c r="AF945" s="85"/>
    </row>
    <row r="946" spans="1:32" x14ac:dyDescent="0.2">
      <c r="A946" s="85"/>
      <c r="B946" s="98"/>
      <c r="C946" s="2"/>
      <c r="D946" s="2"/>
      <c r="E946" s="100"/>
      <c r="F946" s="2"/>
      <c r="G946" s="100"/>
      <c r="H946" s="95" t="str">
        <f t="shared" si="13"/>
        <v/>
      </c>
      <c r="I946" s="99" t="str">
        <f t="shared" si="15"/>
        <v/>
      </c>
      <c r="J946" s="95" t="str">
        <f t="shared" si="14"/>
        <v/>
      </c>
      <c r="K946" s="87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  <c r="AA946" s="85"/>
      <c r="AB946" s="85"/>
      <c r="AC946" s="85"/>
      <c r="AD946" s="85"/>
      <c r="AE946" s="85"/>
      <c r="AF946" s="85"/>
    </row>
    <row r="947" spans="1:32" x14ac:dyDescent="0.2">
      <c r="A947" s="85"/>
      <c r="B947" s="98"/>
      <c r="C947" s="2"/>
      <c r="D947" s="2"/>
      <c r="E947" s="100"/>
      <c r="F947" s="2"/>
      <c r="G947" s="100"/>
      <c r="H947" s="95" t="str">
        <f t="shared" si="13"/>
        <v/>
      </c>
      <c r="I947" s="99" t="str">
        <f t="shared" si="15"/>
        <v/>
      </c>
      <c r="J947" s="95" t="str">
        <f t="shared" si="14"/>
        <v/>
      </c>
      <c r="K947" s="87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  <c r="AA947" s="85"/>
      <c r="AB947" s="85"/>
      <c r="AC947" s="85"/>
      <c r="AD947" s="85"/>
      <c r="AE947" s="85"/>
      <c r="AF947" s="85"/>
    </row>
    <row r="948" spans="1:32" x14ac:dyDescent="0.2">
      <c r="A948" s="85"/>
      <c r="B948" s="98"/>
      <c r="C948" s="2"/>
      <c r="D948" s="2"/>
      <c r="E948" s="100"/>
      <c r="F948" s="2"/>
      <c r="G948" s="100"/>
      <c r="H948" s="95" t="str">
        <f t="shared" si="13"/>
        <v/>
      </c>
      <c r="I948" s="99" t="str">
        <f t="shared" si="15"/>
        <v/>
      </c>
      <c r="J948" s="95" t="str">
        <f t="shared" si="14"/>
        <v/>
      </c>
      <c r="K948" s="87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  <c r="AA948" s="85"/>
      <c r="AB948" s="85"/>
      <c r="AC948" s="85"/>
      <c r="AD948" s="85"/>
      <c r="AE948" s="85"/>
      <c r="AF948" s="85"/>
    </row>
    <row r="949" spans="1:32" x14ac:dyDescent="0.2">
      <c r="A949" s="85"/>
      <c r="B949" s="98"/>
      <c r="C949" s="2"/>
      <c r="D949" s="2"/>
      <c r="E949" s="100"/>
      <c r="F949" s="2"/>
      <c r="G949" s="100"/>
      <c r="H949" s="95" t="str">
        <f t="shared" si="13"/>
        <v/>
      </c>
      <c r="I949" s="99" t="str">
        <f t="shared" si="15"/>
        <v/>
      </c>
      <c r="J949" s="95" t="str">
        <f t="shared" si="14"/>
        <v/>
      </c>
      <c r="K949" s="87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  <c r="AA949" s="85"/>
      <c r="AB949" s="85"/>
      <c r="AC949" s="85"/>
      <c r="AD949" s="85"/>
      <c r="AE949" s="85"/>
      <c r="AF949" s="85"/>
    </row>
    <row r="950" spans="1:32" x14ac:dyDescent="0.2">
      <c r="A950" s="85"/>
      <c r="B950" s="98"/>
      <c r="C950" s="2"/>
      <c r="D950" s="2"/>
      <c r="E950" s="100"/>
      <c r="F950" s="2"/>
      <c r="G950" s="100"/>
      <c r="H950" s="95" t="str">
        <f t="shared" si="13"/>
        <v/>
      </c>
      <c r="I950" s="99" t="str">
        <f t="shared" si="15"/>
        <v/>
      </c>
      <c r="J950" s="95" t="str">
        <f t="shared" si="14"/>
        <v/>
      </c>
      <c r="K950" s="87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  <c r="AA950" s="85"/>
      <c r="AB950" s="85"/>
      <c r="AC950" s="85"/>
      <c r="AD950" s="85"/>
      <c r="AE950" s="85"/>
      <c r="AF950" s="85"/>
    </row>
    <row r="951" spans="1:32" x14ac:dyDescent="0.2">
      <c r="A951" s="85"/>
      <c r="B951" s="98"/>
      <c r="C951" s="2"/>
      <c r="D951" s="2"/>
      <c r="E951" s="100"/>
      <c r="F951" s="2"/>
      <c r="G951" s="100"/>
      <c r="H951" s="95" t="str">
        <f t="shared" si="13"/>
        <v/>
      </c>
      <c r="I951" s="99" t="str">
        <f t="shared" si="15"/>
        <v/>
      </c>
      <c r="J951" s="95" t="str">
        <f t="shared" si="14"/>
        <v/>
      </c>
      <c r="K951" s="87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  <c r="AA951" s="85"/>
      <c r="AB951" s="85"/>
      <c r="AC951" s="85"/>
      <c r="AD951" s="85"/>
      <c r="AE951" s="85"/>
      <c r="AF951" s="85"/>
    </row>
    <row r="952" spans="1:32" x14ac:dyDescent="0.2">
      <c r="A952" s="85"/>
      <c r="B952" s="98"/>
      <c r="C952" s="2"/>
      <c r="D952" s="2"/>
      <c r="E952" s="100"/>
      <c r="F952" s="2"/>
      <c r="G952" s="100"/>
      <c r="H952" s="95" t="str">
        <f t="shared" si="13"/>
        <v/>
      </c>
      <c r="I952" s="99" t="str">
        <f t="shared" si="15"/>
        <v/>
      </c>
      <c r="J952" s="95" t="str">
        <f t="shared" si="14"/>
        <v/>
      </c>
      <c r="K952" s="87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  <c r="AA952" s="85"/>
      <c r="AB952" s="85"/>
      <c r="AC952" s="85"/>
      <c r="AD952" s="85"/>
      <c r="AE952" s="85"/>
      <c r="AF952" s="85"/>
    </row>
    <row r="953" spans="1:32" x14ac:dyDescent="0.2">
      <c r="A953" s="85"/>
      <c r="B953" s="98"/>
      <c r="C953" s="2"/>
      <c r="D953" s="2"/>
      <c r="E953" s="100"/>
      <c r="F953" s="2"/>
      <c r="G953" s="100"/>
      <c r="H953" s="95" t="str">
        <f t="shared" si="13"/>
        <v/>
      </c>
      <c r="I953" s="99" t="str">
        <f t="shared" si="15"/>
        <v/>
      </c>
      <c r="J953" s="95" t="str">
        <f t="shared" si="14"/>
        <v/>
      </c>
      <c r="K953" s="87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  <c r="AA953" s="85"/>
      <c r="AB953" s="85"/>
      <c r="AC953" s="85"/>
      <c r="AD953" s="85"/>
      <c r="AE953" s="85"/>
      <c r="AF953" s="85"/>
    </row>
    <row r="954" spans="1:32" x14ac:dyDescent="0.2">
      <c r="A954" s="85"/>
      <c r="B954" s="98"/>
      <c r="C954" s="2"/>
      <c r="D954" s="2"/>
      <c r="E954" s="100"/>
      <c r="F954" s="2"/>
      <c r="G954" s="100"/>
      <c r="H954" s="95" t="str">
        <f t="shared" si="13"/>
        <v/>
      </c>
      <c r="I954" s="99" t="str">
        <f t="shared" si="15"/>
        <v/>
      </c>
      <c r="J954" s="95" t="str">
        <f t="shared" si="14"/>
        <v/>
      </c>
      <c r="K954" s="87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  <c r="AA954" s="85"/>
      <c r="AB954" s="85"/>
      <c r="AC954" s="85"/>
      <c r="AD954" s="85"/>
      <c r="AE954" s="85"/>
      <c r="AF954" s="85"/>
    </row>
    <row r="955" spans="1:32" x14ac:dyDescent="0.2">
      <c r="A955" s="85"/>
      <c r="B955" s="98"/>
      <c r="C955" s="2"/>
      <c r="D955" s="2"/>
      <c r="E955" s="100"/>
      <c r="F955" s="2"/>
      <c r="G955" s="100"/>
      <c r="H955" s="95" t="str">
        <f t="shared" si="13"/>
        <v/>
      </c>
      <c r="I955" s="99" t="str">
        <f t="shared" si="15"/>
        <v/>
      </c>
      <c r="J955" s="95" t="str">
        <f t="shared" si="14"/>
        <v/>
      </c>
      <c r="K955" s="87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  <c r="AA955" s="85"/>
      <c r="AB955" s="85"/>
      <c r="AC955" s="85"/>
      <c r="AD955" s="85"/>
      <c r="AE955" s="85"/>
      <c r="AF955" s="85"/>
    </row>
    <row r="956" spans="1:32" x14ac:dyDescent="0.2">
      <c r="A956" s="85"/>
      <c r="B956" s="98"/>
      <c r="C956" s="2"/>
      <c r="D956" s="2"/>
      <c r="E956" s="100"/>
      <c r="F956" s="2"/>
      <c r="G956" s="100"/>
      <c r="H956" s="95" t="str">
        <f t="shared" si="13"/>
        <v/>
      </c>
      <c r="I956" s="99" t="str">
        <f t="shared" si="15"/>
        <v/>
      </c>
      <c r="J956" s="95" t="str">
        <f t="shared" si="14"/>
        <v/>
      </c>
      <c r="K956" s="87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  <c r="AA956" s="85"/>
      <c r="AB956" s="85"/>
      <c r="AC956" s="85"/>
      <c r="AD956" s="85"/>
      <c r="AE956" s="85"/>
      <c r="AF956" s="85"/>
    </row>
    <row r="957" spans="1:32" x14ac:dyDescent="0.2">
      <c r="A957" s="85"/>
      <c r="B957" s="98"/>
      <c r="C957" s="2"/>
      <c r="D957" s="2"/>
      <c r="E957" s="100"/>
      <c r="F957" s="2"/>
      <c r="G957" s="100"/>
      <c r="H957" s="95" t="str">
        <f t="shared" si="13"/>
        <v/>
      </c>
      <c r="I957" s="99" t="str">
        <f t="shared" si="15"/>
        <v/>
      </c>
      <c r="J957" s="95" t="str">
        <f t="shared" si="14"/>
        <v/>
      </c>
      <c r="K957" s="87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  <c r="AA957" s="85"/>
      <c r="AB957" s="85"/>
      <c r="AC957" s="85"/>
      <c r="AD957" s="85"/>
      <c r="AE957" s="85"/>
      <c r="AF957" s="85"/>
    </row>
    <row r="958" spans="1:32" x14ac:dyDescent="0.2">
      <c r="A958" s="85"/>
      <c r="B958" s="98"/>
      <c r="C958" s="2"/>
      <c r="D958" s="2"/>
      <c r="E958" s="100"/>
      <c r="F958" s="2"/>
      <c r="G958" s="100"/>
      <c r="H958" s="95" t="str">
        <f t="shared" si="13"/>
        <v/>
      </c>
      <c r="I958" s="99" t="str">
        <f t="shared" si="15"/>
        <v/>
      </c>
      <c r="J958" s="95" t="str">
        <f t="shared" si="14"/>
        <v/>
      </c>
      <c r="K958" s="87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  <c r="AA958" s="85"/>
      <c r="AB958" s="85"/>
      <c r="AC958" s="85"/>
      <c r="AD958" s="85"/>
      <c r="AE958" s="85"/>
      <c r="AF958" s="85"/>
    </row>
    <row r="959" spans="1:32" x14ac:dyDescent="0.2">
      <c r="A959" s="85"/>
      <c r="B959" s="98"/>
      <c r="C959" s="2"/>
      <c r="D959" s="2"/>
      <c r="E959" s="100"/>
      <c r="F959" s="2"/>
      <c r="G959" s="100"/>
      <c r="H959" s="95" t="str">
        <f t="shared" si="13"/>
        <v/>
      </c>
      <c r="I959" s="99" t="str">
        <f t="shared" si="15"/>
        <v/>
      </c>
      <c r="J959" s="95" t="str">
        <f t="shared" si="14"/>
        <v/>
      </c>
      <c r="K959" s="87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  <c r="AA959" s="85"/>
      <c r="AB959" s="85"/>
      <c r="AC959" s="85"/>
      <c r="AD959" s="85"/>
      <c r="AE959" s="85"/>
      <c r="AF959" s="85"/>
    </row>
    <row r="960" spans="1:32" x14ac:dyDescent="0.2">
      <c r="A960" s="85"/>
      <c r="B960" s="98"/>
      <c r="C960" s="2"/>
      <c r="D960" s="2"/>
      <c r="E960" s="100"/>
      <c r="F960" s="2"/>
      <c r="G960" s="100"/>
      <c r="H960" s="95" t="str">
        <f t="shared" si="13"/>
        <v/>
      </c>
      <c r="I960" s="99" t="str">
        <f t="shared" si="15"/>
        <v/>
      </c>
      <c r="J960" s="95" t="str">
        <f t="shared" si="14"/>
        <v/>
      </c>
      <c r="K960" s="87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  <c r="AA960" s="85"/>
      <c r="AB960" s="85"/>
      <c r="AC960" s="85"/>
      <c r="AD960" s="85"/>
      <c r="AE960" s="85"/>
      <c r="AF960" s="85"/>
    </row>
    <row r="961" spans="1:32" x14ac:dyDescent="0.2">
      <c r="A961" s="85"/>
      <c r="B961" s="98"/>
      <c r="C961" s="2"/>
      <c r="D961" s="2"/>
      <c r="E961" s="100"/>
      <c r="F961" s="2"/>
      <c r="G961" s="100"/>
      <c r="H961" s="95" t="str">
        <f t="shared" si="13"/>
        <v/>
      </c>
      <c r="I961" s="99" t="str">
        <f t="shared" si="15"/>
        <v/>
      </c>
      <c r="J961" s="95" t="str">
        <f t="shared" si="14"/>
        <v/>
      </c>
      <c r="K961" s="87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  <c r="AA961" s="85"/>
      <c r="AB961" s="85"/>
      <c r="AC961" s="85"/>
      <c r="AD961" s="85"/>
      <c r="AE961" s="85"/>
      <c r="AF961" s="85"/>
    </row>
    <row r="962" spans="1:32" x14ac:dyDescent="0.2">
      <c r="A962" s="85"/>
      <c r="B962" s="98"/>
      <c r="C962" s="2"/>
      <c r="D962" s="2"/>
      <c r="E962" s="100"/>
      <c r="F962" s="2"/>
      <c r="G962" s="100"/>
      <c r="H962" s="95" t="str">
        <f t="shared" si="13"/>
        <v/>
      </c>
      <c r="I962" s="99" t="str">
        <f t="shared" si="15"/>
        <v/>
      </c>
      <c r="J962" s="95" t="str">
        <f t="shared" si="14"/>
        <v/>
      </c>
      <c r="K962" s="87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  <c r="AA962" s="85"/>
      <c r="AB962" s="85"/>
      <c r="AC962" s="85"/>
      <c r="AD962" s="85"/>
      <c r="AE962" s="85"/>
      <c r="AF962" s="85"/>
    </row>
    <row r="963" spans="1:32" x14ac:dyDescent="0.2">
      <c r="A963" s="85"/>
      <c r="B963" s="98"/>
      <c r="C963" s="2"/>
      <c r="D963" s="2"/>
      <c r="E963" s="100"/>
      <c r="F963" s="2"/>
      <c r="G963" s="100"/>
      <c r="H963" s="95" t="str">
        <f t="shared" si="13"/>
        <v/>
      </c>
      <c r="I963" s="99" t="str">
        <f t="shared" si="15"/>
        <v/>
      </c>
      <c r="J963" s="95" t="str">
        <f t="shared" si="14"/>
        <v/>
      </c>
      <c r="K963" s="87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  <c r="AA963" s="85"/>
      <c r="AB963" s="85"/>
      <c r="AC963" s="85"/>
      <c r="AD963" s="85"/>
      <c r="AE963" s="85"/>
      <c r="AF963" s="85"/>
    </row>
    <row r="964" spans="1:32" x14ac:dyDescent="0.2">
      <c r="A964" s="85"/>
      <c r="B964" s="98"/>
      <c r="C964" s="2"/>
      <c r="D964" s="2"/>
      <c r="E964" s="100"/>
      <c r="F964" s="2"/>
      <c r="G964" s="100"/>
      <c r="H964" s="95" t="str">
        <f t="shared" si="13"/>
        <v/>
      </c>
      <c r="I964" s="99" t="str">
        <f t="shared" si="15"/>
        <v/>
      </c>
      <c r="J964" s="95" t="str">
        <f t="shared" si="14"/>
        <v/>
      </c>
      <c r="K964" s="87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  <c r="AA964" s="85"/>
      <c r="AB964" s="85"/>
      <c r="AC964" s="85"/>
      <c r="AD964" s="85"/>
      <c r="AE964" s="85"/>
      <c r="AF964" s="85"/>
    </row>
    <row r="965" spans="1:32" x14ac:dyDescent="0.2">
      <c r="A965" s="85"/>
      <c r="B965" s="98"/>
      <c r="C965" s="2"/>
      <c r="D965" s="2"/>
      <c r="E965" s="100"/>
      <c r="F965" s="2"/>
      <c r="G965" s="100"/>
      <c r="H965" s="95" t="str">
        <f t="shared" si="13"/>
        <v/>
      </c>
      <c r="I965" s="99" t="str">
        <f t="shared" si="15"/>
        <v/>
      </c>
      <c r="J965" s="95" t="str">
        <f t="shared" si="14"/>
        <v/>
      </c>
      <c r="K965" s="87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  <c r="AA965" s="85"/>
      <c r="AB965" s="85"/>
      <c r="AC965" s="85"/>
      <c r="AD965" s="85"/>
      <c r="AE965" s="85"/>
      <c r="AF965" s="85"/>
    </row>
    <row r="966" spans="1:32" x14ac:dyDescent="0.2">
      <c r="A966" s="85"/>
      <c r="B966" s="98"/>
      <c r="C966" s="2"/>
      <c r="D966" s="2"/>
      <c r="E966" s="100"/>
      <c r="F966" s="2"/>
      <c r="G966" s="100"/>
      <c r="H966" s="95" t="str">
        <f t="shared" si="13"/>
        <v/>
      </c>
      <c r="I966" s="99" t="str">
        <f t="shared" si="15"/>
        <v/>
      </c>
      <c r="J966" s="95" t="str">
        <f t="shared" si="14"/>
        <v/>
      </c>
      <c r="K966" s="87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  <c r="AA966" s="85"/>
      <c r="AB966" s="85"/>
      <c r="AC966" s="85"/>
      <c r="AD966" s="85"/>
      <c r="AE966" s="85"/>
      <c r="AF966" s="85"/>
    </row>
    <row r="967" spans="1:32" x14ac:dyDescent="0.2">
      <c r="A967" s="85"/>
      <c r="B967" s="98"/>
      <c r="C967" s="2"/>
      <c r="D967" s="2"/>
      <c r="E967" s="100"/>
      <c r="F967" s="2"/>
      <c r="G967" s="100"/>
      <c r="H967" s="95" t="str">
        <f t="shared" si="13"/>
        <v/>
      </c>
      <c r="I967" s="99" t="str">
        <f t="shared" si="15"/>
        <v/>
      </c>
      <c r="J967" s="95" t="str">
        <f t="shared" si="14"/>
        <v/>
      </c>
      <c r="K967" s="87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  <c r="AA967" s="85"/>
      <c r="AB967" s="85"/>
      <c r="AC967" s="85"/>
      <c r="AD967" s="85"/>
      <c r="AE967" s="85"/>
      <c r="AF967" s="85"/>
    </row>
    <row r="968" spans="1:32" x14ac:dyDescent="0.2">
      <c r="A968" s="85"/>
      <c r="B968" s="98"/>
      <c r="C968" s="2"/>
      <c r="D968" s="2"/>
      <c r="E968" s="100"/>
      <c r="F968" s="2"/>
      <c r="G968" s="100"/>
      <c r="H968" s="95" t="str">
        <f t="shared" si="13"/>
        <v/>
      </c>
      <c r="I968" s="99" t="str">
        <f t="shared" si="15"/>
        <v/>
      </c>
      <c r="J968" s="95" t="str">
        <f t="shared" si="14"/>
        <v/>
      </c>
      <c r="K968" s="87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  <c r="AA968" s="85"/>
      <c r="AB968" s="85"/>
      <c r="AC968" s="85"/>
      <c r="AD968" s="85"/>
      <c r="AE968" s="85"/>
      <c r="AF968" s="85"/>
    </row>
    <row r="969" spans="1:32" x14ac:dyDescent="0.2">
      <c r="A969" s="85"/>
      <c r="B969" s="98"/>
      <c r="C969" s="2"/>
      <c r="D969" s="2"/>
      <c r="E969" s="100"/>
      <c r="F969" s="2"/>
      <c r="G969" s="100"/>
      <c r="H969" s="95" t="str">
        <f t="shared" si="13"/>
        <v/>
      </c>
      <c r="I969" s="99" t="str">
        <f t="shared" si="15"/>
        <v/>
      </c>
      <c r="J969" s="95" t="str">
        <f t="shared" si="14"/>
        <v/>
      </c>
      <c r="K969" s="87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  <c r="AA969" s="85"/>
      <c r="AB969" s="85"/>
      <c r="AC969" s="85"/>
      <c r="AD969" s="85"/>
      <c r="AE969" s="85"/>
      <c r="AF969" s="85"/>
    </row>
    <row r="970" spans="1:32" x14ac:dyDescent="0.2">
      <c r="A970" s="85"/>
      <c r="B970" s="98"/>
      <c r="C970" s="2"/>
      <c r="D970" s="2"/>
      <c r="E970" s="100"/>
      <c r="F970" s="2"/>
      <c r="G970" s="100"/>
      <c r="H970" s="95" t="str">
        <f t="shared" si="13"/>
        <v/>
      </c>
      <c r="I970" s="99" t="str">
        <f t="shared" si="15"/>
        <v/>
      </c>
      <c r="J970" s="95" t="str">
        <f t="shared" si="14"/>
        <v/>
      </c>
      <c r="K970" s="87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  <c r="AA970" s="85"/>
      <c r="AB970" s="85"/>
      <c r="AC970" s="85"/>
      <c r="AD970" s="85"/>
      <c r="AE970" s="85"/>
      <c r="AF970" s="85"/>
    </row>
    <row r="971" spans="1:32" x14ac:dyDescent="0.2">
      <c r="A971" s="85"/>
      <c r="B971" s="98"/>
      <c r="C971" s="2"/>
      <c r="D971" s="2"/>
      <c r="E971" s="100"/>
      <c r="F971" s="2"/>
      <c r="G971" s="100"/>
      <c r="H971" s="95" t="str">
        <f t="shared" si="13"/>
        <v/>
      </c>
      <c r="I971" s="99" t="str">
        <f t="shared" si="15"/>
        <v/>
      </c>
      <c r="J971" s="95" t="str">
        <f t="shared" si="14"/>
        <v/>
      </c>
      <c r="K971" s="87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  <c r="AA971" s="85"/>
      <c r="AB971" s="85"/>
      <c r="AC971" s="85"/>
      <c r="AD971" s="85"/>
      <c r="AE971" s="85"/>
      <c r="AF971" s="85"/>
    </row>
    <row r="972" spans="1:32" x14ac:dyDescent="0.2">
      <c r="A972" s="85"/>
      <c r="B972" s="98"/>
      <c r="C972" s="2"/>
      <c r="D972" s="2"/>
      <c r="E972" s="100"/>
      <c r="F972" s="2"/>
      <c r="G972" s="100"/>
      <c r="H972" s="95" t="str">
        <f t="shared" si="13"/>
        <v/>
      </c>
      <c r="I972" s="99" t="str">
        <f t="shared" si="15"/>
        <v/>
      </c>
      <c r="J972" s="95" t="str">
        <f t="shared" si="14"/>
        <v/>
      </c>
      <c r="K972" s="87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  <c r="AA972" s="85"/>
      <c r="AB972" s="85"/>
      <c r="AC972" s="85"/>
      <c r="AD972" s="85"/>
      <c r="AE972" s="85"/>
      <c r="AF972" s="85"/>
    </row>
    <row r="973" spans="1:32" x14ac:dyDescent="0.2">
      <c r="A973" s="85"/>
      <c r="B973" s="98"/>
      <c r="C973" s="2"/>
      <c r="D973" s="2"/>
      <c r="E973" s="100"/>
      <c r="F973" s="2"/>
      <c r="G973" s="100"/>
      <c r="H973" s="95" t="str">
        <f t="shared" si="13"/>
        <v/>
      </c>
      <c r="I973" s="99" t="str">
        <f t="shared" si="15"/>
        <v/>
      </c>
      <c r="J973" s="95" t="str">
        <f t="shared" si="14"/>
        <v/>
      </c>
      <c r="K973" s="87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  <c r="AA973" s="85"/>
      <c r="AB973" s="85"/>
      <c r="AC973" s="85"/>
      <c r="AD973" s="85"/>
      <c r="AE973" s="85"/>
      <c r="AF973" s="85"/>
    </row>
    <row r="974" spans="1:32" x14ac:dyDescent="0.2">
      <c r="A974" s="85"/>
      <c r="B974" s="98"/>
      <c r="C974" s="2"/>
      <c r="D974" s="2"/>
      <c r="E974" s="100"/>
      <c r="F974" s="2"/>
      <c r="G974" s="100"/>
      <c r="H974" s="95" t="str">
        <f t="shared" si="13"/>
        <v/>
      </c>
      <c r="I974" s="99" t="str">
        <f t="shared" si="15"/>
        <v/>
      </c>
      <c r="J974" s="95" t="str">
        <f t="shared" si="14"/>
        <v/>
      </c>
      <c r="K974" s="87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  <c r="AA974" s="85"/>
      <c r="AB974" s="85"/>
      <c r="AC974" s="85"/>
      <c r="AD974" s="85"/>
      <c r="AE974" s="85"/>
      <c r="AF974" s="85"/>
    </row>
    <row r="975" spans="1:32" x14ac:dyDescent="0.2">
      <c r="A975" s="85"/>
      <c r="B975" s="98"/>
      <c r="C975" s="2"/>
      <c r="D975" s="2"/>
      <c r="E975" s="100"/>
      <c r="F975" s="2"/>
      <c r="G975" s="100"/>
      <c r="H975" s="95" t="str">
        <f t="shared" si="13"/>
        <v/>
      </c>
      <c r="I975" s="99" t="str">
        <f t="shared" si="15"/>
        <v/>
      </c>
      <c r="J975" s="95" t="str">
        <f t="shared" si="14"/>
        <v/>
      </c>
      <c r="K975" s="87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  <c r="AA975" s="85"/>
      <c r="AB975" s="85"/>
      <c r="AC975" s="85"/>
      <c r="AD975" s="85"/>
      <c r="AE975" s="85"/>
      <c r="AF975" s="85"/>
    </row>
    <row r="976" spans="1:32" x14ac:dyDescent="0.2">
      <c r="A976" s="85"/>
      <c r="B976" s="98"/>
      <c r="C976" s="2"/>
      <c r="D976" s="2"/>
      <c r="E976" s="100"/>
      <c r="F976" s="2"/>
      <c r="G976" s="100"/>
      <c r="H976" s="95" t="str">
        <f t="shared" si="13"/>
        <v/>
      </c>
      <c r="I976" s="99" t="str">
        <f t="shared" si="15"/>
        <v/>
      </c>
      <c r="J976" s="95" t="str">
        <f t="shared" si="14"/>
        <v/>
      </c>
      <c r="K976" s="87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  <c r="AA976" s="85"/>
      <c r="AB976" s="85"/>
      <c r="AC976" s="85"/>
      <c r="AD976" s="85"/>
      <c r="AE976" s="85"/>
      <c r="AF976" s="85"/>
    </row>
    <row r="977" spans="1:32" x14ac:dyDescent="0.2">
      <c r="A977" s="85"/>
      <c r="B977" s="98"/>
      <c r="C977" s="2"/>
      <c r="D977" s="2"/>
      <c r="E977" s="100"/>
      <c r="F977" s="2"/>
      <c r="G977" s="100"/>
      <c r="H977" s="95" t="str">
        <f t="shared" si="13"/>
        <v/>
      </c>
      <c r="I977" s="99" t="str">
        <f t="shared" si="15"/>
        <v/>
      </c>
      <c r="J977" s="95" t="str">
        <f t="shared" si="14"/>
        <v/>
      </c>
      <c r="K977" s="87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  <c r="AA977" s="85"/>
      <c r="AB977" s="85"/>
      <c r="AC977" s="85"/>
      <c r="AD977" s="85"/>
      <c r="AE977" s="85"/>
      <c r="AF977" s="85"/>
    </row>
    <row r="978" spans="1:32" x14ac:dyDescent="0.2">
      <c r="A978" s="85"/>
      <c r="B978" s="98"/>
      <c r="C978" s="2"/>
      <c r="D978" s="2"/>
      <c r="E978" s="100"/>
      <c r="F978" s="2"/>
      <c r="G978" s="100"/>
      <c r="H978" s="95" t="str">
        <f t="shared" si="13"/>
        <v/>
      </c>
      <c r="I978" s="99" t="str">
        <f t="shared" si="15"/>
        <v/>
      </c>
      <c r="J978" s="95" t="str">
        <f t="shared" si="14"/>
        <v/>
      </c>
      <c r="K978" s="87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  <c r="AA978" s="85"/>
      <c r="AB978" s="85"/>
      <c r="AC978" s="85"/>
      <c r="AD978" s="85"/>
      <c r="AE978" s="85"/>
      <c r="AF978" s="85"/>
    </row>
    <row r="979" spans="1:32" x14ac:dyDescent="0.2">
      <c r="A979" s="85"/>
      <c r="B979" s="98"/>
      <c r="C979" s="2"/>
      <c r="D979" s="2"/>
      <c r="E979" s="100"/>
      <c r="F979" s="2"/>
      <c r="G979" s="100"/>
      <c r="H979" s="95" t="str">
        <f t="shared" si="13"/>
        <v/>
      </c>
      <c r="I979" s="99" t="str">
        <f t="shared" si="15"/>
        <v/>
      </c>
      <c r="J979" s="95" t="str">
        <f t="shared" si="14"/>
        <v/>
      </c>
      <c r="K979" s="87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  <c r="AA979" s="85"/>
      <c r="AB979" s="85"/>
      <c r="AC979" s="85"/>
      <c r="AD979" s="85"/>
      <c r="AE979" s="85"/>
      <c r="AF979" s="85"/>
    </row>
    <row r="980" spans="1:32" x14ac:dyDescent="0.2">
      <c r="A980" s="85"/>
      <c r="B980" s="98"/>
      <c r="C980" s="2"/>
      <c r="D980" s="2"/>
      <c r="E980" s="100"/>
      <c r="F980" s="2"/>
      <c r="G980" s="100"/>
      <c r="H980" s="95" t="str">
        <f t="shared" si="13"/>
        <v/>
      </c>
      <c r="I980" s="99" t="str">
        <f t="shared" si="15"/>
        <v/>
      </c>
      <c r="J980" s="95" t="str">
        <f t="shared" si="14"/>
        <v/>
      </c>
      <c r="K980" s="87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  <c r="AA980" s="85"/>
      <c r="AB980" s="85"/>
      <c r="AC980" s="85"/>
      <c r="AD980" s="85"/>
      <c r="AE980" s="85"/>
      <c r="AF980" s="85"/>
    </row>
    <row r="981" spans="1:32" x14ac:dyDescent="0.2">
      <c r="A981" s="85"/>
      <c r="B981" s="98"/>
      <c r="C981" s="2"/>
      <c r="D981" s="2"/>
      <c r="E981" s="100"/>
      <c r="F981" s="2"/>
      <c r="G981" s="100"/>
      <c r="H981" s="95" t="str">
        <f t="shared" si="13"/>
        <v/>
      </c>
      <c r="I981" s="99" t="str">
        <f t="shared" si="15"/>
        <v/>
      </c>
      <c r="J981" s="95" t="str">
        <f t="shared" si="14"/>
        <v/>
      </c>
      <c r="K981" s="87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  <c r="AA981" s="85"/>
      <c r="AB981" s="85"/>
      <c r="AC981" s="85"/>
      <c r="AD981" s="85"/>
      <c r="AE981" s="85"/>
      <c r="AF981" s="85"/>
    </row>
    <row r="982" spans="1:32" x14ac:dyDescent="0.2">
      <c r="A982" s="85"/>
      <c r="B982" s="98"/>
      <c r="C982" s="2"/>
      <c r="D982" s="2"/>
      <c r="E982" s="100"/>
      <c r="F982" s="2"/>
      <c r="G982" s="100"/>
      <c r="H982" s="95" t="str">
        <f t="shared" si="13"/>
        <v/>
      </c>
      <c r="I982" s="99" t="str">
        <f t="shared" si="15"/>
        <v/>
      </c>
      <c r="J982" s="95" t="str">
        <f t="shared" si="14"/>
        <v/>
      </c>
      <c r="K982" s="87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  <c r="AA982" s="85"/>
      <c r="AB982" s="85"/>
      <c r="AC982" s="85"/>
      <c r="AD982" s="85"/>
      <c r="AE982" s="85"/>
      <c r="AF982" s="85"/>
    </row>
    <row r="983" spans="1:32" x14ac:dyDescent="0.2">
      <c r="A983" s="85"/>
      <c r="B983" s="98"/>
      <c r="C983" s="2"/>
      <c r="D983" s="2"/>
      <c r="E983" s="100"/>
      <c r="F983" s="2"/>
      <c r="G983" s="100"/>
      <c r="H983" s="95" t="str">
        <f t="shared" si="13"/>
        <v/>
      </c>
      <c r="I983" s="99" t="str">
        <f t="shared" si="15"/>
        <v/>
      </c>
      <c r="J983" s="95" t="str">
        <f t="shared" si="14"/>
        <v/>
      </c>
      <c r="K983" s="87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  <c r="AA983" s="85"/>
      <c r="AB983" s="85"/>
      <c r="AC983" s="85"/>
      <c r="AD983" s="85"/>
      <c r="AE983" s="85"/>
      <c r="AF983" s="85"/>
    </row>
    <row r="984" spans="1:32" x14ac:dyDescent="0.2">
      <c r="A984" s="85"/>
      <c r="B984" s="98"/>
      <c r="C984" s="2"/>
      <c r="D984" s="2"/>
      <c r="E984" s="100"/>
      <c r="F984" s="2"/>
      <c r="G984" s="100"/>
      <c r="H984" s="95" t="str">
        <f t="shared" si="13"/>
        <v/>
      </c>
      <c r="I984" s="99" t="str">
        <f t="shared" si="15"/>
        <v/>
      </c>
      <c r="J984" s="95" t="str">
        <f t="shared" si="14"/>
        <v/>
      </c>
      <c r="K984" s="87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  <c r="AA984" s="85"/>
      <c r="AB984" s="85"/>
      <c r="AC984" s="85"/>
      <c r="AD984" s="85"/>
      <c r="AE984" s="85"/>
      <c r="AF984" s="85"/>
    </row>
    <row r="985" spans="1:32" x14ac:dyDescent="0.2">
      <c r="A985" s="85"/>
      <c r="B985" s="98"/>
      <c r="C985" s="2"/>
      <c r="D985" s="2"/>
      <c r="E985" s="100"/>
      <c r="F985" s="2"/>
      <c r="G985" s="100"/>
      <c r="H985" s="95" t="str">
        <f t="shared" si="13"/>
        <v/>
      </c>
      <c r="I985" s="99" t="str">
        <f t="shared" si="15"/>
        <v/>
      </c>
      <c r="J985" s="95" t="str">
        <f t="shared" si="14"/>
        <v/>
      </c>
      <c r="K985" s="87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  <c r="AA985" s="85"/>
      <c r="AB985" s="85"/>
      <c r="AC985" s="85"/>
      <c r="AD985" s="85"/>
      <c r="AE985" s="85"/>
      <c r="AF985" s="85"/>
    </row>
    <row r="986" spans="1:32" x14ac:dyDescent="0.2">
      <c r="A986" s="85"/>
      <c r="B986" s="98"/>
      <c r="C986" s="2"/>
      <c r="D986" s="2"/>
      <c r="E986" s="100"/>
      <c r="F986" s="2"/>
      <c r="G986" s="100"/>
      <c r="H986" s="95" t="str">
        <f t="shared" si="13"/>
        <v/>
      </c>
      <c r="I986" s="99" t="str">
        <f t="shared" si="15"/>
        <v/>
      </c>
      <c r="J986" s="95" t="str">
        <f t="shared" si="14"/>
        <v/>
      </c>
      <c r="K986" s="87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  <c r="AA986" s="85"/>
      <c r="AB986" s="85"/>
      <c r="AC986" s="85"/>
      <c r="AD986" s="85"/>
      <c r="AE986" s="85"/>
      <c r="AF986" s="85"/>
    </row>
    <row r="987" spans="1:32" x14ac:dyDescent="0.2">
      <c r="A987" s="85"/>
      <c r="B987" s="98"/>
      <c r="C987" s="2"/>
      <c r="D987" s="2"/>
      <c r="E987" s="100"/>
      <c r="F987" s="2"/>
      <c r="G987" s="100"/>
      <c r="H987" s="95" t="str">
        <f t="shared" si="13"/>
        <v/>
      </c>
      <c r="I987" s="99" t="str">
        <f t="shared" si="15"/>
        <v/>
      </c>
      <c r="J987" s="95" t="str">
        <f t="shared" si="14"/>
        <v/>
      </c>
      <c r="K987" s="87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  <c r="AA987" s="85"/>
      <c r="AB987" s="85"/>
      <c r="AC987" s="85"/>
      <c r="AD987" s="85"/>
      <c r="AE987" s="85"/>
      <c r="AF987" s="85"/>
    </row>
    <row r="988" spans="1:32" x14ac:dyDescent="0.2">
      <c r="A988" s="85"/>
      <c r="B988" s="98"/>
      <c r="C988" s="2"/>
      <c r="D988" s="2"/>
      <c r="E988" s="100"/>
      <c r="F988" s="2"/>
      <c r="G988" s="100"/>
      <c r="H988" s="95" t="str">
        <f t="shared" si="13"/>
        <v/>
      </c>
      <c r="I988" s="99" t="str">
        <f t="shared" si="15"/>
        <v/>
      </c>
      <c r="J988" s="95" t="str">
        <f t="shared" si="14"/>
        <v/>
      </c>
      <c r="K988" s="87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  <c r="AA988" s="85"/>
      <c r="AB988" s="85"/>
      <c r="AC988" s="85"/>
      <c r="AD988" s="85"/>
      <c r="AE988" s="85"/>
      <c r="AF988" s="85"/>
    </row>
    <row r="989" spans="1:32" x14ac:dyDescent="0.2">
      <c r="A989" s="85"/>
      <c r="B989" s="98"/>
      <c r="C989" s="2"/>
      <c r="D989" s="2"/>
      <c r="E989" s="100"/>
      <c r="F989" s="2"/>
      <c r="G989" s="100"/>
      <c r="H989" s="95" t="str">
        <f t="shared" si="13"/>
        <v/>
      </c>
      <c r="I989" s="99" t="str">
        <f t="shared" si="15"/>
        <v/>
      </c>
      <c r="J989" s="95" t="str">
        <f t="shared" si="14"/>
        <v/>
      </c>
      <c r="K989" s="87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  <c r="AA989" s="85"/>
      <c r="AB989" s="85"/>
      <c r="AC989" s="85"/>
      <c r="AD989" s="85"/>
      <c r="AE989" s="85"/>
      <c r="AF989" s="85"/>
    </row>
    <row r="990" spans="1:32" x14ac:dyDescent="0.2">
      <c r="A990" s="85"/>
      <c r="B990" s="98"/>
      <c r="C990" s="2"/>
      <c r="D990" s="2"/>
      <c r="E990" s="100"/>
      <c r="F990" s="2"/>
      <c r="G990" s="100"/>
      <c r="H990" s="95" t="str">
        <f t="shared" si="13"/>
        <v/>
      </c>
      <c r="I990" s="99" t="str">
        <f t="shared" si="15"/>
        <v/>
      </c>
      <c r="J990" s="95" t="str">
        <f t="shared" si="14"/>
        <v/>
      </c>
      <c r="K990" s="87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  <c r="AA990" s="85"/>
      <c r="AB990" s="85"/>
      <c r="AC990" s="85"/>
      <c r="AD990" s="85"/>
      <c r="AE990" s="85"/>
      <c r="AF990" s="85"/>
    </row>
    <row r="991" spans="1:32" x14ac:dyDescent="0.2">
      <c r="A991" s="85"/>
      <c r="B991" s="98"/>
      <c r="C991" s="2"/>
      <c r="D991" s="2"/>
      <c r="E991" s="100"/>
      <c r="F991" s="2"/>
      <c r="G991" s="100"/>
      <c r="H991" s="95" t="str">
        <f t="shared" si="13"/>
        <v/>
      </c>
      <c r="I991" s="99" t="str">
        <f t="shared" si="15"/>
        <v/>
      </c>
      <c r="J991" s="95" t="str">
        <f t="shared" si="14"/>
        <v/>
      </c>
      <c r="K991" s="87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  <c r="AA991" s="85"/>
      <c r="AB991" s="85"/>
      <c r="AC991" s="85"/>
      <c r="AD991" s="85"/>
      <c r="AE991" s="85"/>
      <c r="AF991" s="85"/>
    </row>
    <row r="992" spans="1:32" x14ac:dyDescent="0.2">
      <c r="A992" s="85"/>
      <c r="B992" s="98"/>
      <c r="C992" s="2"/>
      <c r="D992" s="2"/>
      <c r="E992" s="100"/>
      <c r="F992" s="2"/>
      <c r="G992" s="100"/>
      <c r="H992" s="95" t="str">
        <f t="shared" si="13"/>
        <v/>
      </c>
      <c r="I992" s="99" t="str">
        <f t="shared" si="15"/>
        <v/>
      </c>
      <c r="J992" s="95" t="str">
        <f t="shared" si="14"/>
        <v/>
      </c>
      <c r="K992" s="87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  <c r="AA992" s="85"/>
      <c r="AB992" s="85"/>
      <c r="AC992" s="85"/>
      <c r="AD992" s="85"/>
      <c r="AE992" s="85"/>
      <c r="AF992" s="85"/>
    </row>
    <row r="993" spans="1:32" x14ac:dyDescent="0.2">
      <c r="A993" s="85"/>
      <c r="B993" s="98"/>
      <c r="C993" s="2"/>
      <c r="D993" s="2"/>
      <c r="E993" s="100"/>
      <c r="F993" s="2"/>
      <c r="G993" s="100"/>
      <c r="H993" s="95" t="str">
        <f t="shared" si="13"/>
        <v/>
      </c>
      <c r="I993" s="99" t="str">
        <f t="shared" si="15"/>
        <v/>
      </c>
      <c r="J993" s="95" t="str">
        <f t="shared" si="14"/>
        <v/>
      </c>
      <c r="K993" s="87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  <c r="AA993" s="85"/>
      <c r="AB993" s="85"/>
      <c r="AC993" s="85"/>
      <c r="AD993" s="85"/>
      <c r="AE993" s="85"/>
      <c r="AF993" s="85"/>
    </row>
    <row r="994" spans="1:32" x14ac:dyDescent="0.2">
      <c r="A994" s="85"/>
      <c r="B994" s="98"/>
      <c r="C994" s="2"/>
      <c r="D994" s="2"/>
      <c r="E994" s="100"/>
      <c r="F994" s="2"/>
      <c r="G994" s="100"/>
      <c r="H994" s="95" t="str">
        <f t="shared" si="13"/>
        <v/>
      </c>
      <c r="I994" s="99" t="str">
        <f t="shared" si="15"/>
        <v/>
      </c>
      <c r="J994" s="95" t="str">
        <f t="shared" si="14"/>
        <v/>
      </c>
      <c r="K994" s="87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  <c r="AA994" s="85"/>
      <c r="AB994" s="85"/>
      <c r="AC994" s="85"/>
      <c r="AD994" s="85"/>
      <c r="AE994" s="85"/>
      <c r="AF994" s="85"/>
    </row>
    <row r="995" spans="1:32" x14ac:dyDescent="0.2">
      <c r="A995" s="85"/>
      <c r="B995" s="98"/>
      <c r="C995" s="2"/>
      <c r="D995" s="2"/>
      <c r="E995" s="100"/>
      <c r="F995" s="2"/>
      <c r="G995" s="100"/>
      <c r="H995" s="95" t="str">
        <f t="shared" si="13"/>
        <v/>
      </c>
      <c r="I995" s="99" t="str">
        <f t="shared" si="15"/>
        <v/>
      </c>
      <c r="J995" s="95" t="str">
        <f t="shared" si="14"/>
        <v/>
      </c>
      <c r="K995" s="87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  <c r="AA995" s="85"/>
      <c r="AB995" s="85"/>
      <c r="AC995" s="85"/>
      <c r="AD995" s="85"/>
      <c r="AE995" s="85"/>
      <c r="AF995" s="85"/>
    </row>
    <row r="996" spans="1:32" x14ac:dyDescent="0.2">
      <c r="A996" s="85"/>
      <c r="B996" s="98"/>
      <c r="C996" s="2"/>
      <c r="D996" s="2"/>
      <c r="E996" s="100"/>
      <c r="F996" s="2"/>
      <c r="G996" s="100"/>
      <c r="H996" s="95" t="str">
        <f t="shared" si="13"/>
        <v/>
      </c>
      <c r="I996" s="99" t="str">
        <f t="shared" si="15"/>
        <v/>
      </c>
      <c r="J996" s="95" t="str">
        <f t="shared" si="14"/>
        <v/>
      </c>
      <c r="K996" s="87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  <c r="AA996" s="85"/>
      <c r="AB996" s="85"/>
      <c r="AC996" s="85"/>
      <c r="AD996" s="85"/>
      <c r="AE996" s="85"/>
      <c r="AF996" s="85"/>
    </row>
    <row r="997" spans="1:32" x14ac:dyDescent="0.2">
      <c r="A997" s="85"/>
      <c r="B997" s="98"/>
      <c r="C997" s="2"/>
      <c r="D997" s="2"/>
      <c r="E997" s="100"/>
      <c r="F997" s="2"/>
      <c r="G997" s="100"/>
      <c r="H997" s="95" t="str">
        <f t="shared" si="13"/>
        <v/>
      </c>
      <c r="I997" s="99" t="str">
        <f t="shared" si="15"/>
        <v/>
      </c>
      <c r="J997" s="95" t="str">
        <f t="shared" si="14"/>
        <v/>
      </c>
      <c r="K997" s="87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  <c r="AA997" s="85"/>
      <c r="AB997" s="85"/>
      <c r="AC997" s="85"/>
      <c r="AD997" s="85"/>
      <c r="AE997" s="85"/>
      <c r="AF997" s="85"/>
    </row>
    <row r="998" spans="1:32" x14ac:dyDescent="0.2">
      <c r="A998" s="85"/>
      <c r="B998" s="98"/>
      <c r="C998" s="2"/>
      <c r="D998" s="2"/>
      <c r="E998" s="100"/>
      <c r="F998" s="2"/>
      <c r="G998" s="100"/>
      <c r="H998" s="95" t="str">
        <f t="shared" si="13"/>
        <v/>
      </c>
      <c r="I998" s="99" t="str">
        <f t="shared" si="15"/>
        <v/>
      </c>
      <c r="J998" s="95" t="str">
        <f t="shared" si="14"/>
        <v/>
      </c>
      <c r="K998" s="87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  <c r="AA998" s="85"/>
      <c r="AB998" s="85"/>
      <c r="AC998" s="85"/>
      <c r="AD998" s="85"/>
      <c r="AE998" s="85"/>
      <c r="AF998" s="85"/>
    </row>
    <row r="999" spans="1:32" x14ac:dyDescent="0.2">
      <c r="A999" s="85"/>
      <c r="B999" s="98"/>
      <c r="C999" s="2"/>
      <c r="D999" s="2"/>
      <c r="E999" s="100"/>
      <c r="F999" s="2"/>
      <c r="G999" s="100"/>
      <c r="H999" s="95" t="str">
        <f t="shared" si="13"/>
        <v/>
      </c>
      <c r="I999" s="99" t="str">
        <f t="shared" si="15"/>
        <v/>
      </c>
      <c r="J999" s="95" t="str">
        <f t="shared" si="14"/>
        <v/>
      </c>
      <c r="K999" s="87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  <c r="AA999" s="85"/>
      <c r="AB999" s="85"/>
      <c r="AC999" s="85"/>
      <c r="AD999" s="85"/>
      <c r="AE999" s="85"/>
      <c r="AF999" s="85"/>
    </row>
    <row r="1000" spans="1:32" x14ac:dyDescent="0.2">
      <c r="A1000" s="85"/>
      <c r="B1000" s="98"/>
      <c r="C1000" s="2"/>
      <c r="D1000" s="2"/>
      <c r="E1000" s="100"/>
      <c r="F1000" s="2"/>
      <c r="G1000" s="100"/>
      <c r="H1000" s="95" t="str">
        <f t="shared" si="13"/>
        <v/>
      </c>
      <c r="I1000" s="99" t="str">
        <f t="shared" si="15"/>
        <v/>
      </c>
      <c r="J1000" s="95" t="str">
        <f t="shared" si="14"/>
        <v/>
      </c>
      <c r="K1000" s="87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  <c r="AA1000" s="85"/>
      <c r="AB1000" s="85"/>
      <c r="AC1000" s="85"/>
      <c r="AD1000" s="85"/>
      <c r="AE1000" s="85"/>
      <c r="AF1000" s="85"/>
    </row>
    <row r="1001" spans="1:32" x14ac:dyDescent="0.2">
      <c r="A1001" s="85"/>
      <c r="B1001" s="98"/>
      <c r="C1001" s="2"/>
      <c r="D1001" s="2"/>
      <c r="E1001" s="100"/>
      <c r="F1001" s="2"/>
      <c r="G1001" s="100"/>
      <c r="H1001" s="95" t="str">
        <f t="shared" si="13"/>
        <v/>
      </c>
      <c r="I1001" s="99" t="str">
        <f t="shared" si="15"/>
        <v/>
      </c>
      <c r="J1001" s="95" t="str">
        <f t="shared" si="14"/>
        <v/>
      </c>
      <c r="K1001" s="87"/>
      <c r="L1001" s="85"/>
      <c r="M1001" s="85"/>
      <c r="N1001" s="85"/>
      <c r="O1001" s="85"/>
      <c r="P1001" s="85"/>
      <c r="Q1001" s="85"/>
      <c r="R1001" s="85"/>
      <c r="S1001" s="85"/>
      <c r="T1001" s="85"/>
      <c r="U1001" s="85"/>
      <c r="V1001" s="85"/>
      <c r="W1001" s="85"/>
      <c r="X1001" s="85"/>
      <c r="Y1001" s="85"/>
      <c r="Z1001" s="85"/>
      <c r="AA1001" s="85"/>
      <c r="AB1001" s="85"/>
      <c r="AC1001" s="85"/>
      <c r="AD1001" s="85"/>
      <c r="AE1001" s="85"/>
      <c r="AF1001" s="85"/>
    </row>
    <row r="1002" spans="1:32" x14ac:dyDescent="0.2">
      <c r="A1002" s="85"/>
      <c r="B1002" s="98"/>
      <c r="C1002" s="2"/>
      <c r="D1002" s="2"/>
      <c r="E1002" s="100"/>
      <c r="F1002" s="2"/>
      <c r="G1002" s="100"/>
      <c r="H1002" s="95" t="str">
        <f t="shared" si="13"/>
        <v/>
      </c>
      <c r="I1002" s="99" t="str">
        <f t="shared" si="15"/>
        <v/>
      </c>
      <c r="J1002" s="95" t="str">
        <f t="shared" si="14"/>
        <v/>
      </c>
      <c r="K1002" s="87"/>
      <c r="L1002" s="85"/>
      <c r="M1002" s="85"/>
      <c r="N1002" s="85"/>
      <c r="O1002" s="85"/>
      <c r="P1002" s="85"/>
      <c r="Q1002" s="85"/>
      <c r="R1002" s="85"/>
      <c r="S1002" s="85"/>
      <c r="T1002" s="85"/>
      <c r="U1002" s="85"/>
      <c r="V1002" s="85"/>
      <c r="W1002" s="85"/>
      <c r="X1002" s="85"/>
      <c r="Y1002" s="85"/>
      <c r="Z1002" s="85"/>
      <c r="AA1002" s="85"/>
      <c r="AB1002" s="85"/>
      <c r="AC1002" s="85"/>
      <c r="AD1002" s="85"/>
      <c r="AE1002" s="85"/>
      <c r="AF1002" s="85"/>
    </row>
    <row r="1003" spans="1:32" x14ac:dyDescent="0.2">
      <c r="A1003" s="85"/>
      <c r="B1003" s="98"/>
      <c r="C1003" s="2"/>
      <c r="D1003" s="2"/>
      <c r="E1003" s="100"/>
      <c r="F1003" s="2"/>
      <c r="G1003" s="100"/>
      <c r="H1003" s="95" t="str">
        <f t="shared" si="13"/>
        <v/>
      </c>
      <c r="I1003" s="99" t="str">
        <f t="shared" si="15"/>
        <v/>
      </c>
      <c r="J1003" s="95" t="str">
        <f t="shared" si="14"/>
        <v/>
      </c>
      <c r="K1003" s="87"/>
      <c r="L1003" s="85"/>
      <c r="M1003" s="85"/>
      <c r="N1003" s="85"/>
      <c r="O1003" s="85"/>
      <c r="P1003" s="85"/>
      <c r="Q1003" s="85"/>
      <c r="R1003" s="85"/>
      <c r="S1003" s="85"/>
      <c r="T1003" s="85"/>
      <c r="U1003" s="85"/>
      <c r="V1003" s="85"/>
      <c r="W1003" s="85"/>
      <c r="X1003" s="85"/>
      <c r="Y1003" s="85"/>
      <c r="Z1003" s="85"/>
      <c r="AA1003" s="85"/>
      <c r="AB1003" s="85"/>
      <c r="AC1003" s="85"/>
      <c r="AD1003" s="85"/>
      <c r="AE1003" s="85"/>
      <c r="AF1003" s="85"/>
    </row>
    <row r="1004" spans="1:32" x14ac:dyDescent="0.2">
      <c r="A1004" s="85"/>
      <c r="B1004" s="98"/>
      <c r="C1004" s="2"/>
      <c r="D1004" s="2"/>
      <c r="E1004" s="100"/>
      <c r="F1004" s="2"/>
      <c r="G1004" s="100"/>
      <c r="H1004" s="95" t="str">
        <f t="shared" si="13"/>
        <v/>
      </c>
      <c r="I1004" s="99" t="str">
        <f t="shared" si="15"/>
        <v/>
      </c>
      <c r="J1004" s="95" t="str">
        <f t="shared" si="14"/>
        <v/>
      </c>
      <c r="K1004" s="87"/>
      <c r="L1004" s="85"/>
      <c r="M1004" s="85"/>
      <c r="N1004" s="85"/>
      <c r="O1004" s="85"/>
      <c r="P1004" s="85"/>
      <c r="Q1004" s="85"/>
      <c r="R1004" s="85"/>
      <c r="S1004" s="85"/>
      <c r="T1004" s="85"/>
      <c r="U1004" s="85"/>
      <c r="V1004" s="85"/>
      <c r="W1004" s="85"/>
      <c r="X1004" s="85"/>
      <c r="Y1004" s="85"/>
      <c r="Z1004" s="85"/>
      <c r="AA1004" s="85"/>
      <c r="AB1004" s="85"/>
      <c r="AC1004" s="85"/>
      <c r="AD1004" s="85"/>
      <c r="AE1004" s="85"/>
      <c r="AF1004" s="85"/>
    </row>
    <row r="1005" spans="1:32" x14ac:dyDescent="0.2">
      <c r="A1005" s="85"/>
      <c r="B1005" s="98"/>
      <c r="C1005" s="2"/>
      <c r="D1005" s="2"/>
      <c r="E1005" s="100"/>
      <c r="F1005" s="2"/>
      <c r="G1005" s="100"/>
      <c r="H1005" s="95" t="str">
        <f t="shared" si="13"/>
        <v/>
      </c>
      <c r="I1005" s="99" t="str">
        <f t="shared" si="15"/>
        <v/>
      </c>
      <c r="J1005" s="95" t="str">
        <f t="shared" si="14"/>
        <v/>
      </c>
      <c r="K1005" s="87"/>
      <c r="L1005" s="85"/>
      <c r="M1005" s="85"/>
      <c r="N1005" s="85"/>
      <c r="O1005" s="85"/>
      <c r="P1005" s="85"/>
      <c r="Q1005" s="85"/>
      <c r="R1005" s="85"/>
      <c r="S1005" s="85"/>
      <c r="T1005" s="85"/>
      <c r="U1005" s="85"/>
      <c r="V1005" s="85"/>
      <c r="W1005" s="85"/>
      <c r="X1005" s="85"/>
      <c r="Y1005" s="85"/>
      <c r="Z1005" s="85"/>
      <c r="AA1005" s="85"/>
      <c r="AB1005" s="85"/>
      <c r="AC1005" s="85"/>
      <c r="AD1005" s="85"/>
      <c r="AE1005" s="85"/>
      <c r="AF1005" s="85"/>
    </row>
    <row r="1006" spans="1:32" x14ac:dyDescent="0.2">
      <c r="C1006" s="2"/>
      <c r="D1006" s="2"/>
    </row>
  </sheetData>
  <conditionalFormatting sqref="C3:G5">
    <cfRule type="cellIs" dxfId="41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56B8DB-D7F4-4162-813C-4BA123EC9A80}">
          <x14:formula1>
            <xm:f>'BROKERS-MONEDAS'!$C$6:$C$10</xm:f>
          </x14:formula1>
          <xm:sqref>C8:C1006</xm:sqref>
        </x14:dataValidation>
        <x14:dataValidation type="list" allowBlank="1" showInputMessage="1" showErrorMessage="1" xr:uid="{F0A8A006-D955-46AA-8EB2-0DBB905E50E2}">
          <x14:formula1>
            <xm:f>'BROKERS-MONEDAS'!$F$6:$F$10</xm:f>
          </x14:formula1>
          <xm:sqref>D8:D1006 F8:F1005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B8B3-445F-4F93-AD37-3E5AB4100E16}">
  <dimension ref="B3:V1000"/>
  <sheetViews>
    <sheetView zoomScale="90" zoomScaleNormal="90" workbookViewId="0">
      <pane ySplit="4" topLeftCell="A5" activePane="bottomLeft" state="frozen"/>
      <selection pane="bottomLeft" activeCell="F7" sqref="F7"/>
    </sheetView>
  </sheetViews>
  <sheetFormatPr baseColWidth="10" defaultColWidth="11.5" defaultRowHeight="15" x14ac:dyDescent="0.2"/>
  <cols>
    <col min="1" max="1" width="5.33203125" style="23" customWidth="1"/>
    <col min="2" max="2" width="5.6640625" style="23" hidden="1" customWidth="1"/>
    <col min="3" max="6" width="12.5" style="23" customWidth="1"/>
    <col min="7" max="7" width="13" style="23" bestFit="1" customWidth="1"/>
    <col min="8" max="10" width="11.5" style="23"/>
    <col min="11" max="11" width="19.6640625" style="23" bestFit="1" customWidth="1"/>
    <col min="12" max="12" width="5.83203125" style="23" customWidth="1"/>
    <col min="13" max="13" width="5.5" style="23" hidden="1" customWidth="1"/>
    <col min="14" max="17" width="10.83203125" style="23" customWidth="1"/>
    <col min="18" max="21" width="11.5" style="23"/>
    <col min="22" max="22" width="19.6640625" style="23" bestFit="1" customWidth="1"/>
    <col min="23" max="16384" width="11.5" style="23"/>
  </cols>
  <sheetData>
    <row r="3" spans="2:22" ht="27" x14ac:dyDescent="0.35">
      <c r="C3" s="148" t="s">
        <v>5</v>
      </c>
      <c r="D3" s="148"/>
      <c r="E3" s="148"/>
      <c r="F3" s="148"/>
      <c r="G3" s="148"/>
      <c r="H3" s="148"/>
      <c r="I3" s="148"/>
      <c r="J3" s="148"/>
      <c r="K3" s="30"/>
      <c r="L3" s="31"/>
      <c r="N3" s="148" t="s">
        <v>6</v>
      </c>
      <c r="O3" s="148"/>
      <c r="P3" s="148"/>
      <c r="Q3" s="148"/>
      <c r="R3" s="148"/>
      <c r="S3" s="148"/>
      <c r="T3" s="148"/>
      <c r="U3" s="148"/>
      <c r="V3" s="30"/>
    </row>
    <row r="4" spans="2:22" x14ac:dyDescent="0.2">
      <c r="C4" s="34" t="s">
        <v>0</v>
      </c>
      <c r="D4" s="35" t="s">
        <v>14</v>
      </c>
      <c r="E4" s="35" t="s">
        <v>30</v>
      </c>
      <c r="F4" s="35" t="s">
        <v>28</v>
      </c>
      <c r="G4" s="35" t="s">
        <v>1</v>
      </c>
      <c r="H4" s="35" t="s">
        <v>29</v>
      </c>
      <c r="I4" s="35" t="s">
        <v>3</v>
      </c>
      <c r="J4" s="35" t="s">
        <v>2</v>
      </c>
      <c r="K4" s="36" t="s">
        <v>4</v>
      </c>
      <c r="L4" s="32"/>
      <c r="N4" s="34" t="s">
        <v>0</v>
      </c>
      <c r="O4" s="35" t="s">
        <v>14</v>
      </c>
      <c r="P4" s="35" t="s">
        <v>30</v>
      </c>
      <c r="Q4" s="35" t="s">
        <v>28</v>
      </c>
      <c r="R4" s="35" t="s">
        <v>1</v>
      </c>
      <c r="S4" s="35" t="s">
        <v>29</v>
      </c>
      <c r="T4" s="35" t="s">
        <v>3</v>
      </c>
      <c r="U4" s="35" t="s">
        <v>2</v>
      </c>
      <c r="V4" s="36" t="s">
        <v>27</v>
      </c>
    </row>
    <row r="5" spans="2:22" x14ac:dyDescent="0.2">
      <c r="B5" s="24" t="str">
        <f>_xlfn.CONCAT(C5,E5,F5)</f>
        <v>AAPLHAPIUSD</v>
      </c>
      <c r="C5" s="40" t="s">
        <v>265</v>
      </c>
      <c r="D5" s="41" t="s">
        <v>266</v>
      </c>
      <c r="E5" s="41" t="s">
        <v>263</v>
      </c>
      <c r="F5" s="41" t="s">
        <v>12</v>
      </c>
      <c r="G5" s="42">
        <v>100</v>
      </c>
      <c r="H5" s="42">
        <v>0.15</v>
      </c>
      <c r="I5" s="43">
        <v>130</v>
      </c>
      <c r="J5" s="44">
        <v>45293</v>
      </c>
      <c r="K5" s="39">
        <f t="shared" ref="K5:K68" si="0">IF(AND(I5&gt;0,G5&gt;0),G5/I5,"")</f>
        <v>0.76923076923076927</v>
      </c>
      <c r="L5" s="33"/>
      <c r="M5" s="24" t="str">
        <f>_xlfn.CONCAT(N5,P5,Q5)</f>
        <v/>
      </c>
      <c r="N5" s="40"/>
      <c r="O5" s="41"/>
      <c r="P5" s="41"/>
      <c r="Q5" s="41"/>
      <c r="R5" s="42"/>
      <c r="S5" s="42"/>
      <c r="T5" s="43"/>
      <c r="U5" s="44"/>
      <c r="V5" s="39" t="str">
        <f>IF(AND(T5&gt;0,R5&gt;0),R5/T5,"")</f>
        <v/>
      </c>
    </row>
    <row r="6" spans="2:22" x14ac:dyDescent="0.2">
      <c r="B6" s="24" t="str">
        <f t="shared" ref="B6:B69" si="1">_xlfn.CONCAT(C6,E6,F6)</f>
        <v>VOOIBUSD</v>
      </c>
      <c r="C6" s="3" t="s">
        <v>267</v>
      </c>
      <c r="D6" s="2" t="s">
        <v>268</v>
      </c>
      <c r="E6" s="2" t="s">
        <v>270</v>
      </c>
      <c r="F6" s="2" t="s">
        <v>12</v>
      </c>
      <c r="G6" s="15">
        <v>300</v>
      </c>
      <c r="H6" s="15">
        <v>0.15</v>
      </c>
      <c r="I6" s="45">
        <v>380</v>
      </c>
      <c r="J6" s="46">
        <v>45293</v>
      </c>
      <c r="K6" s="37">
        <f t="shared" si="0"/>
        <v>0.78947368421052633</v>
      </c>
      <c r="L6" s="33"/>
      <c r="M6" s="24" t="str">
        <f t="shared" ref="M6:M69" si="2">_xlfn.CONCAT(N6,P6,Q6)</f>
        <v/>
      </c>
      <c r="N6" s="3"/>
      <c r="O6" s="2"/>
      <c r="P6" s="2"/>
      <c r="Q6" s="2"/>
      <c r="R6" s="15"/>
      <c r="S6" s="15"/>
      <c r="T6" s="45"/>
      <c r="U6" s="46"/>
      <c r="V6" s="37" t="str">
        <f t="shared" ref="V6:V69" si="3">IF(AND(T6&gt;0,R6&gt;0),R6/T6,"")</f>
        <v/>
      </c>
    </row>
    <row r="7" spans="2:22" x14ac:dyDescent="0.2">
      <c r="B7" s="24" t="str">
        <f t="shared" si="1"/>
        <v>BCOLOMBIATRIICOP</v>
      </c>
      <c r="C7" s="3" t="s">
        <v>271</v>
      </c>
      <c r="D7" s="2" t="s">
        <v>266</v>
      </c>
      <c r="E7" s="2" t="s">
        <v>264</v>
      </c>
      <c r="F7" s="2" t="s">
        <v>8</v>
      </c>
      <c r="G7" s="15">
        <v>500000</v>
      </c>
      <c r="H7" s="15">
        <v>10000</v>
      </c>
      <c r="I7" s="45">
        <v>35000</v>
      </c>
      <c r="J7" s="46">
        <v>45293</v>
      </c>
      <c r="K7" s="37">
        <f t="shared" si="0"/>
        <v>14.285714285714286</v>
      </c>
      <c r="L7" s="33"/>
      <c r="M7" s="24" t="str">
        <f t="shared" si="2"/>
        <v/>
      </c>
      <c r="N7" s="3"/>
      <c r="O7" s="2"/>
      <c r="P7" s="2"/>
      <c r="Q7" s="2"/>
      <c r="R7" s="15"/>
      <c r="S7" s="15"/>
      <c r="T7" s="45"/>
      <c r="U7" s="46"/>
      <c r="V7" s="37" t="str">
        <f t="shared" si="3"/>
        <v/>
      </c>
    </row>
    <row r="8" spans="2:22" x14ac:dyDescent="0.2">
      <c r="B8" s="24" t="str">
        <f t="shared" si="1"/>
        <v/>
      </c>
      <c r="C8" s="3"/>
      <c r="D8" s="2"/>
      <c r="E8" s="2"/>
      <c r="F8" s="2"/>
      <c r="G8" s="15"/>
      <c r="H8" s="15"/>
      <c r="I8" s="45"/>
      <c r="J8" s="46"/>
      <c r="K8" s="37" t="str">
        <f t="shared" si="0"/>
        <v/>
      </c>
      <c r="L8" s="33"/>
      <c r="M8" s="24" t="str">
        <f t="shared" si="2"/>
        <v/>
      </c>
      <c r="N8" s="3"/>
      <c r="O8" s="2"/>
      <c r="P8" s="2"/>
      <c r="Q8" s="2"/>
      <c r="R8" s="15"/>
      <c r="S8" s="15"/>
      <c r="T8" s="45"/>
      <c r="U8" s="46"/>
      <c r="V8" s="37" t="str">
        <f t="shared" si="3"/>
        <v/>
      </c>
    </row>
    <row r="9" spans="2:22" x14ac:dyDescent="0.2">
      <c r="B9" s="24" t="str">
        <f t="shared" si="1"/>
        <v/>
      </c>
      <c r="C9" s="3"/>
      <c r="D9" s="2"/>
      <c r="E9" s="2"/>
      <c r="F9" s="2"/>
      <c r="G9" s="15"/>
      <c r="H9" s="15"/>
      <c r="I9" s="45"/>
      <c r="J9" s="46"/>
      <c r="K9" s="37" t="str">
        <f t="shared" si="0"/>
        <v/>
      </c>
      <c r="L9" s="33"/>
      <c r="M9" s="24" t="str">
        <f t="shared" si="2"/>
        <v/>
      </c>
      <c r="N9" s="3"/>
      <c r="O9" s="2"/>
      <c r="P9" s="2"/>
      <c r="Q9" s="2"/>
      <c r="R9" s="15"/>
      <c r="S9" s="15"/>
      <c r="T9" s="45"/>
      <c r="U9" s="46"/>
      <c r="V9" s="37" t="str">
        <f t="shared" si="3"/>
        <v/>
      </c>
    </row>
    <row r="10" spans="2:22" x14ac:dyDescent="0.2">
      <c r="B10" s="24" t="str">
        <f t="shared" si="1"/>
        <v/>
      </c>
      <c r="C10" s="3"/>
      <c r="D10" s="2"/>
      <c r="E10" s="2"/>
      <c r="F10" s="2"/>
      <c r="G10" s="15"/>
      <c r="H10" s="15"/>
      <c r="I10" s="45"/>
      <c r="J10" s="46"/>
      <c r="K10" s="37" t="str">
        <f t="shared" si="0"/>
        <v/>
      </c>
      <c r="L10" s="33"/>
      <c r="M10" s="24" t="str">
        <f t="shared" si="2"/>
        <v/>
      </c>
      <c r="N10" s="3"/>
      <c r="O10" s="2"/>
      <c r="P10" s="2"/>
      <c r="Q10" s="2"/>
      <c r="R10" s="15"/>
      <c r="S10" s="15"/>
      <c r="T10" s="45"/>
      <c r="U10" s="46"/>
      <c r="V10" s="37" t="str">
        <f t="shared" si="3"/>
        <v/>
      </c>
    </row>
    <row r="11" spans="2:22" x14ac:dyDescent="0.2">
      <c r="B11" s="24" t="str">
        <f t="shared" si="1"/>
        <v/>
      </c>
      <c r="C11" s="3"/>
      <c r="D11" s="2"/>
      <c r="E11" s="2"/>
      <c r="F11" s="2"/>
      <c r="G11" s="15"/>
      <c r="H11" s="15"/>
      <c r="I11" s="45"/>
      <c r="J11" s="46"/>
      <c r="K11" s="37" t="str">
        <f t="shared" si="0"/>
        <v/>
      </c>
      <c r="L11" s="33"/>
      <c r="M11" s="24" t="str">
        <f t="shared" si="2"/>
        <v/>
      </c>
      <c r="N11" s="3"/>
      <c r="O11" s="2"/>
      <c r="P11" s="2"/>
      <c r="Q11" s="2"/>
      <c r="R11" s="15"/>
      <c r="S11" s="15"/>
      <c r="T11" s="45"/>
      <c r="U11" s="46"/>
      <c r="V11" s="37" t="str">
        <f t="shared" si="3"/>
        <v/>
      </c>
    </row>
    <row r="12" spans="2:22" x14ac:dyDescent="0.2">
      <c r="B12" s="24" t="str">
        <f t="shared" si="1"/>
        <v/>
      </c>
      <c r="C12" s="3"/>
      <c r="D12" s="2"/>
      <c r="E12" s="2"/>
      <c r="F12" s="2"/>
      <c r="G12" s="15"/>
      <c r="H12" s="15"/>
      <c r="I12" s="45"/>
      <c r="J12" s="46"/>
      <c r="K12" s="37" t="str">
        <f t="shared" si="0"/>
        <v/>
      </c>
      <c r="L12" s="33"/>
      <c r="M12" s="24" t="str">
        <f t="shared" si="2"/>
        <v/>
      </c>
      <c r="N12" s="3"/>
      <c r="O12" s="2"/>
      <c r="P12" s="2"/>
      <c r="Q12" s="2"/>
      <c r="R12" s="15"/>
      <c r="S12" s="15"/>
      <c r="T12" s="45"/>
      <c r="U12" s="46"/>
      <c r="V12" s="37" t="str">
        <f t="shared" si="3"/>
        <v/>
      </c>
    </row>
    <row r="13" spans="2:22" x14ac:dyDescent="0.2">
      <c r="B13" s="24" t="str">
        <f t="shared" si="1"/>
        <v/>
      </c>
      <c r="C13" s="3"/>
      <c r="D13" s="2"/>
      <c r="E13" s="2"/>
      <c r="F13" s="2"/>
      <c r="G13" s="15"/>
      <c r="H13" s="15"/>
      <c r="I13" s="45"/>
      <c r="J13" s="46"/>
      <c r="K13" s="37" t="str">
        <f t="shared" si="0"/>
        <v/>
      </c>
      <c r="L13" s="33"/>
      <c r="M13" s="24" t="str">
        <f t="shared" si="2"/>
        <v/>
      </c>
      <c r="N13" s="3"/>
      <c r="O13" s="2"/>
      <c r="P13" s="2"/>
      <c r="Q13" s="2"/>
      <c r="R13" s="15"/>
      <c r="S13" s="15"/>
      <c r="T13" s="45"/>
      <c r="U13" s="46"/>
      <c r="V13" s="37" t="str">
        <f t="shared" si="3"/>
        <v/>
      </c>
    </row>
    <row r="14" spans="2:22" x14ac:dyDescent="0.2">
      <c r="B14" s="24" t="str">
        <f t="shared" si="1"/>
        <v/>
      </c>
      <c r="C14" s="3"/>
      <c r="D14" s="2"/>
      <c r="E14" s="2"/>
      <c r="F14" s="2"/>
      <c r="G14" s="15"/>
      <c r="H14" s="15"/>
      <c r="I14" s="45"/>
      <c r="J14" s="46"/>
      <c r="K14" s="37" t="str">
        <f t="shared" si="0"/>
        <v/>
      </c>
      <c r="L14" s="33"/>
      <c r="M14" s="24" t="str">
        <f t="shared" si="2"/>
        <v/>
      </c>
      <c r="N14" s="3"/>
      <c r="O14" s="2"/>
      <c r="P14" s="2"/>
      <c r="Q14" s="2"/>
      <c r="R14" s="15"/>
      <c r="S14" s="15"/>
      <c r="T14" s="45"/>
      <c r="U14" s="46"/>
      <c r="V14" s="37" t="str">
        <f t="shared" si="3"/>
        <v/>
      </c>
    </row>
    <row r="15" spans="2:22" x14ac:dyDescent="0.2">
      <c r="B15" s="24" t="str">
        <f t="shared" si="1"/>
        <v/>
      </c>
      <c r="C15" s="3"/>
      <c r="D15" s="2"/>
      <c r="E15" s="2"/>
      <c r="F15" s="2"/>
      <c r="G15" s="15"/>
      <c r="H15" s="15"/>
      <c r="I15" s="45"/>
      <c r="J15" s="46"/>
      <c r="K15" s="37" t="str">
        <f t="shared" si="0"/>
        <v/>
      </c>
      <c r="L15" s="33"/>
      <c r="M15" s="24" t="str">
        <f t="shared" si="2"/>
        <v/>
      </c>
      <c r="N15" s="3"/>
      <c r="O15" s="2"/>
      <c r="P15" s="2"/>
      <c r="Q15" s="2"/>
      <c r="R15" s="15"/>
      <c r="S15" s="15"/>
      <c r="T15" s="45"/>
      <c r="U15" s="46"/>
      <c r="V15" s="37" t="str">
        <f t="shared" si="3"/>
        <v/>
      </c>
    </row>
    <row r="16" spans="2:22" x14ac:dyDescent="0.2">
      <c r="B16" s="24" t="str">
        <f t="shared" si="1"/>
        <v/>
      </c>
      <c r="C16" s="3"/>
      <c r="D16" s="2"/>
      <c r="E16" s="2"/>
      <c r="F16" s="2"/>
      <c r="G16" s="15"/>
      <c r="H16" s="15"/>
      <c r="I16" s="45"/>
      <c r="J16" s="46"/>
      <c r="K16" s="37" t="str">
        <f t="shared" si="0"/>
        <v/>
      </c>
      <c r="L16" s="33"/>
      <c r="M16" s="24" t="str">
        <f t="shared" si="2"/>
        <v/>
      </c>
      <c r="N16" s="3"/>
      <c r="O16" s="2"/>
      <c r="P16" s="2"/>
      <c r="Q16" s="2"/>
      <c r="R16" s="15"/>
      <c r="S16" s="15"/>
      <c r="T16" s="45"/>
      <c r="U16" s="46"/>
      <c r="V16" s="37" t="str">
        <f t="shared" si="3"/>
        <v/>
      </c>
    </row>
    <row r="17" spans="2:22" x14ac:dyDescent="0.2">
      <c r="B17" s="24" t="str">
        <f t="shared" si="1"/>
        <v/>
      </c>
      <c r="C17" s="3"/>
      <c r="D17" s="2"/>
      <c r="E17" s="2"/>
      <c r="F17" s="2"/>
      <c r="G17" s="15"/>
      <c r="H17" s="15"/>
      <c r="I17" s="45"/>
      <c r="J17" s="46"/>
      <c r="K17" s="37" t="str">
        <f t="shared" si="0"/>
        <v/>
      </c>
      <c r="L17" s="33"/>
      <c r="M17" s="24" t="str">
        <f t="shared" si="2"/>
        <v/>
      </c>
      <c r="N17" s="3"/>
      <c r="O17" s="2"/>
      <c r="P17" s="2"/>
      <c r="Q17" s="2"/>
      <c r="R17" s="15"/>
      <c r="S17" s="15"/>
      <c r="T17" s="45"/>
      <c r="U17" s="46"/>
      <c r="V17" s="37" t="str">
        <f t="shared" si="3"/>
        <v/>
      </c>
    </row>
    <row r="18" spans="2:22" x14ac:dyDescent="0.2">
      <c r="B18" s="24" t="str">
        <f t="shared" si="1"/>
        <v/>
      </c>
      <c r="C18" s="3"/>
      <c r="D18" s="2"/>
      <c r="E18" s="2"/>
      <c r="F18" s="2"/>
      <c r="G18" s="15"/>
      <c r="H18" s="15"/>
      <c r="I18" s="45"/>
      <c r="J18" s="46"/>
      <c r="K18" s="37" t="str">
        <f t="shared" si="0"/>
        <v/>
      </c>
      <c r="L18" s="33"/>
      <c r="M18" s="24" t="str">
        <f t="shared" si="2"/>
        <v/>
      </c>
      <c r="N18" s="3"/>
      <c r="O18" s="2"/>
      <c r="P18" s="2"/>
      <c r="Q18" s="2"/>
      <c r="R18" s="15"/>
      <c r="S18" s="15"/>
      <c r="T18" s="45"/>
      <c r="U18" s="46"/>
      <c r="V18" s="37" t="str">
        <f t="shared" si="3"/>
        <v/>
      </c>
    </row>
    <row r="19" spans="2:22" x14ac:dyDescent="0.2">
      <c r="B19" s="24" t="str">
        <f t="shared" si="1"/>
        <v/>
      </c>
      <c r="C19" s="3"/>
      <c r="D19" s="2"/>
      <c r="E19" s="2"/>
      <c r="F19" s="2"/>
      <c r="G19" s="15"/>
      <c r="H19" s="15"/>
      <c r="I19" s="45"/>
      <c r="J19" s="46"/>
      <c r="K19" s="37" t="str">
        <f t="shared" si="0"/>
        <v/>
      </c>
      <c r="L19" s="33"/>
      <c r="M19" s="24" t="str">
        <f t="shared" si="2"/>
        <v/>
      </c>
      <c r="N19" s="3"/>
      <c r="O19" s="2"/>
      <c r="P19" s="2"/>
      <c r="Q19" s="2"/>
      <c r="R19" s="15"/>
      <c r="S19" s="15"/>
      <c r="T19" s="45"/>
      <c r="U19" s="46"/>
      <c r="V19" s="37" t="str">
        <f t="shared" si="3"/>
        <v/>
      </c>
    </row>
    <row r="20" spans="2:22" x14ac:dyDescent="0.2">
      <c r="B20" s="24" t="str">
        <f t="shared" si="1"/>
        <v/>
      </c>
      <c r="C20" s="3"/>
      <c r="D20" s="2"/>
      <c r="E20" s="2"/>
      <c r="F20" s="2"/>
      <c r="G20" s="15"/>
      <c r="H20" s="15"/>
      <c r="I20" s="45"/>
      <c r="J20" s="46"/>
      <c r="K20" s="37" t="str">
        <f t="shared" si="0"/>
        <v/>
      </c>
      <c r="L20" s="33"/>
      <c r="M20" s="24" t="str">
        <f t="shared" si="2"/>
        <v/>
      </c>
      <c r="N20" s="3"/>
      <c r="O20" s="2"/>
      <c r="P20" s="2"/>
      <c r="Q20" s="2"/>
      <c r="R20" s="15"/>
      <c r="S20" s="15"/>
      <c r="T20" s="45"/>
      <c r="U20" s="46"/>
      <c r="V20" s="37" t="str">
        <f t="shared" si="3"/>
        <v/>
      </c>
    </row>
    <row r="21" spans="2:22" x14ac:dyDescent="0.2">
      <c r="B21" s="24" t="str">
        <f t="shared" si="1"/>
        <v/>
      </c>
      <c r="C21" s="3"/>
      <c r="D21" s="2"/>
      <c r="E21" s="2"/>
      <c r="F21" s="2"/>
      <c r="G21" s="15"/>
      <c r="H21" s="15"/>
      <c r="I21" s="45"/>
      <c r="J21" s="46"/>
      <c r="K21" s="37" t="str">
        <f t="shared" si="0"/>
        <v/>
      </c>
      <c r="L21" s="33"/>
      <c r="M21" s="24" t="str">
        <f t="shared" si="2"/>
        <v/>
      </c>
      <c r="N21" s="3"/>
      <c r="O21" s="2"/>
      <c r="P21" s="2"/>
      <c r="Q21" s="2"/>
      <c r="R21" s="15"/>
      <c r="S21" s="15"/>
      <c r="T21" s="45"/>
      <c r="U21" s="46"/>
      <c r="V21" s="37" t="str">
        <f t="shared" si="3"/>
        <v/>
      </c>
    </row>
    <row r="22" spans="2:22" x14ac:dyDescent="0.2">
      <c r="B22" s="24" t="str">
        <f t="shared" si="1"/>
        <v/>
      </c>
      <c r="C22" s="3"/>
      <c r="D22" s="2"/>
      <c r="E22" s="2"/>
      <c r="F22" s="2"/>
      <c r="G22" s="15"/>
      <c r="H22" s="15"/>
      <c r="I22" s="45"/>
      <c r="J22" s="46"/>
      <c r="K22" s="37" t="str">
        <f t="shared" si="0"/>
        <v/>
      </c>
      <c r="L22" s="33"/>
      <c r="M22" s="24" t="str">
        <f t="shared" si="2"/>
        <v/>
      </c>
      <c r="N22" s="3"/>
      <c r="O22" s="2"/>
      <c r="P22" s="2"/>
      <c r="Q22" s="2"/>
      <c r="R22" s="15"/>
      <c r="S22" s="15"/>
      <c r="T22" s="45"/>
      <c r="U22" s="46"/>
      <c r="V22" s="37" t="str">
        <f t="shared" si="3"/>
        <v/>
      </c>
    </row>
    <row r="23" spans="2:22" x14ac:dyDescent="0.2">
      <c r="B23" s="24" t="str">
        <f t="shared" si="1"/>
        <v/>
      </c>
      <c r="C23" s="3"/>
      <c r="D23" s="2"/>
      <c r="E23" s="2"/>
      <c r="F23" s="2"/>
      <c r="G23" s="15"/>
      <c r="H23" s="15"/>
      <c r="I23" s="45"/>
      <c r="J23" s="46"/>
      <c r="K23" s="37" t="str">
        <f t="shared" si="0"/>
        <v/>
      </c>
      <c r="L23" s="33"/>
      <c r="M23" s="24" t="str">
        <f t="shared" si="2"/>
        <v/>
      </c>
      <c r="N23" s="3"/>
      <c r="O23" s="2"/>
      <c r="P23" s="2"/>
      <c r="Q23" s="2"/>
      <c r="R23" s="15"/>
      <c r="S23" s="15"/>
      <c r="T23" s="45"/>
      <c r="U23" s="46"/>
      <c r="V23" s="37" t="str">
        <f t="shared" si="3"/>
        <v/>
      </c>
    </row>
    <row r="24" spans="2:22" x14ac:dyDescent="0.2">
      <c r="B24" s="24" t="str">
        <f t="shared" si="1"/>
        <v/>
      </c>
      <c r="C24" s="3"/>
      <c r="D24" s="2"/>
      <c r="E24" s="2"/>
      <c r="F24" s="2"/>
      <c r="G24" s="15"/>
      <c r="H24" s="15"/>
      <c r="I24" s="45"/>
      <c r="J24" s="46"/>
      <c r="K24" s="37" t="str">
        <f t="shared" si="0"/>
        <v/>
      </c>
      <c r="L24" s="33"/>
      <c r="M24" s="24" t="str">
        <f t="shared" si="2"/>
        <v/>
      </c>
      <c r="N24" s="3"/>
      <c r="O24" s="2"/>
      <c r="P24" s="2"/>
      <c r="Q24" s="2"/>
      <c r="R24" s="15"/>
      <c r="S24" s="15"/>
      <c r="T24" s="45"/>
      <c r="U24" s="46"/>
      <c r="V24" s="37" t="str">
        <f t="shared" si="3"/>
        <v/>
      </c>
    </row>
    <row r="25" spans="2:22" x14ac:dyDescent="0.2">
      <c r="B25" s="24" t="str">
        <f t="shared" si="1"/>
        <v/>
      </c>
      <c r="C25" s="3"/>
      <c r="D25" s="2"/>
      <c r="E25" s="2"/>
      <c r="F25" s="2"/>
      <c r="G25" s="15"/>
      <c r="H25" s="15"/>
      <c r="I25" s="45"/>
      <c r="J25" s="46"/>
      <c r="K25" s="37" t="str">
        <f t="shared" si="0"/>
        <v/>
      </c>
      <c r="L25" s="33"/>
      <c r="M25" s="24" t="str">
        <f t="shared" si="2"/>
        <v/>
      </c>
      <c r="N25" s="3"/>
      <c r="O25" s="2"/>
      <c r="P25" s="2"/>
      <c r="Q25" s="2"/>
      <c r="R25" s="15"/>
      <c r="S25" s="15"/>
      <c r="T25" s="45"/>
      <c r="U25" s="46"/>
      <c r="V25" s="37" t="str">
        <f t="shared" si="3"/>
        <v/>
      </c>
    </row>
    <row r="26" spans="2:22" x14ac:dyDescent="0.2">
      <c r="B26" s="24" t="str">
        <f t="shared" si="1"/>
        <v/>
      </c>
      <c r="C26" s="3"/>
      <c r="D26" s="2"/>
      <c r="E26" s="2"/>
      <c r="F26" s="2"/>
      <c r="G26" s="15"/>
      <c r="H26" s="15"/>
      <c r="I26" s="45"/>
      <c r="J26" s="46"/>
      <c r="K26" s="37" t="str">
        <f t="shared" si="0"/>
        <v/>
      </c>
      <c r="L26" s="33"/>
      <c r="M26" s="24" t="str">
        <f t="shared" si="2"/>
        <v/>
      </c>
      <c r="N26" s="3"/>
      <c r="O26" s="2"/>
      <c r="P26" s="2"/>
      <c r="Q26" s="2"/>
      <c r="R26" s="15"/>
      <c r="S26" s="15"/>
      <c r="T26" s="45"/>
      <c r="U26" s="46"/>
      <c r="V26" s="37" t="str">
        <f t="shared" si="3"/>
        <v/>
      </c>
    </row>
    <row r="27" spans="2:22" x14ac:dyDescent="0.2">
      <c r="B27" s="24" t="str">
        <f t="shared" si="1"/>
        <v/>
      </c>
      <c r="C27" s="3"/>
      <c r="D27" s="2"/>
      <c r="E27" s="2"/>
      <c r="F27" s="2"/>
      <c r="G27" s="15"/>
      <c r="H27" s="15"/>
      <c r="I27" s="45"/>
      <c r="J27" s="46"/>
      <c r="K27" s="37" t="str">
        <f t="shared" si="0"/>
        <v/>
      </c>
      <c r="L27" s="33"/>
      <c r="M27" s="24" t="str">
        <f t="shared" si="2"/>
        <v/>
      </c>
      <c r="N27" s="3"/>
      <c r="O27" s="2"/>
      <c r="P27" s="2"/>
      <c r="Q27" s="2"/>
      <c r="R27" s="15"/>
      <c r="S27" s="15"/>
      <c r="T27" s="45"/>
      <c r="U27" s="46"/>
      <c r="V27" s="37" t="str">
        <f t="shared" si="3"/>
        <v/>
      </c>
    </row>
    <row r="28" spans="2:22" x14ac:dyDescent="0.2">
      <c r="B28" s="24" t="str">
        <f t="shared" si="1"/>
        <v/>
      </c>
      <c r="C28" s="3"/>
      <c r="D28" s="2"/>
      <c r="E28" s="2"/>
      <c r="F28" s="2"/>
      <c r="G28" s="15"/>
      <c r="H28" s="15"/>
      <c r="I28" s="45"/>
      <c r="J28" s="46"/>
      <c r="K28" s="37" t="str">
        <f t="shared" si="0"/>
        <v/>
      </c>
      <c r="L28" s="33"/>
      <c r="M28" s="24" t="str">
        <f t="shared" si="2"/>
        <v/>
      </c>
      <c r="N28" s="3"/>
      <c r="O28" s="2"/>
      <c r="P28" s="2"/>
      <c r="Q28" s="2"/>
      <c r="R28" s="15"/>
      <c r="S28" s="15"/>
      <c r="T28" s="45"/>
      <c r="U28" s="46"/>
      <c r="V28" s="37" t="str">
        <f t="shared" si="3"/>
        <v/>
      </c>
    </row>
    <row r="29" spans="2:22" x14ac:dyDescent="0.2">
      <c r="B29" s="24" t="str">
        <f t="shared" si="1"/>
        <v/>
      </c>
      <c r="C29" s="3"/>
      <c r="D29" s="2"/>
      <c r="E29" s="2"/>
      <c r="F29" s="2"/>
      <c r="G29" s="15"/>
      <c r="H29" s="15"/>
      <c r="I29" s="45"/>
      <c r="J29" s="46"/>
      <c r="K29" s="37" t="str">
        <f t="shared" si="0"/>
        <v/>
      </c>
      <c r="L29" s="33"/>
      <c r="M29" s="24" t="str">
        <f t="shared" si="2"/>
        <v/>
      </c>
      <c r="N29" s="3"/>
      <c r="O29" s="2"/>
      <c r="P29" s="2"/>
      <c r="Q29" s="2"/>
      <c r="R29" s="15"/>
      <c r="S29" s="15"/>
      <c r="T29" s="45"/>
      <c r="U29" s="46"/>
      <c r="V29" s="37" t="str">
        <f t="shared" si="3"/>
        <v/>
      </c>
    </row>
    <row r="30" spans="2:22" x14ac:dyDescent="0.2">
      <c r="B30" s="24" t="str">
        <f t="shared" si="1"/>
        <v/>
      </c>
      <c r="C30" s="3"/>
      <c r="D30" s="2"/>
      <c r="E30" s="2"/>
      <c r="F30" s="2"/>
      <c r="G30" s="15"/>
      <c r="H30" s="15"/>
      <c r="I30" s="45"/>
      <c r="J30" s="46"/>
      <c r="K30" s="37" t="str">
        <f t="shared" si="0"/>
        <v/>
      </c>
      <c r="L30" s="33"/>
      <c r="M30" s="24" t="str">
        <f t="shared" si="2"/>
        <v/>
      </c>
      <c r="N30" s="3"/>
      <c r="O30" s="2"/>
      <c r="P30" s="2"/>
      <c r="Q30" s="2"/>
      <c r="R30" s="15"/>
      <c r="S30" s="15"/>
      <c r="T30" s="45"/>
      <c r="U30" s="46"/>
      <c r="V30" s="37" t="str">
        <f t="shared" si="3"/>
        <v/>
      </c>
    </row>
    <row r="31" spans="2:22" x14ac:dyDescent="0.2">
      <c r="B31" s="24" t="str">
        <f t="shared" si="1"/>
        <v/>
      </c>
      <c r="C31" s="3"/>
      <c r="D31" s="2"/>
      <c r="E31" s="2"/>
      <c r="F31" s="2"/>
      <c r="G31" s="15"/>
      <c r="H31" s="15"/>
      <c r="I31" s="45"/>
      <c r="J31" s="46"/>
      <c r="K31" s="37" t="str">
        <f t="shared" si="0"/>
        <v/>
      </c>
      <c r="L31" s="33"/>
      <c r="M31" s="24" t="str">
        <f t="shared" si="2"/>
        <v/>
      </c>
      <c r="N31" s="3"/>
      <c r="O31" s="2"/>
      <c r="P31" s="2"/>
      <c r="Q31" s="2"/>
      <c r="R31" s="15"/>
      <c r="S31" s="15"/>
      <c r="T31" s="45"/>
      <c r="U31" s="46"/>
      <c r="V31" s="37" t="str">
        <f t="shared" si="3"/>
        <v/>
      </c>
    </row>
    <row r="32" spans="2:22" x14ac:dyDescent="0.2">
      <c r="B32" s="24" t="str">
        <f t="shared" si="1"/>
        <v/>
      </c>
      <c r="C32" s="3"/>
      <c r="D32" s="2"/>
      <c r="E32" s="2"/>
      <c r="F32" s="2"/>
      <c r="G32" s="15"/>
      <c r="H32" s="15"/>
      <c r="I32" s="45"/>
      <c r="J32" s="46"/>
      <c r="K32" s="37" t="str">
        <f t="shared" si="0"/>
        <v/>
      </c>
      <c r="L32" s="33"/>
      <c r="M32" s="24" t="str">
        <f t="shared" si="2"/>
        <v/>
      </c>
      <c r="N32" s="3"/>
      <c r="O32" s="2"/>
      <c r="P32" s="2"/>
      <c r="Q32" s="2"/>
      <c r="R32" s="15"/>
      <c r="S32" s="15"/>
      <c r="T32" s="45"/>
      <c r="U32" s="46"/>
      <c r="V32" s="37" t="str">
        <f t="shared" si="3"/>
        <v/>
      </c>
    </row>
    <row r="33" spans="2:22" x14ac:dyDescent="0.2">
      <c r="B33" s="24" t="str">
        <f t="shared" si="1"/>
        <v/>
      </c>
      <c r="C33" s="3"/>
      <c r="D33" s="2"/>
      <c r="E33" s="2"/>
      <c r="F33" s="2"/>
      <c r="G33" s="15"/>
      <c r="H33" s="15"/>
      <c r="I33" s="45"/>
      <c r="J33" s="46"/>
      <c r="K33" s="37" t="str">
        <f t="shared" si="0"/>
        <v/>
      </c>
      <c r="L33" s="33"/>
      <c r="M33" s="24" t="str">
        <f t="shared" si="2"/>
        <v/>
      </c>
      <c r="N33" s="3"/>
      <c r="O33" s="2"/>
      <c r="P33" s="2"/>
      <c r="Q33" s="2"/>
      <c r="R33" s="15"/>
      <c r="S33" s="15"/>
      <c r="T33" s="45"/>
      <c r="U33" s="46"/>
      <c r="V33" s="37" t="str">
        <f t="shared" si="3"/>
        <v/>
      </c>
    </row>
    <row r="34" spans="2:22" x14ac:dyDescent="0.2">
      <c r="B34" s="24" t="str">
        <f t="shared" si="1"/>
        <v/>
      </c>
      <c r="C34" s="3"/>
      <c r="D34" s="2"/>
      <c r="E34" s="2"/>
      <c r="F34" s="2"/>
      <c r="G34" s="15"/>
      <c r="H34" s="15"/>
      <c r="I34" s="45"/>
      <c r="J34" s="46"/>
      <c r="K34" s="37" t="str">
        <f t="shared" si="0"/>
        <v/>
      </c>
      <c r="L34" s="33"/>
      <c r="M34" s="24" t="str">
        <f t="shared" si="2"/>
        <v/>
      </c>
      <c r="N34" s="3"/>
      <c r="O34" s="2"/>
      <c r="P34" s="2"/>
      <c r="Q34" s="2"/>
      <c r="R34" s="15"/>
      <c r="S34" s="15"/>
      <c r="T34" s="45"/>
      <c r="U34" s="46"/>
      <c r="V34" s="37" t="str">
        <f t="shared" si="3"/>
        <v/>
      </c>
    </row>
    <row r="35" spans="2:22" x14ac:dyDescent="0.2">
      <c r="B35" s="24" t="str">
        <f t="shared" si="1"/>
        <v/>
      </c>
      <c r="C35" s="3"/>
      <c r="D35" s="2"/>
      <c r="E35" s="2"/>
      <c r="F35" s="2"/>
      <c r="G35" s="15"/>
      <c r="H35" s="15"/>
      <c r="I35" s="45"/>
      <c r="J35" s="46"/>
      <c r="K35" s="37" t="str">
        <f t="shared" si="0"/>
        <v/>
      </c>
      <c r="L35" s="33"/>
      <c r="M35" s="24" t="str">
        <f t="shared" si="2"/>
        <v/>
      </c>
      <c r="N35" s="3"/>
      <c r="O35" s="2"/>
      <c r="P35" s="2"/>
      <c r="Q35" s="2"/>
      <c r="R35" s="15"/>
      <c r="S35" s="15"/>
      <c r="T35" s="45"/>
      <c r="U35" s="46"/>
      <c r="V35" s="37" t="str">
        <f t="shared" si="3"/>
        <v/>
      </c>
    </row>
    <row r="36" spans="2:22" x14ac:dyDescent="0.2">
      <c r="B36" s="24" t="str">
        <f t="shared" si="1"/>
        <v/>
      </c>
      <c r="C36" s="3"/>
      <c r="D36" s="2"/>
      <c r="E36" s="2"/>
      <c r="F36" s="2"/>
      <c r="G36" s="15"/>
      <c r="H36" s="15"/>
      <c r="I36" s="45"/>
      <c r="J36" s="46"/>
      <c r="K36" s="37" t="str">
        <f t="shared" si="0"/>
        <v/>
      </c>
      <c r="L36" s="33"/>
      <c r="M36" s="24" t="str">
        <f t="shared" si="2"/>
        <v/>
      </c>
      <c r="N36" s="3"/>
      <c r="O36" s="2"/>
      <c r="P36" s="2"/>
      <c r="Q36" s="2"/>
      <c r="R36" s="15"/>
      <c r="S36" s="15"/>
      <c r="T36" s="45"/>
      <c r="U36" s="46"/>
      <c r="V36" s="37" t="str">
        <f t="shared" si="3"/>
        <v/>
      </c>
    </row>
    <row r="37" spans="2:22" x14ac:dyDescent="0.2">
      <c r="B37" s="24" t="str">
        <f t="shared" si="1"/>
        <v/>
      </c>
      <c r="C37" s="3"/>
      <c r="D37" s="2"/>
      <c r="E37" s="2"/>
      <c r="F37" s="2"/>
      <c r="G37" s="15"/>
      <c r="H37" s="15"/>
      <c r="I37" s="45"/>
      <c r="J37" s="46"/>
      <c r="K37" s="37" t="str">
        <f t="shared" si="0"/>
        <v/>
      </c>
      <c r="L37" s="33"/>
      <c r="M37" s="24" t="str">
        <f t="shared" si="2"/>
        <v/>
      </c>
      <c r="N37" s="3"/>
      <c r="O37" s="2"/>
      <c r="P37" s="2"/>
      <c r="Q37" s="2"/>
      <c r="R37" s="15"/>
      <c r="S37" s="15"/>
      <c r="T37" s="45"/>
      <c r="U37" s="46"/>
      <c r="V37" s="37" t="str">
        <f t="shared" si="3"/>
        <v/>
      </c>
    </row>
    <row r="38" spans="2:22" x14ac:dyDescent="0.2">
      <c r="B38" s="24" t="str">
        <f t="shared" si="1"/>
        <v/>
      </c>
      <c r="C38" s="3"/>
      <c r="D38" s="2"/>
      <c r="E38" s="2"/>
      <c r="F38" s="2"/>
      <c r="G38" s="15"/>
      <c r="H38" s="15"/>
      <c r="I38" s="45"/>
      <c r="J38" s="46"/>
      <c r="K38" s="37" t="str">
        <f t="shared" si="0"/>
        <v/>
      </c>
      <c r="L38" s="33"/>
      <c r="M38" s="24" t="str">
        <f t="shared" si="2"/>
        <v/>
      </c>
      <c r="N38" s="3"/>
      <c r="O38" s="2"/>
      <c r="P38" s="2"/>
      <c r="Q38" s="2"/>
      <c r="R38" s="15"/>
      <c r="S38" s="15"/>
      <c r="T38" s="45"/>
      <c r="U38" s="46"/>
      <c r="V38" s="37" t="str">
        <f t="shared" si="3"/>
        <v/>
      </c>
    </row>
    <row r="39" spans="2:22" x14ac:dyDescent="0.2">
      <c r="B39" s="24" t="str">
        <f t="shared" si="1"/>
        <v/>
      </c>
      <c r="C39" s="3"/>
      <c r="D39" s="2"/>
      <c r="E39" s="2"/>
      <c r="F39" s="2"/>
      <c r="G39" s="15"/>
      <c r="H39" s="15"/>
      <c r="I39" s="45"/>
      <c r="J39" s="46"/>
      <c r="K39" s="37" t="str">
        <f t="shared" si="0"/>
        <v/>
      </c>
      <c r="L39" s="33"/>
      <c r="M39" s="24" t="str">
        <f t="shared" si="2"/>
        <v/>
      </c>
      <c r="N39" s="3"/>
      <c r="O39" s="2"/>
      <c r="P39" s="2"/>
      <c r="Q39" s="2"/>
      <c r="R39" s="15"/>
      <c r="S39" s="15"/>
      <c r="T39" s="45"/>
      <c r="U39" s="46"/>
      <c r="V39" s="37" t="str">
        <f t="shared" si="3"/>
        <v/>
      </c>
    </row>
    <row r="40" spans="2:22" x14ac:dyDescent="0.2">
      <c r="B40" s="24" t="str">
        <f t="shared" si="1"/>
        <v/>
      </c>
      <c r="C40" s="3"/>
      <c r="D40" s="2"/>
      <c r="E40" s="2"/>
      <c r="F40" s="2"/>
      <c r="G40" s="15"/>
      <c r="H40" s="15"/>
      <c r="I40" s="45"/>
      <c r="J40" s="46"/>
      <c r="K40" s="37" t="str">
        <f t="shared" si="0"/>
        <v/>
      </c>
      <c r="L40" s="33"/>
      <c r="M40" s="24" t="str">
        <f t="shared" si="2"/>
        <v/>
      </c>
      <c r="N40" s="3"/>
      <c r="O40" s="2"/>
      <c r="P40" s="2"/>
      <c r="Q40" s="2"/>
      <c r="R40" s="15"/>
      <c r="S40" s="15"/>
      <c r="T40" s="45"/>
      <c r="U40" s="46"/>
      <c r="V40" s="37" t="str">
        <f t="shared" si="3"/>
        <v/>
      </c>
    </row>
    <row r="41" spans="2:22" x14ac:dyDescent="0.2">
      <c r="B41" s="24" t="str">
        <f t="shared" si="1"/>
        <v/>
      </c>
      <c r="C41" s="3"/>
      <c r="D41" s="2"/>
      <c r="E41" s="2"/>
      <c r="F41" s="2"/>
      <c r="G41" s="15"/>
      <c r="H41" s="15"/>
      <c r="I41" s="45"/>
      <c r="J41" s="46"/>
      <c r="K41" s="37" t="str">
        <f t="shared" si="0"/>
        <v/>
      </c>
      <c r="L41" s="33"/>
      <c r="M41" s="24" t="str">
        <f t="shared" si="2"/>
        <v/>
      </c>
      <c r="N41" s="3"/>
      <c r="O41" s="2"/>
      <c r="P41" s="2"/>
      <c r="Q41" s="2"/>
      <c r="R41" s="15"/>
      <c r="S41" s="15"/>
      <c r="T41" s="45"/>
      <c r="U41" s="46"/>
      <c r="V41" s="37" t="str">
        <f t="shared" si="3"/>
        <v/>
      </c>
    </row>
    <row r="42" spans="2:22" x14ac:dyDescent="0.2">
      <c r="B42" s="24" t="str">
        <f t="shared" si="1"/>
        <v/>
      </c>
      <c r="C42" s="3"/>
      <c r="D42" s="2"/>
      <c r="E42" s="2"/>
      <c r="F42" s="2"/>
      <c r="G42" s="15"/>
      <c r="H42" s="15"/>
      <c r="I42" s="45"/>
      <c r="J42" s="46"/>
      <c r="K42" s="37" t="str">
        <f t="shared" si="0"/>
        <v/>
      </c>
      <c r="L42" s="33"/>
      <c r="M42" s="24" t="str">
        <f t="shared" si="2"/>
        <v/>
      </c>
      <c r="N42" s="3"/>
      <c r="O42" s="2"/>
      <c r="P42" s="2"/>
      <c r="Q42" s="2"/>
      <c r="R42" s="15"/>
      <c r="S42" s="15"/>
      <c r="T42" s="45"/>
      <c r="U42" s="46"/>
      <c r="V42" s="37" t="str">
        <f t="shared" si="3"/>
        <v/>
      </c>
    </row>
    <row r="43" spans="2:22" x14ac:dyDescent="0.2">
      <c r="B43" s="24" t="str">
        <f t="shared" si="1"/>
        <v/>
      </c>
      <c r="C43" s="3"/>
      <c r="D43" s="2"/>
      <c r="E43" s="2"/>
      <c r="F43" s="2"/>
      <c r="G43" s="15"/>
      <c r="H43" s="15"/>
      <c r="I43" s="45"/>
      <c r="J43" s="46"/>
      <c r="K43" s="37" t="str">
        <f t="shared" si="0"/>
        <v/>
      </c>
      <c r="L43" s="33"/>
      <c r="M43" s="24" t="str">
        <f t="shared" si="2"/>
        <v/>
      </c>
      <c r="N43" s="3"/>
      <c r="O43" s="2"/>
      <c r="P43" s="2"/>
      <c r="Q43" s="2"/>
      <c r="R43" s="15"/>
      <c r="S43" s="15"/>
      <c r="T43" s="45"/>
      <c r="U43" s="46"/>
      <c r="V43" s="37" t="str">
        <f t="shared" si="3"/>
        <v/>
      </c>
    </row>
    <row r="44" spans="2:22" x14ac:dyDescent="0.2">
      <c r="B44" s="24" t="str">
        <f t="shared" si="1"/>
        <v/>
      </c>
      <c r="C44" s="3"/>
      <c r="D44" s="2"/>
      <c r="E44" s="2"/>
      <c r="F44" s="2"/>
      <c r="G44" s="15"/>
      <c r="H44" s="15"/>
      <c r="I44" s="45"/>
      <c r="J44" s="46"/>
      <c r="K44" s="37" t="str">
        <f t="shared" si="0"/>
        <v/>
      </c>
      <c r="L44" s="33"/>
      <c r="M44" s="24" t="str">
        <f t="shared" si="2"/>
        <v/>
      </c>
      <c r="N44" s="3"/>
      <c r="O44" s="2"/>
      <c r="P44" s="2"/>
      <c r="Q44" s="2"/>
      <c r="R44" s="15"/>
      <c r="S44" s="15"/>
      <c r="T44" s="45"/>
      <c r="U44" s="46"/>
      <c r="V44" s="37" t="str">
        <f t="shared" si="3"/>
        <v/>
      </c>
    </row>
    <row r="45" spans="2:22" x14ac:dyDescent="0.2">
      <c r="B45" s="24" t="str">
        <f t="shared" si="1"/>
        <v/>
      </c>
      <c r="C45" s="3"/>
      <c r="D45" s="2"/>
      <c r="E45" s="2"/>
      <c r="F45" s="2"/>
      <c r="G45" s="15"/>
      <c r="H45" s="15"/>
      <c r="I45" s="45"/>
      <c r="J45" s="46"/>
      <c r="K45" s="37" t="str">
        <f t="shared" si="0"/>
        <v/>
      </c>
      <c r="L45" s="33"/>
      <c r="M45" s="24" t="str">
        <f t="shared" si="2"/>
        <v/>
      </c>
      <c r="N45" s="3"/>
      <c r="O45" s="2"/>
      <c r="P45" s="2"/>
      <c r="Q45" s="2"/>
      <c r="R45" s="15"/>
      <c r="S45" s="15"/>
      <c r="T45" s="45"/>
      <c r="U45" s="46"/>
      <c r="V45" s="37" t="str">
        <f t="shared" si="3"/>
        <v/>
      </c>
    </row>
    <row r="46" spans="2:22" x14ac:dyDescent="0.2">
      <c r="B46" s="24" t="str">
        <f t="shared" si="1"/>
        <v/>
      </c>
      <c r="C46" s="3"/>
      <c r="D46" s="2"/>
      <c r="E46" s="2"/>
      <c r="F46" s="2"/>
      <c r="G46" s="15"/>
      <c r="H46" s="15"/>
      <c r="I46" s="45"/>
      <c r="J46" s="46"/>
      <c r="K46" s="37" t="str">
        <f t="shared" si="0"/>
        <v/>
      </c>
      <c r="L46" s="33"/>
      <c r="M46" s="24" t="str">
        <f t="shared" si="2"/>
        <v/>
      </c>
      <c r="N46" s="3"/>
      <c r="O46" s="2"/>
      <c r="P46" s="2"/>
      <c r="Q46" s="2"/>
      <c r="R46" s="15"/>
      <c r="S46" s="15"/>
      <c r="T46" s="45"/>
      <c r="U46" s="46"/>
      <c r="V46" s="37" t="str">
        <f t="shared" si="3"/>
        <v/>
      </c>
    </row>
    <row r="47" spans="2:22" x14ac:dyDescent="0.2">
      <c r="B47" s="24" t="str">
        <f t="shared" si="1"/>
        <v/>
      </c>
      <c r="C47" s="3"/>
      <c r="D47" s="2"/>
      <c r="E47" s="2"/>
      <c r="F47" s="2"/>
      <c r="G47" s="15"/>
      <c r="H47" s="15"/>
      <c r="I47" s="45"/>
      <c r="J47" s="46"/>
      <c r="K47" s="37" t="str">
        <f t="shared" si="0"/>
        <v/>
      </c>
      <c r="L47" s="33"/>
      <c r="M47" s="24" t="str">
        <f t="shared" si="2"/>
        <v/>
      </c>
      <c r="N47" s="3"/>
      <c r="O47" s="2"/>
      <c r="P47" s="2"/>
      <c r="Q47" s="2"/>
      <c r="R47" s="15"/>
      <c r="S47" s="15"/>
      <c r="T47" s="45"/>
      <c r="U47" s="46"/>
      <c r="V47" s="37" t="str">
        <f t="shared" si="3"/>
        <v/>
      </c>
    </row>
    <row r="48" spans="2:22" x14ac:dyDescent="0.2">
      <c r="B48" s="24" t="str">
        <f t="shared" si="1"/>
        <v/>
      </c>
      <c r="C48" s="3"/>
      <c r="D48" s="2"/>
      <c r="E48" s="2"/>
      <c r="F48" s="2"/>
      <c r="G48" s="15"/>
      <c r="H48" s="15"/>
      <c r="I48" s="45"/>
      <c r="J48" s="46"/>
      <c r="K48" s="37" t="str">
        <f t="shared" si="0"/>
        <v/>
      </c>
      <c r="L48" s="33"/>
      <c r="M48" s="24" t="str">
        <f t="shared" si="2"/>
        <v/>
      </c>
      <c r="N48" s="3"/>
      <c r="O48" s="2"/>
      <c r="P48" s="2"/>
      <c r="Q48" s="2"/>
      <c r="R48" s="15"/>
      <c r="S48" s="15"/>
      <c r="T48" s="45"/>
      <c r="U48" s="46"/>
      <c r="V48" s="37" t="str">
        <f t="shared" si="3"/>
        <v/>
      </c>
    </row>
    <row r="49" spans="2:22" x14ac:dyDescent="0.2">
      <c r="B49" s="24" t="str">
        <f t="shared" si="1"/>
        <v/>
      </c>
      <c r="C49" s="3"/>
      <c r="D49" s="2"/>
      <c r="E49" s="2"/>
      <c r="F49" s="2"/>
      <c r="G49" s="15"/>
      <c r="H49" s="15"/>
      <c r="I49" s="45"/>
      <c r="J49" s="46"/>
      <c r="K49" s="37" t="str">
        <f t="shared" si="0"/>
        <v/>
      </c>
      <c r="L49" s="33"/>
      <c r="M49" s="24" t="str">
        <f t="shared" si="2"/>
        <v/>
      </c>
      <c r="N49" s="3"/>
      <c r="O49" s="2"/>
      <c r="P49" s="2"/>
      <c r="Q49" s="2"/>
      <c r="R49" s="15"/>
      <c r="S49" s="15"/>
      <c r="T49" s="45"/>
      <c r="U49" s="46"/>
      <c r="V49" s="37" t="str">
        <f t="shared" si="3"/>
        <v/>
      </c>
    </row>
    <row r="50" spans="2:22" x14ac:dyDescent="0.2">
      <c r="B50" s="24" t="str">
        <f t="shared" si="1"/>
        <v/>
      </c>
      <c r="C50" s="3"/>
      <c r="D50" s="2"/>
      <c r="E50" s="2"/>
      <c r="F50" s="2"/>
      <c r="G50" s="15"/>
      <c r="H50" s="15"/>
      <c r="I50" s="45"/>
      <c r="J50" s="46"/>
      <c r="K50" s="37" t="str">
        <f t="shared" si="0"/>
        <v/>
      </c>
      <c r="L50" s="33"/>
      <c r="M50" s="24" t="str">
        <f t="shared" si="2"/>
        <v/>
      </c>
      <c r="N50" s="3"/>
      <c r="O50" s="2"/>
      <c r="P50" s="2"/>
      <c r="Q50" s="2"/>
      <c r="R50" s="15"/>
      <c r="S50" s="15"/>
      <c r="T50" s="45"/>
      <c r="U50" s="46"/>
      <c r="V50" s="37" t="str">
        <f t="shared" si="3"/>
        <v/>
      </c>
    </row>
    <row r="51" spans="2:22" x14ac:dyDescent="0.2">
      <c r="B51" s="24" t="str">
        <f t="shared" si="1"/>
        <v/>
      </c>
      <c r="C51" s="3"/>
      <c r="D51" s="2"/>
      <c r="E51" s="2"/>
      <c r="F51" s="2"/>
      <c r="G51" s="15"/>
      <c r="H51" s="15"/>
      <c r="I51" s="45"/>
      <c r="J51" s="46"/>
      <c r="K51" s="37" t="str">
        <f t="shared" si="0"/>
        <v/>
      </c>
      <c r="L51" s="33"/>
      <c r="M51" s="24" t="str">
        <f t="shared" si="2"/>
        <v/>
      </c>
      <c r="N51" s="3"/>
      <c r="O51" s="2"/>
      <c r="P51" s="2"/>
      <c r="Q51" s="2"/>
      <c r="R51" s="15"/>
      <c r="S51" s="15"/>
      <c r="T51" s="45"/>
      <c r="U51" s="46"/>
      <c r="V51" s="37" t="str">
        <f t="shared" si="3"/>
        <v/>
      </c>
    </row>
    <row r="52" spans="2:22" x14ac:dyDescent="0.2">
      <c r="B52" s="24" t="str">
        <f t="shared" si="1"/>
        <v/>
      </c>
      <c r="C52" s="3"/>
      <c r="D52" s="2"/>
      <c r="E52" s="2"/>
      <c r="F52" s="2"/>
      <c r="G52" s="15"/>
      <c r="H52" s="15"/>
      <c r="I52" s="45"/>
      <c r="J52" s="46"/>
      <c r="K52" s="37" t="str">
        <f t="shared" si="0"/>
        <v/>
      </c>
      <c r="L52" s="33"/>
      <c r="M52" s="24" t="str">
        <f t="shared" si="2"/>
        <v/>
      </c>
      <c r="N52" s="3"/>
      <c r="O52" s="2"/>
      <c r="P52" s="2"/>
      <c r="Q52" s="2"/>
      <c r="R52" s="15"/>
      <c r="S52" s="15"/>
      <c r="T52" s="45"/>
      <c r="U52" s="46"/>
      <c r="V52" s="37" t="str">
        <f t="shared" si="3"/>
        <v/>
      </c>
    </row>
    <row r="53" spans="2:22" x14ac:dyDescent="0.2">
      <c r="B53" s="24" t="str">
        <f t="shared" si="1"/>
        <v/>
      </c>
      <c r="C53" s="3"/>
      <c r="D53" s="2"/>
      <c r="E53" s="2"/>
      <c r="F53" s="2"/>
      <c r="G53" s="15"/>
      <c r="H53" s="15"/>
      <c r="I53" s="45"/>
      <c r="J53" s="46"/>
      <c r="K53" s="37" t="str">
        <f t="shared" si="0"/>
        <v/>
      </c>
      <c r="L53" s="33"/>
      <c r="M53" s="24" t="str">
        <f t="shared" si="2"/>
        <v/>
      </c>
      <c r="N53" s="3"/>
      <c r="O53" s="2"/>
      <c r="P53" s="2"/>
      <c r="Q53" s="2"/>
      <c r="R53" s="15"/>
      <c r="S53" s="15"/>
      <c r="T53" s="45"/>
      <c r="U53" s="46"/>
      <c r="V53" s="37" t="str">
        <f t="shared" si="3"/>
        <v/>
      </c>
    </row>
    <row r="54" spans="2:22" x14ac:dyDescent="0.2">
      <c r="B54" s="24" t="str">
        <f t="shared" si="1"/>
        <v/>
      </c>
      <c r="C54" s="3"/>
      <c r="D54" s="2"/>
      <c r="E54" s="2"/>
      <c r="F54" s="2"/>
      <c r="G54" s="15"/>
      <c r="H54" s="15"/>
      <c r="I54" s="45"/>
      <c r="J54" s="46"/>
      <c r="K54" s="37" t="str">
        <f t="shared" si="0"/>
        <v/>
      </c>
      <c r="L54" s="33"/>
      <c r="M54" s="24" t="str">
        <f t="shared" si="2"/>
        <v/>
      </c>
      <c r="N54" s="3"/>
      <c r="O54" s="2"/>
      <c r="P54" s="2"/>
      <c r="Q54" s="2"/>
      <c r="R54" s="15"/>
      <c r="S54" s="15"/>
      <c r="T54" s="45"/>
      <c r="U54" s="46"/>
      <c r="V54" s="37" t="str">
        <f t="shared" si="3"/>
        <v/>
      </c>
    </row>
    <row r="55" spans="2:22" x14ac:dyDescent="0.2">
      <c r="B55" s="24" t="str">
        <f t="shared" si="1"/>
        <v/>
      </c>
      <c r="C55" s="3"/>
      <c r="D55" s="2"/>
      <c r="E55" s="2"/>
      <c r="F55" s="2"/>
      <c r="G55" s="15"/>
      <c r="H55" s="15"/>
      <c r="I55" s="45"/>
      <c r="J55" s="46"/>
      <c r="K55" s="37" t="str">
        <f t="shared" si="0"/>
        <v/>
      </c>
      <c r="L55" s="33"/>
      <c r="M55" s="24" t="str">
        <f t="shared" si="2"/>
        <v/>
      </c>
      <c r="N55" s="3"/>
      <c r="O55" s="2"/>
      <c r="P55" s="2"/>
      <c r="Q55" s="2"/>
      <c r="R55" s="15"/>
      <c r="S55" s="15"/>
      <c r="T55" s="45"/>
      <c r="U55" s="46"/>
      <c r="V55" s="37" t="str">
        <f t="shared" si="3"/>
        <v/>
      </c>
    </row>
    <row r="56" spans="2:22" x14ac:dyDescent="0.2">
      <c r="B56" s="24" t="str">
        <f t="shared" si="1"/>
        <v/>
      </c>
      <c r="C56" s="3"/>
      <c r="D56" s="2"/>
      <c r="E56" s="2"/>
      <c r="F56" s="2"/>
      <c r="G56" s="15"/>
      <c r="H56" s="15"/>
      <c r="I56" s="45"/>
      <c r="J56" s="46"/>
      <c r="K56" s="37" t="str">
        <f t="shared" si="0"/>
        <v/>
      </c>
      <c r="L56" s="33"/>
      <c r="M56" s="24" t="str">
        <f t="shared" si="2"/>
        <v/>
      </c>
      <c r="N56" s="3"/>
      <c r="O56" s="2"/>
      <c r="P56" s="2"/>
      <c r="Q56" s="2"/>
      <c r="R56" s="15"/>
      <c r="S56" s="15"/>
      <c r="T56" s="45"/>
      <c r="U56" s="46"/>
      <c r="V56" s="37" t="str">
        <f t="shared" si="3"/>
        <v/>
      </c>
    </row>
    <row r="57" spans="2:22" x14ac:dyDescent="0.2">
      <c r="B57" s="24" t="str">
        <f t="shared" si="1"/>
        <v/>
      </c>
      <c r="C57" s="3"/>
      <c r="D57" s="2"/>
      <c r="E57" s="2"/>
      <c r="F57" s="2"/>
      <c r="G57" s="15"/>
      <c r="H57" s="15"/>
      <c r="I57" s="45"/>
      <c r="J57" s="46"/>
      <c r="K57" s="37" t="str">
        <f t="shared" si="0"/>
        <v/>
      </c>
      <c r="L57" s="33"/>
      <c r="M57" s="24" t="str">
        <f t="shared" si="2"/>
        <v/>
      </c>
      <c r="N57" s="3"/>
      <c r="O57" s="2"/>
      <c r="P57" s="2"/>
      <c r="Q57" s="2"/>
      <c r="R57" s="15"/>
      <c r="S57" s="15"/>
      <c r="T57" s="45"/>
      <c r="U57" s="46"/>
      <c r="V57" s="37" t="str">
        <f t="shared" si="3"/>
        <v/>
      </c>
    </row>
    <row r="58" spans="2:22" x14ac:dyDescent="0.2">
      <c r="B58" s="24" t="str">
        <f t="shared" si="1"/>
        <v/>
      </c>
      <c r="C58" s="3"/>
      <c r="D58" s="2"/>
      <c r="E58" s="2"/>
      <c r="F58" s="2"/>
      <c r="G58" s="15"/>
      <c r="H58" s="15"/>
      <c r="I58" s="45"/>
      <c r="J58" s="46"/>
      <c r="K58" s="37" t="str">
        <f t="shared" si="0"/>
        <v/>
      </c>
      <c r="L58" s="33"/>
      <c r="M58" s="24" t="str">
        <f t="shared" si="2"/>
        <v/>
      </c>
      <c r="N58" s="3"/>
      <c r="O58" s="2"/>
      <c r="P58" s="2"/>
      <c r="Q58" s="2"/>
      <c r="R58" s="15"/>
      <c r="S58" s="15"/>
      <c r="T58" s="45"/>
      <c r="U58" s="46"/>
      <c r="V58" s="37" t="str">
        <f t="shared" si="3"/>
        <v/>
      </c>
    </row>
    <row r="59" spans="2:22" x14ac:dyDescent="0.2">
      <c r="B59" s="24" t="str">
        <f t="shared" si="1"/>
        <v/>
      </c>
      <c r="C59" s="3"/>
      <c r="D59" s="2"/>
      <c r="E59" s="2"/>
      <c r="F59" s="2"/>
      <c r="G59" s="15"/>
      <c r="H59" s="15"/>
      <c r="I59" s="45"/>
      <c r="J59" s="46"/>
      <c r="K59" s="37" t="str">
        <f t="shared" si="0"/>
        <v/>
      </c>
      <c r="L59" s="33"/>
      <c r="M59" s="24" t="str">
        <f t="shared" si="2"/>
        <v/>
      </c>
      <c r="N59" s="3"/>
      <c r="O59" s="2"/>
      <c r="P59" s="2"/>
      <c r="Q59" s="2"/>
      <c r="R59" s="15"/>
      <c r="S59" s="15"/>
      <c r="T59" s="45"/>
      <c r="U59" s="46"/>
      <c r="V59" s="37" t="str">
        <f t="shared" si="3"/>
        <v/>
      </c>
    </row>
    <row r="60" spans="2:22" x14ac:dyDescent="0.2">
      <c r="B60" s="24" t="str">
        <f t="shared" si="1"/>
        <v/>
      </c>
      <c r="C60" s="3"/>
      <c r="D60" s="2"/>
      <c r="E60" s="2"/>
      <c r="F60" s="2"/>
      <c r="G60" s="15"/>
      <c r="H60" s="15"/>
      <c r="I60" s="45"/>
      <c r="J60" s="46"/>
      <c r="K60" s="37" t="str">
        <f t="shared" si="0"/>
        <v/>
      </c>
      <c r="L60" s="33"/>
      <c r="M60" s="24" t="str">
        <f t="shared" si="2"/>
        <v/>
      </c>
      <c r="N60" s="3"/>
      <c r="O60" s="2"/>
      <c r="P60" s="2"/>
      <c r="Q60" s="2"/>
      <c r="R60" s="15"/>
      <c r="S60" s="15"/>
      <c r="T60" s="45"/>
      <c r="U60" s="46"/>
      <c r="V60" s="37" t="str">
        <f t="shared" si="3"/>
        <v/>
      </c>
    </row>
    <row r="61" spans="2:22" x14ac:dyDescent="0.2">
      <c r="B61" s="24" t="str">
        <f t="shared" si="1"/>
        <v/>
      </c>
      <c r="C61" s="3"/>
      <c r="D61" s="2"/>
      <c r="E61" s="2"/>
      <c r="F61" s="2"/>
      <c r="G61" s="15"/>
      <c r="H61" s="15"/>
      <c r="I61" s="45"/>
      <c r="J61" s="46"/>
      <c r="K61" s="37" t="str">
        <f t="shared" si="0"/>
        <v/>
      </c>
      <c r="L61" s="33"/>
      <c r="M61" s="24" t="str">
        <f t="shared" si="2"/>
        <v/>
      </c>
      <c r="N61" s="3"/>
      <c r="O61" s="2"/>
      <c r="P61" s="2"/>
      <c r="Q61" s="2"/>
      <c r="R61" s="15"/>
      <c r="S61" s="15"/>
      <c r="T61" s="45"/>
      <c r="U61" s="46"/>
      <c r="V61" s="37" t="str">
        <f t="shared" si="3"/>
        <v/>
      </c>
    </row>
    <row r="62" spans="2:22" x14ac:dyDescent="0.2">
      <c r="B62" s="24" t="str">
        <f t="shared" si="1"/>
        <v/>
      </c>
      <c r="C62" s="3"/>
      <c r="D62" s="2"/>
      <c r="E62" s="2"/>
      <c r="F62" s="2"/>
      <c r="G62" s="15"/>
      <c r="H62" s="15"/>
      <c r="I62" s="45"/>
      <c r="J62" s="46"/>
      <c r="K62" s="37" t="str">
        <f t="shared" si="0"/>
        <v/>
      </c>
      <c r="L62" s="33"/>
      <c r="M62" s="24" t="str">
        <f t="shared" si="2"/>
        <v/>
      </c>
      <c r="N62" s="3"/>
      <c r="O62" s="2"/>
      <c r="P62" s="2"/>
      <c r="Q62" s="2"/>
      <c r="R62" s="15"/>
      <c r="S62" s="15"/>
      <c r="T62" s="45"/>
      <c r="U62" s="46"/>
      <c r="V62" s="37" t="str">
        <f t="shared" si="3"/>
        <v/>
      </c>
    </row>
    <row r="63" spans="2:22" x14ac:dyDescent="0.2">
      <c r="B63" s="24" t="str">
        <f t="shared" si="1"/>
        <v/>
      </c>
      <c r="C63" s="3"/>
      <c r="D63" s="2"/>
      <c r="E63" s="2"/>
      <c r="F63" s="2"/>
      <c r="G63" s="15"/>
      <c r="H63" s="15"/>
      <c r="I63" s="45"/>
      <c r="J63" s="46"/>
      <c r="K63" s="37" t="str">
        <f t="shared" si="0"/>
        <v/>
      </c>
      <c r="L63" s="33"/>
      <c r="M63" s="24" t="str">
        <f t="shared" si="2"/>
        <v/>
      </c>
      <c r="N63" s="3"/>
      <c r="O63" s="2"/>
      <c r="P63" s="2"/>
      <c r="Q63" s="2"/>
      <c r="R63" s="15"/>
      <c r="S63" s="15"/>
      <c r="T63" s="45"/>
      <c r="U63" s="46"/>
      <c r="V63" s="37" t="str">
        <f t="shared" si="3"/>
        <v/>
      </c>
    </row>
    <row r="64" spans="2:22" x14ac:dyDescent="0.2">
      <c r="B64" s="24" t="str">
        <f t="shared" si="1"/>
        <v/>
      </c>
      <c r="C64" s="3"/>
      <c r="D64" s="2"/>
      <c r="E64" s="2"/>
      <c r="F64" s="2"/>
      <c r="G64" s="15"/>
      <c r="H64" s="15"/>
      <c r="I64" s="45"/>
      <c r="J64" s="46"/>
      <c r="K64" s="37" t="str">
        <f t="shared" si="0"/>
        <v/>
      </c>
      <c r="L64" s="33"/>
      <c r="M64" s="24" t="str">
        <f t="shared" si="2"/>
        <v/>
      </c>
      <c r="N64" s="3"/>
      <c r="O64" s="2"/>
      <c r="P64" s="2"/>
      <c r="Q64" s="2"/>
      <c r="R64" s="15"/>
      <c r="S64" s="15"/>
      <c r="T64" s="45"/>
      <c r="U64" s="46"/>
      <c r="V64" s="37" t="str">
        <f t="shared" si="3"/>
        <v/>
      </c>
    </row>
    <row r="65" spans="2:22" x14ac:dyDescent="0.2">
      <c r="B65" s="24" t="str">
        <f t="shared" si="1"/>
        <v/>
      </c>
      <c r="C65" s="3"/>
      <c r="D65" s="2"/>
      <c r="E65" s="2"/>
      <c r="F65" s="2"/>
      <c r="G65" s="15"/>
      <c r="H65" s="15"/>
      <c r="I65" s="45"/>
      <c r="J65" s="46"/>
      <c r="K65" s="37" t="str">
        <f t="shared" si="0"/>
        <v/>
      </c>
      <c r="L65" s="33"/>
      <c r="M65" s="24" t="str">
        <f t="shared" si="2"/>
        <v/>
      </c>
      <c r="N65" s="3"/>
      <c r="O65" s="2"/>
      <c r="P65" s="2"/>
      <c r="Q65" s="2"/>
      <c r="R65" s="15"/>
      <c r="S65" s="15"/>
      <c r="T65" s="45"/>
      <c r="U65" s="46"/>
      <c r="V65" s="37" t="str">
        <f t="shared" si="3"/>
        <v/>
      </c>
    </row>
    <row r="66" spans="2:22" x14ac:dyDescent="0.2">
      <c r="B66" s="24" t="str">
        <f t="shared" si="1"/>
        <v/>
      </c>
      <c r="C66" s="3"/>
      <c r="D66" s="2"/>
      <c r="E66" s="2"/>
      <c r="F66" s="2"/>
      <c r="G66" s="15"/>
      <c r="H66" s="15"/>
      <c r="I66" s="45"/>
      <c r="J66" s="46"/>
      <c r="K66" s="37" t="str">
        <f t="shared" si="0"/>
        <v/>
      </c>
      <c r="L66" s="33"/>
      <c r="M66" s="24" t="str">
        <f t="shared" si="2"/>
        <v/>
      </c>
      <c r="N66" s="3"/>
      <c r="O66" s="2"/>
      <c r="P66" s="2"/>
      <c r="Q66" s="2"/>
      <c r="R66" s="15"/>
      <c r="S66" s="15"/>
      <c r="T66" s="45"/>
      <c r="U66" s="46"/>
      <c r="V66" s="37" t="str">
        <f t="shared" si="3"/>
        <v/>
      </c>
    </row>
    <row r="67" spans="2:22" x14ac:dyDescent="0.2">
      <c r="B67" s="24" t="str">
        <f t="shared" si="1"/>
        <v/>
      </c>
      <c r="C67" s="3"/>
      <c r="D67" s="2"/>
      <c r="E67" s="2"/>
      <c r="F67" s="2"/>
      <c r="G67" s="15"/>
      <c r="H67" s="15"/>
      <c r="I67" s="45"/>
      <c r="J67" s="46"/>
      <c r="K67" s="37" t="str">
        <f t="shared" si="0"/>
        <v/>
      </c>
      <c r="L67" s="33"/>
      <c r="M67" s="24" t="str">
        <f t="shared" si="2"/>
        <v/>
      </c>
      <c r="N67" s="3"/>
      <c r="O67" s="2"/>
      <c r="P67" s="2"/>
      <c r="Q67" s="2"/>
      <c r="R67" s="15"/>
      <c r="S67" s="15"/>
      <c r="T67" s="45"/>
      <c r="U67" s="46"/>
      <c r="V67" s="37" t="str">
        <f t="shared" si="3"/>
        <v/>
      </c>
    </row>
    <row r="68" spans="2:22" x14ac:dyDescent="0.2">
      <c r="B68" s="24" t="str">
        <f t="shared" si="1"/>
        <v/>
      </c>
      <c r="C68" s="3"/>
      <c r="D68" s="2"/>
      <c r="E68" s="2"/>
      <c r="F68" s="2"/>
      <c r="G68" s="15"/>
      <c r="H68" s="15"/>
      <c r="I68" s="45"/>
      <c r="J68" s="46"/>
      <c r="K68" s="37" t="str">
        <f t="shared" si="0"/>
        <v/>
      </c>
      <c r="L68" s="33"/>
      <c r="M68" s="24" t="str">
        <f t="shared" si="2"/>
        <v/>
      </c>
      <c r="N68" s="3"/>
      <c r="O68" s="2"/>
      <c r="P68" s="2"/>
      <c r="Q68" s="2"/>
      <c r="R68" s="15"/>
      <c r="S68" s="15"/>
      <c r="T68" s="45"/>
      <c r="U68" s="46"/>
      <c r="V68" s="37" t="str">
        <f t="shared" si="3"/>
        <v/>
      </c>
    </row>
    <row r="69" spans="2:22" x14ac:dyDescent="0.2">
      <c r="B69" s="24" t="str">
        <f t="shared" si="1"/>
        <v/>
      </c>
      <c r="C69" s="3"/>
      <c r="D69" s="2"/>
      <c r="E69" s="2"/>
      <c r="F69" s="2"/>
      <c r="G69" s="15"/>
      <c r="H69" s="15"/>
      <c r="I69" s="45"/>
      <c r="J69" s="46"/>
      <c r="K69" s="37" t="str">
        <f t="shared" ref="K69:K132" si="4">IF(AND(I69&gt;0,G69&gt;0),G69/I69,"")</f>
        <v/>
      </c>
      <c r="L69" s="33"/>
      <c r="M69" s="24" t="str">
        <f t="shared" si="2"/>
        <v/>
      </c>
      <c r="N69" s="3"/>
      <c r="O69" s="2"/>
      <c r="P69" s="2"/>
      <c r="Q69" s="2"/>
      <c r="R69" s="15"/>
      <c r="S69" s="15"/>
      <c r="T69" s="45"/>
      <c r="U69" s="46"/>
      <c r="V69" s="37" t="str">
        <f t="shared" si="3"/>
        <v/>
      </c>
    </row>
    <row r="70" spans="2:22" x14ac:dyDescent="0.2">
      <c r="B70" s="24" t="str">
        <f t="shared" ref="B70:B133" si="5">_xlfn.CONCAT(C70,E70,F70)</f>
        <v/>
      </c>
      <c r="C70" s="3"/>
      <c r="D70" s="2"/>
      <c r="E70" s="2"/>
      <c r="F70" s="2"/>
      <c r="G70" s="15"/>
      <c r="H70" s="15"/>
      <c r="I70" s="45"/>
      <c r="J70" s="46"/>
      <c r="K70" s="37" t="str">
        <f t="shared" si="4"/>
        <v/>
      </c>
      <c r="L70" s="33"/>
      <c r="M70" s="24" t="str">
        <f t="shared" ref="M70:M133" si="6">_xlfn.CONCAT(N70,P70,Q70)</f>
        <v/>
      </c>
      <c r="N70" s="3"/>
      <c r="O70" s="2"/>
      <c r="P70" s="2"/>
      <c r="Q70" s="2"/>
      <c r="R70" s="15"/>
      <c r="S70" s="15"/>
      <c r="T70" s="45"/>
      <c r="U70" s="46"/>
      <c r="V70" s="37" t="str">
        <f t="shared" ref="V70:V133" si="7">IF(AND(T70&gt;0,R70&gt;0),R70/T70,"")</f>
        <v/>
      </c>
    </row>
    <row r="71" spans="2:22" x14ac:dyDescent="0.2">
      <c r="B71" s="24" t="str">
        <f t="shared" si="5"/>
        <v/>
      </c>
      <c r="C71" s="3"/>
      <c r="D71" s="2"/>
      <c r="E71" s="2"/>
      <c r="F71" s="2"/>
      <c r="G71" s="15"/>
      <c r="H71" s="15"/>
      <c r="I71" s="45"/>
      <c r="J71" s="46"/>
      <c r="K71" s="37" t="str">
        <f t="shared" si="4"/>
        <v/>
      </c>
      <c r="L71" s="33"/>
      <c r="M71" s="24" t="str">
        <f t="shared" si="6"/>
        <v/>
      </c>
      <c r="N71" s="3"/>
      <c r="O71" s="2"/>
      <c r="P71" s="2"/>
      <c r="Q71" s="2"/>
      <c r="R71" s="15"/>
      <c r="S71" s="15"/>
      <c r="T71" s="45"/>
      <c r="U71" s="46"/>
      <c r="V71" s="37" t="str">
        <f t="shared" si="7"/>
        <v/>
      </c>
    </row>
    <row r="72" spans="2:22" x14ac:dyDescent="0.2">
      <c r="B72" s="24" t="str">
        <f t="shared" si="5"/>
        <v/>
      </c>
      <c r="C72" s="3"/>
      <c r="D72" s="2"/>
      <c r="E72" s="2"/>
      <c r="F72" s="2"/>
      <c r="G72" s="15"/>
      <c r="H72" s="15"/>
      <c r="I72" s="45"/>
      <c r="J72" s="46"/>
      <c r="K72" s="37" t="str">
        <f t="shared" si="4"/>
        <v/>
      </c>
      <c r="L72" s="33"/>
      <c r="M72" s="24" t="str">
        <f t="shared" si="6"/>
        <v/>
      </c>
      <c r="N72" s="3"/>
      <c r="O72" s="2"/>
      <c r="P72" s="2"/>
      <c r="Q72" s="2"/>
      <c r="R72" s="15"/>
      <c r="S72" s="15"/>
      <c r="T72" s="45"/>
      <c r="U72" s="46"/>
      <c r="V72" s="37" t="str">
        <f t="shared" si="7"/>
        <v/>
      </c>
    </row>
    <row r="73" spans="2:22" x14ac:dyDescent="0.2">
      <c r="B73" s="24" t="str">
        <f t="shared" si="5"/>
        <v/>
      </c>
      <c r="C73" s="3"/>
      <c r="D73" s="2"/>
      <c r="E73" s="2"/>
      <c r="F73" s="2"/>
      <c r="G73" s="15"/>
      <c r="H73" s="15"/>
      <c r="I73" s="45"/>
      <c r="J73" s="46"/>
      <c r="K73" s="37" t="str">
        <f t="shared" si="4"/>
        <v/>
      </c>
      <c r="L73" s="33"/>
      <c r="M73" s="24" t="str">
        <f t="shared" si="6"/>
        <v/>
      </c>
      <c r="N73" s="3"/>
      <c r="O73" s="2"/>
      <c r="P73" s="2"/>
      <c r="Q73" s="2"/>
      <c r="R73" s="15"/>
      <c r="S73" s="15"/>
      <c r="T73" s="45"/>
      <c r="U73" s="46"/>
      <c r="V73" s="37" t="str">
        <f t="shared" si="7"/>
        <v/>
      </c>
    </row>
    <row r="74" spans="2:22" x14ac:dyDescent="0.2">
      <c r="B74" s="24" t="str">
        <f t="shared" si="5"/>
        <v/>
      </c>
      <c r="C74" s="3"/>
      <c r="D74" s="2"/>
      <c r="E74" s="2"/>
      <c r="F74" s="2"/>
      <c r="G74" s="15"/>
      <c r="H74" s="15"/>
      <c r="I74" s="45"/>
      <c r="J74" s="46"/>
      <c r="K74" s="37" t="str">
        <f t="shared" si="4"/>
        <v/>
      </c>
      <c r="L74" s="33"/>
      <c r="M74" s="24" t="str">
        <f t="shared" si="6"/>
        <v/>
      </c>
      <c r="N74" s="3"/>
      <c r="O74" s="2"/>
      <c r="P74" s="2"/>
      <c r="Q74" s="2"/>
      <c r="R74" s="15"/>
      <c r="S74" s="15"/>
      <c r="T74" s="45"/>
      <c r="U74" s="46"/>
      <c r="V74" s="37" t="str">
        <f t="shared" si="7"/>
        <v/>
      </c>
    </row>
    <row r="75" spans="2:22" x14ac:dyDescent="0.2">
      <c r="B75" s="24" t="str">
        <f t="shared" si="5"/>
        <v/>
      </c>
      <c r="C75" s="3"/>
      <c r="D75" s="2"/>
      <c r="E75" s="2"/>
      <c r="F75" s="2"/>
      <c r="G75" s="15"/>
      <c r="H75" s="15"/>
      <c r="I75" s="45"/>
      <c r="J75" s="46"/>
      <c r="K75" s="37" t="str">
        <f t="shared" si="4"/>
        <v/>
      </c>
      <c r="L75" s="33"/>
      <c r="M75" s="24" t="str">
        <f t="shared" si="6"/>
        <v/>
      </c>
      <c r="N75" s="3"/>
      <c r="O75" s="2"/>
      <c r="P75" s="2"/>
      <c r="Q75" s="2"/>
      <c r="R75" s="15"/>
      <c r="S75" s="15"/>
      <c r="T75" s="45"/>
      <c r="U75" s="46"/>
      <c r="V75" s="37" t="str">
        <f t="shared" si="7"/>
        <v/>
      </c>
    </row>
    <row r="76" spans="2:22" x14ac:dyDescent="0.2">
      <c r="B76" s="24" t="str">
        <f t="shared" si="5"/>
        <v/>
      </c>
      <c r="C76" s="3"/>
      <c r="D76" s="2"/>
      <c r="E76" s="2"/>
      <c r="F76" s="2"/>
      <c r="G76" s="15"/>
      <c r="H76" s="15"/>
      <c r="I76" s="45"/>
      <c r="J76" s="46"/>
      <c r="K76" s="37" t="str">
        <f t="shared" si="4"/>
        <v/>
      </c>
      <c r="L76" s="33"/>
      <c r="M76" s="24" t="str">
        <f t="shared" si="6"/>
        <v/>
      </c>
      <c r="N76" s="3"/>
      <c r="O76" s="2"/>
      <c r="P76" s="2"/>
      <c r="Q76" s="2"/>
      <c r="R76" s="15"/>
      <c r="S76" s="15"/>
      <c r="T76" s="45"/>
      <c r="U76" s="46"/>
      <c r="V76" s="37" t="str">
        <f t="shared" si="7"/>
        <v/>
      </c>
    </row>
    <row r="77" spans="2:22" x14ac:dyDescent="0.2">
      <c r="B77" s="24" t="str">
        <f t="shared" si="5"/>
        <v/>
      </c>
      <c r="C77" s="3"/>
      <c r="D77" s="2"/>
      <c r="E77" s="2"/>
      <c r="F77" s="2"/>
      <c r="G77" s="15"/>
      <c r="H77" s="15"/>
      <c r="I77" s="45"/>
      <c r="J77" s="46"/>
      <c r="K77" s="37" t="str">
        <f t="shared" si="4"/>
        <v/>
      </c>
      <c r="L77" s="33"/>
      <c r="M77" s="24" t="str">
        <f t="shared" si="6"/>
        <v/>
      </c>
      <c r="N77" s="3"/>
      <c r="O77" s="2"/>
      <c r="P77" s="2"/>
      <c r="Q77" s="2"/>
      <c r="R77" s="15"/>
      <c r="S77" s="15"/>
      <c r="T77" s="45"/>
      <c r="U77" s="46"/>
      <c r="V77" s="37" t="str">
        <f t="shared" si="7"/>
        <v/>
      </c>
    </row>
    <row r="78" spans="2:22" x14ac:dyDescent="0.2">
      <c r="B78" s="24" t="str">
        <f t="shared" si="5"/>
        <v/>
      </c>
      <c r="C78" s="3"/>
      <c r="D78" s="2"/>
      <c r="E78" s="2"/>
      <c r="F78" s="2"/>
      <c r="G78" s="15"/>
      <c r="H78" s="15"/>
      <c r="I78" s="45"/>
      <c r="J78" s="46"/>
      <c r="K78" s="37" t="str">
        <f t="shared" si="4"/>
        <v/>
      </c>
      <c r="L78" s="33"/>
      <c r="M78" s="24" t="str">
        <f t="shared" si="6"/>
        <v/>
      </c>
      <c r="N78" s="3"/>
      <c r="O78" s="2"/>
      <c r="P78" s="2"/>
      <c r="Q78" s="2"/>
      <c r="R78" s="15"/>
      <c r="S78" s="15"/>
      <c r="T78" s="45"/>
      <c r="U78" s="46"/>
      <c r="V78" s="37" t="str">
        <f t="shared" si="7"/>
        <v/>
      </c>
    </row>
    <row r="79" spans="2:22" x14ac:dyDescent="0.2">
      <c r="B79" s="24" t="str">
        <f t="shared" si="5"/>
        <v/>
      </c>
      <c r="C79" s="3"/>
      <c r="D79" s="2"/>
      <c r="E79" s="2"/>
      <c r="F79" s="2"/>
      <c r="G79" s="15"/>
      <c r="H79" s="15"/>
      <c r="I79" s="45"/>
      <c r="J79" s="46"/>
      <c r="K79" s="37" t="str">
        <f t="shared" si="4"/>
        <v/>
      </c>
      <c r="L79" s="33"/>
      <c r="M79" s="24" t="str">
        <f t="shared" si="6"/>
        <v/>
      </c>
      <c r="N79" s="3"/>
      <c r="O79" s="2"/>
      <c r="P79" s="2"/>
      <c r="Q79" s="2"/>
      <c r="R79" s="15"/>
      <c r="S79" s="15"/>
      <c r="T79" s="45"/>
      <c r="U79" s="46"/>
      <c r="V79" s="37" t="str">
        <f t="shared" si="7"/>
        <v/>
      </c>
    </row>
    <row r="80" spans="2:22" x14ac:dyDescent="0.2">
      <c r="B80" s="24" t="str">
        <f t="shared" si="5"/>
        <v/>
      </c>
      <c r="C80" s="3"/>
      <c r="D80" s="2"/>
      <c r="E80" s="2"/>
      <c r="F80" s="2"/>
      <c r="G80" s="15"/>
      <c r="H80" s="15"/>
      <c r="I80" s="45"/>
      <c r="J80" s="46"/>
      <c r="K80" s="37" t="str">
        <f t="shared" si="4"/>
        <v/>
      </c>
      <c r="L80" s="33"/>
      <c r="M80" s="24" t="str">
        <f t="shared" si="6"/>
        <v/>
      </c>
      <c r="N80" s="3"/>
      <c r="O80" s="2"/>
      <c r="P80" s="2"/>
      <c r="Q80" s="2"/>
      <c r="R80" s="15"/>
      <c r="S80" s="15"/>
      <c r="T80" s="45"/>
      <c r="U80" s="46"/>
      <c r="V80" s="37" t="str">
        <f t="shared" si="7"/>
        <v/>
      </c>
    </row>
    <row r="81" spans="2:22" x14ac:dyDescent="0.2">
      <c r="B81" s="24" t="str">
        <f t="shared" si="5"/>
        <v/>
      </c>
      <c r="C81" s="3"/>
      <c r="D81" s="2"/>
      <c r="E81" s="2"/>
      <c r="F81" s="2"/>
      <c r="G81" s="15"/>
      <c r="H81" s="15"/>
      <c r="I81" s="45"/>
      <c r="J81" s="46"/>
      <c r="K81" s="37" t="str">
        <f t="shared" si="4"/>
        <v/>
      </c>
      <c r="L81" s="33"/>
      <c r="M81" s="24" t="str">
        <f t="shared" si="6"/>
        <v/>
      </c>
      <c r="N81" s="3"/>
      <c r="O81" s="2"/>
      <c r="P81" s="2"/>
      <c r="Q81" s="2"/>
      <c r="R81" s="15"/>
      <c r="S81" s="15"/>
      <c r="T81" s="45"/>
      <c r="U81" s="46"/>
      <c r="V81" s="37" t="str">
        <f t="shared" si="7"/>
        <v/>
      </c>
    </row>
    <row r="82" spans="2:22" x14ac:dyDescent="0.2">
      <c r="B82" s="24" t="str">
        <f t="shared" si="5"/>
        <v/>
      </c>
      <c r="C82" s="3"/>
      <c r="D82" s="2"/>
      <c r="E82" s="2"/>
      <c r="F82" s="2"/>
      <c r="G82" s="15"/>
      <c r="H82" s="15"/>
      <c r="I82" s="45"/>
      <c r="J82" s="46"/>
      <c r="K82" s="37" t="str">
        <f t="shared" si="4"/>
        <v/>
      </c>
      <c r="L82" s="33"/>
      <c r="M82" s="24" t="str">
        <f t="shared" si="6"/>
        <v/>
      </c>
      <c r="N82" s="3"/>
      <c r="O82" s="2"/>
      <c r="P82" s="2"/>
      <c r="Q82" s="2"/>
      <c r="R82" s="15"/>
      <c r="S82" s="15"/>
      <c r="T82" s="45"/>
      <c r="U82" s="46"/>
      <c r="V82" s="37" t="str">
        <f t="shared" si="7"/>
        <v/>
      </c>
    </row>
    <row r="83" spans="2:22" x14ac:dyDescent="0.2">
      <c r="B83" s="24" t="str">
        <f t="shared" si="5"/>
        <v/>
      </c>
      <c r="C83" s="3"/>
      <c r="D83" s="2"/>
      <c r="E83" s="2"/>
      <c r="F83" s="2"/>
      <c r="G83" s="15"/>
      <c r="H83" s="15"/>
      <c r="I83" s="45"/>
      <c r="J83" s="46"/>
      <c r="K83" s="37" t="str">
        <f t="shared" si="4"/>
        <v/>
      </c>
      <c r="L83" s="33"/>
      <c r="M83" s="24" t="str">
        <f t="shared" si="6"/>
        <v/>
      </c>
      <c r="N83" s="3"/>
      <c r="O83" s="2"/>
      <c r="P83" s="2"/>
      <c r="Q83" s="2"/>
      <c r="R83" s="15"/>
      <c r="S83" s="15"/>
      <c r="T83" s="45"/>
      <c r="U83" s="46"/>
      <c r="V83" s="37" t="str">
        <f t="shared" si="7"/>
        <v/>
      </c>
    </row>
    <row r="84" spans="2:22" x14ac:dyDescent="0.2">
      <c r="B84" s="24" t="str">
        <f t="shared" si="5"/>
        <v/>
      </c>
      <c r="C84" s="3"/>
      <c r="D84" s="2"/>
      <c r="E84" s="2"/>
      <c r="F84" s="2"/>
      <c r="G84" s="15"/>
      <c r="H84" s="15"/>
      <c r="I84" s="45"/>
      <c r="J84" s="46"/>
      <c r="K84" s="37" t="str">
        <f t="shared" si="4"/>
        <v/>
      </c>
      <c r="L84" s="33"/>
      <c r="M84" s="24" t="str">
        <f t="shared" si="6"/>
        <v/>
      </c>
      <c r="N84" s="3"/>
      <c r="O84" s="2"/>
      <c r="P84" s="2"/>
      <c r="Q84" s="2"/>
      <c r="R84" s="15"/>
      <c r="S84" s="15"/>
      <c r="T84" s="45"/>
      <c r="U84" s="46"/>
      <c r="V84" s="37" t="str">
        <f t="shared" si="7"/>
        <v/>
      </c>
    </row>
    <row r="85" spans="2:22" x14ac:dyDescent="0.2">
      <c r="B85" s="24" t="str">
        <f t="shared" si="5"/>
        <v/>
      </c>
      <c r="C85" s="3"/>
      <c r="D85" s="2"/>
      <c r="E85" s="2"/>
      <c r="F85" s="2"/>
      <c r="G85" s="15"/>
      <c r="H85" s="15"/>
      <c r="I85" s="45"/>
      <c r="J85" s="46"/>
      <c r="K85" s="37" t="str">
        <f t="shared" si="4"/>
        <v/>
      </c>
      <c r="L85" s="33"/>
      <c r="M85" s="24" t="str">
        <f t="shared" si="6"/>
        <v/>
      </c>
      <c r="N85" s="3"/>
      <c r="O85" s="2"/>
      <c r="P85" s="2"/>
      <c r="Q85" s="2"/>
      <c r="R85" s="15"/>
      <c r="S85" s="15"/>
      <c r="T85" s="45"/>
      <c r="U85" s="46"/>
      <c r="V85" s="37" t="str">
        <f t="shared" si="7"/>
        <v/>
      </c>
    </row>
    <row r="86" spans="2:22" x14ac:dyDescent="0.2">
      <c r="B86" s="24" t="str">
        <f t="shared" si="5"/>
        <v/>
      </c>
      <c r="C86" s="3"/>
      <c r="D86" s="2"/>
      <c r="E86" s="2"/>
      <c r="F86" s="2"/>
      <c r="G86" s="15"/>
      <c r="H86" s="15"/>
      <c r="I86" s="45"/>
      <c r="J86" s="46"/>
      <c r="K86" s="37" t="str">
        <f t="shared" si="4"/>
        <v/>
      </c>
      <c r="L86" s="33"/>
      <c r="M86" s="24" t="str">
        <f t="shared" si="6"/>
        <v/>
      </c>
      <c r="N86" s="3"/>
      <c r="O86" s="2"/>
      <c r="P86" s="2"/>
      <c r="Q86" s="2"/>
      <c r="R86" s="15"/>
      <c r="S86" s="15"/>
      <c r="T86" s="45"/>
      <c r="U86" s="46"/>
      <c r="V86" s="37" t="str">
        <f t="shared" si="7"/>
        <v/>
      </c>
    </row>
    <row r="87" spans="2:22" x14ac:dyDescent="0.2">
      <c r="B87" s="24" t="str">
        <f t="shared" si="5"/>
        <v/>
      </c>
      <c r="C87" s="3"/>
      <c r="D87" s="2"/>
      <c r="E87" s="2"/>
      <c r="F87" s="2"/>
      <c r="G87" s="15"/>
      <c r="H87" s="15"/>
      <c r="I87" s="45"/>
      <c r="J87" s="46"/>
      <c r="K87" s="37" t="str">
        <f t="shared" si="4"/>
        <v/>
      </c>
      <c r="L87" s="33"/>
      <c r="M87" s="24" t="str">
        <f t="shared" si="6"/>
        <v/>
      </c>
      <c r="N87" s="3"/>
      <c r="O87" s="2"/>
      <c r="P87" s="2"/>
      <c r="Q87" s="2"/>
      <c r="R87" s="15"/>
      <c r="S87" s="15"/>
      <c r="T87" s="45"/>
      <c r="U87" s="46"/>
      <c r="V87" s="37" t="str">
        <f t="shared" si="7"/>
        <v/>
      </c>
    </row>
    <row r="88" spans="2:22" x14ac:dyDescent="0.2">
      <c r="B88" s="24" t="str">
        <f t="shared" si="5"/>
        <v/>
      </c>
      <c r="C88" s="3"/>
      <c r="D88" s="2"/>
      <c r="E88" s="2"/>
      <c r="F88" s="2"/>
      <c r="G88" s="15"/>
      <c r="H88" s="15"/>
      <c r="I88" s="45"/>
      <c r="J88" s="46"/>
      <c r="K88" s="37" t="str">
        <f t="shared" si="4"/>
        <v/>
      </c>
      <c r="L88" s="33"/>
      <c r="M88" s="24" t="str">
        <f t="shared" si="6"/>
        <v/>
      </c>
      <c r="N88" s="3"/>
      <c r="O88" s="2"/>
      <c r="P88" s="2"/>
      <c r="Q88" s="2"/>
      <c r="R88" s="15"/>
      <c r="S88" s="15"/>
      <c r="T88" s="45"/>
      <c r="U88" s="46"/>
      <c r="V88" s="37" t="str">
        <f t="shared" si="7"/>
        <v/>
      </c>
    </row>
    <row r="89" spans="2:22" x14ac:dyDescent="0.2">
      <c r="B89" s="24" t="str">
        <f t="shared" si="5"/>
        <v/>
      </c>
      <c r="C89" s="3"/>
      <c r="D89" s="2"/>
      <c r="E89" s="2"/>
      <c r="F89" s="2"/>
      <c r="G89" s="15"/>
      <c r="H89" s="15"/>
      <c r="I89" s="45"/>
      <c r="J89" s="46"/>
      <c r="K89" s="37" t="str">
        <f t="shared" si="4"/>
        <v/>
      </c>
      <c r="L89" s="33"/>
      <c r="M89" s="24" t="str">
        <f t="shared" si="6"/>
        <v/>
      </c>
      <c r="N89" s="3"/>
      <c r="O89" s="2"/>
      <c r="P89" s="2"/>
      <c r="Q89" s="2"/>
      <c r="R89" s="15"/>
      <c r="S89" s="15"/>
      <c r="T89" s="45"/>
      <c r="U89" s="46"/>
      <c r="V89" s="37" t="str">
        <f t="shared" si="7"/>
        <v/>
      </c>
    </row>
    <row r="90" spans="2:22" x14ac:dyDescent="0.2">
      <c r="B90" s="24" t="str">
        <f t="shared" si="5"/>
        <v/>
      </c>
      <c r="C90" s="3"/>
      <c r="D90" s="2"/>
      <c r="E90" s="2"/>
      <c r="F90" s="2"/>
      <c r="G90" s="15"/>
      <c r="H90" s="15"/>
      <c r="I90" s="45"/>
      <c r="J90" s="46"/>
      <c r="K90" s="37" t="str">
        <f t="shared" si="4"/>
        <v/>
      </c>
      <c r="L90" s="33"/>
      <c r="M90" s="24" t="str">
        <f t="shared" si="6"/>
        <v/>
      </c>
      <c r="N90" s="3"/>
      <c r="O90" s="2"/>
      <c r="P90" s="2"/>
      <c r="Q90" s="2"/>
      <c r="R90" s="15"/>
      <c r="S90" s="15"/>
      <c r="T90" s="45"/>
      <c r="U90" s="46"/>
      <c r="V90" s="37" t="str">
        <f t="shared" si="7"/>
        <v/>
      </c>
    </row>
    <row r="91" spans="2:22" x14ac:dyDescent="0.2">
      <c r="B91" s="24" t="str">
        <f t="shared" si="5"/>
        <v/>
      </c>
      <c r="C91" s="3"/>
      <c r="D91" s="2"/>
      <c r="E91" s="2"/>
      <c r="F91" s="2"/>
      <c r="G91" s="15"/>
      <c r="H91" s="15"/>
      <c r="I91" s="45"/>
      <c r="J91" s="46"/>
      <c r="K91" s="37" t="str">
        <f t="shared" si="4"/>
        <v/>
      </c>
      <c r="L91" s="33"/>
      <c r="M91" s="24" t="str">
        <f t="shared" si="6"/>
        <v/>
      </c>
      <c r="N91" s="3"/>
      <c r="O91" s="2"/>
      <c r="P91" s="2"/>
      <c r="Q91" s="2"/>
      <c r="R91" s="15"/>
      <c r="S91" s="15"/>
      <c r="T91" s="45"/>
      <c r="U91" s="46"/>
      <c r="V91" s="37" t="str">
        <f t="shared" si="7"/>
        <v/>
      </c>
    </row>
    <row r="92" spans="2:22" x14ac:dyDescent="0.2">
      <c r="B92" s="24" t="str">
        <f t="shared" si="5"/>
        <v/>
      </c>
      <c r="C92" s="3"/>
      <c r="D92" s="2"/>
      <c r="E92" s="2"/>
      <c r="F92" s="2"/>
      <c r="G92" s="15"/>
      <c r="H92" s="15"/>
      <c r="I92" s="45"/>
      <c r="J92" s="46"/>
      <c r="K92" s="37" t="str">
        <f t="shared" si="4"/>
        <v/>
      </c>
      <c r="L92" s="33"/>
      <c r="M92" s="24" t="str">
        <f t="shared" si="6"/>
        <v/>
      </c>
      <c r="N92" s="3"/>
      <c r="O92" s="2"/>
      <c r="P92" s="2"/>
      <c r="Q92" s="2"/>
      <c r="R92" s="15"/>
      <c r="S92" s="15"/>
      <c r="T92" s="45"/>
      <c r="U92" s="46"/>
      <c r="V92" s="37" t="str">
        <f t="shared" si="7"/>
        <v/>
      </c>
    </row>
    <row r="93" spans="2:22" x14ac:dyDescent="0.2">
      <c r="B93" s="24" t="str">
        <f t="shared" si="5"/>
        <v/>
      </c>
      <c r="C93" s="3"/>
      <c r="D93" s="2"/>
      <c r="E93" s="2"/>
      <c r="F93" s="2"/>
      <c r="G93" s="15"/>
      <c r="H93" s="15"/>
      <c r="I93" s="45"/>
      <c r="J93" s="46"/>
      <c r="K93" s="37" t="str">
        <f t="shared" si="4"/>
        <v/>
      </c>
      <c r="L93" s="33"/>
      <c r="M93" s="24" t="str">
        <f t="shared" si="6"/>
        <v/>
      </c>
      <c r="N93" s="3"/>
      <c r="O93" s="2"/>
      <c r="P93" s="2"/>
      <c r="Q93" s="2"/>
      <c r="R93" s="15"/>
      <c r="S93" s="15"/>
      <c r="T93" s="45"/>
      <c r="U93" s="46"/>
      <c r="V93" s="37" t="str">
        <f t="shared" si="7"/>
        <v/>
      </c>
    </row>
    <row r="94" spans="2:22" x14ac:dyDescent="0.2">
      <c r="B94" s="24" t="str">
        <f t="shared" si="5"/>
        <v/>
      </c>
      <c r="C94" s="3"/>
      <c r="D94" s="2"/>
      <c r="E94" s="2"/>
      <c r="F94" s="2"/>
      <c r="G94" s="15"/>
      <c r="H94" s="15"/>
      <c r="I94" s="45"/>
      <c r="J94" s="46"/>
      <c r="K94" s="37" t="str">
        <f t="shared" si="4"/>
        <v/>
      </c>
      <c r="L94" s="33"/>
      <c r="M94" s="24" t="str">
        <f t="shared" si="6"/>
        <v/>
      </c>
      <c r="N94" s="3"/>
      <c r="O94" s="2"/>
      <c r="P94" s="2"/>
      <c r="Q94" s="2"/>
      <c r="R94" s="15"/>
      <c r="S94" s="15"/>
      <c r="T94" s="45"/>
      <c r="U94" s="46"/>
      <c r="V94" s="37" t="str">
        <f t="shared" si="7"/>
        <v/>
      </c>
    </row>
    <row r="95" spans="2:22" x14ac:dyDescent="0.2">
      <c r="B95" s="24" t="str">
        <f t="shared" si="5"/>
        <v/>
      </c>
      <c r="C95" s="3"/>
      <c r="D95" s="2"/>
      <c r="E95" s="2"/>
      <c r="F95" s="2"/>
      <c r="G95" s="15"/>
      <c r="H95" s="15"/>
      <c r="I95" s="45"/>
      <c r="J95" s="46"/>
      <c r="K95" s="37" t="str">
        <f t="shared" si="4"/>
        <v/>
      </c>
      <c r="L95" s="33"/>
      <c r="M95" s="24" t="str">
        <f t="shared" si="6"/>
        <v/>
      </c>
      <c r="N95" s="3"/>
      <c r="O95" s="2"/>
      <c r="P95" s="2"/>
      <c r="Q95" s="2"/>
      <c r="R95" s="15"/>
      <c r="S95" s="15"/>
      <c r="T95" s="45"/>
      <c r="U95" s="46"/>
      <c r="V95" s="37" t="str">
        <f t="shared" si="7"/>
        <v/>
      </c>
    </row>
    <row r="96" spans="2:22" x14ac:dyDescent="0.2">
      <c r="B96" s="24" t="str">
        <f t="shared" si="5"/>
        <v/>
      </c>
      <c r="C96" s="3"/>
      <c r="D96" s="2"/>
      <c r="E96" s="2"/>
      <c r="F96" s="2"/>
      <c r="G96" s="15"/>
      <c r="H96" s="15"/>
      <c r="I96" s="45"/>
      <c r="J96" s="46"/>
      <c r="K96" s="37" t="str">
        <f t="shared" si="4"/>
        <v/>
      </c>
      <c r="L96" s="33"/>
      <c r="M96" s="24" t="str">
        <f t="shared" si="6"/>
        <v/>
      </c>
      <c r="N96" s="3"/>
      <c r="O96" s="2"/>
      <c r="P96" s="2"/>
      <c r="Q96" s="2"/>
      <c r="R96" s="15"/>
      <c r="S96" s="15"/>
      <c r="T96" s="45"/>
      <c r="U96" s="46"/>
      <c r="V96" s="37" t="str">
        <f t="shared" si="7"/>
        <v/>
      </c>
    </row>
    <row r="97" spans="2:22" x14ac:dyDescent="0.2">
      <c r="B97" s="24" t="str">
        <f t="shared" si="5"/>
        <v/>
      </c>
      <c r="C97" s="3"/>
      <c r="D97" s="2"/>
      <c r="E97" s="2"/>
      <c r="F97" s="2"/>
      <c r="G97" s="15"/>
      <c r="H97" s="15"/>
      <c r="I97" s="45"/>
      <c r="J97" s="46"/>
      <c r="K97" s="37" t="str">
        <f t="shared" si="4"/>
        <v/>
      </c>
      <c r="L97" s="33"/>
      <c r="M97" s="24" t="str">
        <f t="shared" si="6"/>
        <v/>
      </c>
      <c r="N97" s="3"/>
      <c r="O97" s="2"/>
      <c r="P97" s="2"/>
      <c r="Q97" s="2"/>
      <c r="R97" s="15"/>
      <c r="S97" s="15"/>
      <c r="T97" s="45"/>
      <c r="U97" s="46"/>
      <c r="V97" s="37" t="str">
        <f t="shared" si="7"/>
        <v/>
      </c>
    </row>
    <row r="98" spans="2:22" x14ac:dyDescent="0.2">
      <c r="B98" s="24" t="str">
        <f t="shared" si="5"/>
        <v/>
      </c>
      <c r="C98" s="3"/>
      <c r="D98" s="2"/>
      <c r="E98" s="2"/>
      <c r="F98" s="2"/>
      <c r="G98" s="15"/>
      <c r="H98" s="15"/>
      <c r="I98" s="45"/>
      <c r="J98" s="2"/>
      <c r="K98" s="37" t="str">
        <f t="shared" si="4"/>
        <v/>
      </c>
      <c r="L98" s="33"/>
      <c r="M98" s="24" t="str">
        <f t="shared" si="6"/>
        <v/>
      </c>
      <c r="N98" s="3"/>
      <c r="O98" s="2"/>
      <c r="P98" s="2"/>
      <c r="Q98" s="2"/>
      <c r="R98" s="15"/>
      <c r="S98" s="15"/>
      <c r="T98" s="45"/>
      <c r="U98" s="2"/>
      <c r="V98" s="37" t="str">
        <f t="shared" si="7"/>
        <v/>
      </c>
    </row>
    <row r="99" spans="2:22" x14ac:dyDescent="0.2">
      <c r="B99" s="24" t="str">
        <f t="shared" si="5"/>
        <v/>
      </c>
      <c r="C99" s="3"/>
      <c r="D99" s="2"/>
      <c r="E99" s="2"/>
      <c r="F99" s="2"/>
      <c r="G99" s="15"/>
      <c r="H99" s="15"/>
      <c r="I99" s="45"/>
      <c r="J99" s="2"/>
      <c r="K99" s="37" t="str">
        <f t="shared" si="4"/>
        <v/>
      </c>
      <c r="L99" s="33"/>
      <c r="M99" s="24" t="str">
        <f t="shared" si="6"/>
        <v/>
      </c>
      <c r="N99" s="3"/>
      <c r="O99" s="2"/>
      <c r="P99" s="2"/>
      <c r="Q99" s="2"/>
      <c r="R99" s="15"/>
      <c r="S99" s="15"/>
      <c r="T99" s="45"/>
      <c r="U99" s="2"/>
      <c r="V99" s="37" t="str">
        <f t="shared" si="7"/>
        <v/>
      </c>
    </row>
    <row r="100" spans="2:22" x14ac:dyDescent="0.2">
      <c r="B100" s="24" t="str">
        <f t="shared" si="5"/>
        <v/>
      </c>
      <c r="C100" s="3"/>
      <c r="D100" s="2"/>
      <c r="E100" s="2"/>
      <c r="F100" s="2"/>
      <c r="G100" s="15"/>
      <c r="H100" s="15"/>
      <c r="I100" s="45"/>
      <c r="J100" s="2"/>
      <c r="K100" s="37" t="str">
        <f t="shared" si="4"/>
        <v/>
      </c>
      <c r="L100" s="33"/>
      <c r="M100" s="24" t="str">
        <f t="shared" si="6"/>
        <v/>
      </c>
      <c r="N100" s="3"/>
      <c r="O100" s="2"/>
      <c r="P100" s="2"/>
      <c r="Q100" s="2"/>
      <c r="R100" s="15"/>
      <c r="S100" s="15"/>
      <c r="T100" s="45"/>
      <c r="U100" s="2"/>
      <c r="V100" s="37" t="str">
        <f t="shared" si="7"/>
        <v/>
      </c>
    </row>
    <row r="101" spans="2:22" x14ac:dyDescent="0.2">
      <c r="B101" s="24" t="str">
        <f t="shared" si="5"/>
        <v/>
      </c>
      <c r="C101" s="3"/>
      <c r="D101" s="2"/>
      <c r="E101" s="2"/>
      <c r="F101" s="2"/>
      <c r="G101" s="15"/>
      <c r="H101" s="15"/>
      <c r="I101" s="45"/>
      <c r="J101" s="2"/>
      <c r="K101" s="37" t="str">
        <f t="shared" si="4"/>
        <v/>
      </c>
      <c r="L101" s="33"/>
      <c r="M101" s="24" t="str">
        <f t="shared" si="6"/>
        <v/>
      </c>
      <c r="N101" s="3"/>
      <c r="O101" s="2"/>
      <c r="P101" s="2"/>
      <c r="Q101" s="2"/>
      <c r="R101" s="15"/>
      <c r="S101" s="15"/>
      <c r="T101" s="45"/>
      <c r="U101" s="2"/>
      <c r="V101" s="37" t="str">
        <f t="shared" si="7"/>
        <v/>
      </c>
    </row>
    <row r="102" spans="2:22" x14ac:dyDescent="0.2">
      <c r="B102" s="24" t="str">
        <f t="shared" si="5"/>
        <v/>
      </c>
      <c r="C102" s="3"/>
      <c r="D102" s="2"/>
      <c r="E102" s="2"/>
      <c r="F102" s="2"/>
      <c r="G102" s="15"/>
      <c r="H102" s="15"/>
      <c r="I102" s="45"/>
      <c r="J102" s="2"/>
      <c r="K102" s="37" t="str">
        <f t="shared" si="4"/>
        <v/>
      </c>
      <c r="L102" s="33"/>
      <c r="M102" s="24" t="str">
        <f t="shared" si="6"/>
        <v/>
      </c>
      <c r="N102" s="3"/>
      <c r="O102" s="2"/>
      <c r="P102" s="2"/>
      <c r="Q102" s="2"/>
      <c r="R102" s="15"/>
      <c r="S102" s="15"/>
      <c r="T102" s="45"/>
      <c r="U102" s="2"/>
      <c r="V102" s="37" t="str">
        <f t="shared" si="7"/>
        <v/>
      </c>
    </row>
    <row r="103" spans="2:22" x14ac:dyDescent="0.2">
      <c r="B103" s="24" t="str">
        <f t="shared" si="5"/>
        <v/>
      </c>
      <c r="C103" s="3"/>
      <c r="D103" s="2"/>
      <c r="E103" s="2"/>
      <c r="F103" s="2"/>
      <c r="G103" s="15"/>
      <c r="H103" s="15"/>
      <c r="I103" s="45"/>
      <c r="J103" s="2"/>
      <c r="K103" s="37" t="str">
        <f t="shared" si="4"/>
        <v/>
      </c>
      <c r="L103" s="33"/>
      <c r="M103" s="24" t="str">
        <f t="shared" si="6"/>
        <v/>
      </c>
      <c r="N103" s="3"/>
      <c r="O103" s="2"/>
      <c r="P103" s="2"/>
      <c r="Q103" s="2"/>
      <c r="R103" s="15"/>
      <c r="S103" s="15"/>
      <c r="T103" s="45"/>
      <c r="U103" s="2"/>
      <c r="V103" s="37" t="str">
        <f t="shared" si="7"/>
        <v/>
      </c>
    </row>
    <row r="104" spans="2:22" x14ac:dyDescent="0.2">
      <c r="B104" s="24" t="str">
        <f t="shared" si="5"/>
        <v/>
      </c>
      <c r="C104" s="3"/>
      <c r="D104" s="2"/>
      <c r="E104" s="2"/>
      <c r="F104" s="2"/>
      <c r="G104" s="15"/>
      <c r="H104" s="15"/>
      <c r="I104" s="45"/>
      <c r="J104" s="2"/>
      <c r="K104" s="37" t="str">
        <f t="shared" si="4"/>
        <v/>
      </c>
      <c r="L104" s="33"/>
      <c r="M104" s="24" t="str">
        <f t="shared" si="6"/>
        <v/>
      </c>
      <c r="N104" s="3"/>
      <c r="O104" s="2"/>
      <c r="P104" s="2"/>
      <c r="Q104" s="2"/>
      <c r="R104" s="15"/>
      <c r="S104" s="15"/>
      <c r="T104" s="45"/>
      <c r="U104" s="2"/>
      <c r="V104" s="37" t="str">
        <f t="shared" si="7"/>
        <v/>
      </c>
    </row>
    <row r="105" spans="2:22" x14ac:dyDescent="0.2">
      <c r="B105" s="24" t="str">
        <f t="shared" si="5"/>
        <v/>
      </c>
      <c r="C105" s="3"/>
      <c r="D105" s="2"/>
      <c r="E105" s="2"/>
      <c r="F105" s="2"/>
      <c r="G105" s="15"/>
      <c r="H105" s="15"/>
      <c r="I105" s="45"/>
      <c r="J105" s="2"/>
      <c r="K105" s="37" t="str">
        <f t="shared" si="4"/>
        <v/>
      </c>
      <c r="L105" s="33"/>
      <c r="M105" s="24" t="str">
        <f t="shared" si="6"/>
        <v/>
      </c>
      <c r="N105" s="3"/>
      <c r="O105" s="2"/>
      <c r="P105" s="2"/>
      <c r="Q105" s="2"/>
      <c r="R105" s="15"/>
      <c r="S105" s="15"/>
      <c r="T105" s="45"/>
      <c r="U105" s="2"/>
      <c r="V105" s="37" t="str">
        <f t="shared" si="7"/>
        <v/>
      </c>
    </row>
    <row r="106" spans="2:22" x14ac:dyDescent="0.2">
      <c r="B106" s="24" t="str">
        <f t="shared" si="5"/>
        <v/>
      </c>
      <c r="C106" s="3"/>
      <c r="D106" s="2"/>
      <c r="E106" s="2"/>
      <c r="F106" s="2"/>
      <c r="G106" s="15"/>
      <c r="H106" s="15"/>
      <c r="I106" s="45"/>
      <c r="J106" s="2"/>
      <c r="K106" s="37" t="str">
        <f t="shared" si="4"/>
        <v/>
      </c>
      <c r="L106" s="33"/>
      <c r="M106" s="24" t="str">
        <f t="shared" si="6"/>
        <v/>
      </c>
      <c r="N106" s="3"/>
      <c r="O106" s="2"/>
      <c r="P106" s="2"/>
      <c r="Q106" s="2"/>
      <c r="R106" s="15"/>
      <c r="S106" s="15"/>
      <c r="T106" s="45"/>
      <c r="U106" s="2"/>
      <c r="V106" s="37" t="str">
        <f t="shared" si="7"/>
        <v/>
      </c>
    </row>
    <row r="107" spans="2:22" x14ac:dyDescent="0.2">
      <c r="B107" s="24" t="str">
        <f t="shared" si="5"/>
        <v/>
      </c>
      <c r="C107" s="3"/>
      <c r="D107" s="2"/>
      <c r="E107" s="2"/>
      <c r="F107" s="2"/>
      <c r="G107" s="15"/>
      <c r="H107" s="15"/>
      <c r="I107" s="45"/>
      <c r="J107" s="2"/>
      <c r="K107" s="37" t="str">
        <f t="shared" si="4"/>
        <v/>
      </c>
      <c r="L107" s="33"/>
      <c r="M107" s="24" t="str">
        <f t="shared" si="6"/>
        <v/>
      </c>
      <c r="N107" s="3"/>
      <c r="O107" s="2"/>
      <c r="P107" s="2"/>
      <c r="Q107" s="2"/>
      <c r="R107" s="15"/>
      <c r="S107" s="15"/>
      <c r="T107" s="45"/>
      <c r="U107" s="2"/>
      <c r="V107" s="37" t="str">
        <f t="shared" si="7"/>
        <v/>
      </c>
    </row>
    <row r="108" spans="2:22" x14ac:dyDescent="0.2">
      <c r="B108" s="24" t="str">
        <f t="shared" si="5"/>
        <v/>
      </c>
      <c r="C108" s="3"/>
      <c r="D108" s="2"/>
      <c r="E108" s="2"/>
      <c r="F108" s="2"/>
      <c r="G108" s="15"/>
      <c r="H108" s="15"/>
      <c r="I108" s="45"/>
      <c r="J108" s="2"/>
      <c r="K108" s="37" t="str">
        <f t="shared" si="4"/>
        <v/>
      </c>
      <c r="L108" s="33"/>
      <c r="M108" s="24" t="str">
        <f t="shared" si="6"/>
        <v/>
      </c>
      <c r="N108" s="3"/>
      <c r="O108" s="2"/>
      <c r="P108" s="2"/>
      <c r="Q108" s="2"/>
      <c r="R108" s="15"/>
      <c r="S108" s="15"/>
      <c r="T108" s="45"/>
      <c r="U108" s="2"/>
      <c r="V108" s="37" t="str">
        <f t="shared" si="7"/>
        <v/>
      </c>
    </row>
    <row r="109" spans="2:22" x14ac:dyDescent="0.2">
      <c r="B109" s="24" t="str">
        <f t="shared" si="5"/>
        <v/>
      </c>
      <c r="C109" s="3"/>
      <c r="D109" s="2"/>
      <c r="E109" s="2"/>
      <c r="F109" s="2"/>
      <c r="G109" s="15"/>
      <c r="H109" s="15"/>
      <c r="I109" s="45"/>
      <c r="J109" s="2"/>
      <c r="K109" s="37" t="str">
        <f t="shared" si="4"/>
        <v/>
      </c>
      <c r="L109" s="33"/>
      <c r="M109" s="24" t="str">
        <f t="shared" si="6"/>
        <v/>
      </c>
      <c r="N109" s="3"/>
      <c r="O109" s="2"/>
      <c r="P109" s="2"/>
      <c r="Q109" s="2"/>
      <c r="R109" s="15"/>
      <c r="S109" s="15"/>
      <c r="T109" s="45"/>
      <c r="U109" s="2"/>
      <c r="V109" s="37" t="str">
        <f t="shared" si="7"/>
        <v/>
      </c>
    </row>
    <row r="110" spans="2:22" x14ac:dyDescent="0.2">
      <c r="B110" s="24" t="str">
        <f t="shared" si="5"/>
        <v/>
      </c>
      <c r="C110" s="3"/>
      <c r="D110" s="2"/>
      <c r="E110" s="2"/>
      <c r="F110" s="2"/>
      <c r="G110" s="15"/>
      <c r="H110" s="15"/>
      <c r="I110" s="45"/>
      <c r="J110" s="2"/>
      <c r="K110" s="37" t="str">
        <f t="shared" si="4"/>
        <v/>
      </c>
      <c r="L110" s="33"/>
      <c r="M110" s="24" t="str">
        <f t="shared" si="6"/>
        <v/>
      </c>
      <c r="N110" s="3"/>
      <c r="O110" s="2"/>
      <c r="P110" s="2"/>
      <c r="Q110" s="2"/>
      <c r="R110" s="15"/>
      <c r="S110" s="15"/>
      <c r="T110" s="45"/>
      <c r="U110" s="2"/>
      <c r="V110" s="37" t="str">
        <f t="shared" si="7"/>
        <v/>
      </c>
    </row>
    <row r="111" spans="2:22" x14ac:dyDescent="0.2">
      <c r="B111" s="24" t="str">
        <f t="shared" si="5"/>
        <v/>
      </c>
      <c r="C111" s="3"/>
      <c r="D111" s="2"/>
      <c r="E111" s="2"/>
      <c r="F111" s="2"/>
      <c r="G111" s="15"/>
      <c r="H111" s="15"/>
      <c r="I111" s="45"/>
      <c r="J111" s="2"/>
      <c r="K111" s="37" t="str">
        <f t="shared" si="4"/>
        <v/>
      </c>
      <c r="L111" s="33"/>
      <c r="M111" s="24" t="str">
        <f t="shared" si="6"/>
        <v/>
      </c>
      <c r="N111" s="3"/>
      <c r="O111" s="2"/>
      <c r="P111" s="2"/>
      <c r="Q111" s="2"/>
      <c r="R111" s="15"/>
      <c r="S111" s="15"/>
      <c r="T111" s="45"/>
      <c r="U111" s="2"/>
      <c r="V111" s="37" t="str">
        <f t="shared" si="7"/>
        <v/>
      </c>
    </row>
    <row r="112" spans="2:22" x14ac:dyDescent="0.2">
      <c r="B112" s="24" t="str">
        <f t="shared" si="5"/>
        <v/>
      </c>
      <c r="C112" s="3"/>
      <c r="D112" s="2"/>
      <c r="E112" s="2"/>
      <c r="F112" s="2"/>
      <c r="G112" s="15"/>
      <c r="H112" s="15"/>
      <c r="I112" s="45"/>
      <c r="J112" s="2"/>
      <c r="K112" s="37" t="str">
        <f t="shared" si="4"/>
        <v/>
      </c>
      <c r="L112" s="33"/>
      <c r="M112" s="24" t="str">
        <f t="shared" si="6"/>
        <v/>
      </c>
      <c r="N112" s="3"/>
      <c r="O112" s="2"/>
      <c r="P112" s="2"/>
      <c r="Q112" s="2"/>
      <c r="R112" s="15"/>
      <c r="S112" s="15"/>
      <c r="T112" s="45"/>
      <c r="U112" s="2"/>
      <c r="V112" s="37" t="str">
        <f t="shared" si="7"/>
        <v/>
      </c>
    </row>
    <row r="113" spans="2:22" x14ac:dyDescent="0.2">
      <c r="B113" s="24" t="str">
        <f t="shared" si="5"/>
        <v/>
      </c>
      <c r="C113" s="3"/>
      <c r="D113" s="2"/>
      <c r="E113" s="2"/>
      <c r="F113" s="2"/>
      <c r="G113" s="15"/>
      <c r="H113" s="15"/>
      <c r="I113" s="45"/>
      <c r="J113" s="2"/>
      <c r="K113" s="37" t="str">
        <f t="shared" si="4"/>
        <v/>
      </c>
      <c r="L113" s="33"/>
      <c r="M113" s="24" t="str">
        <f t="shared" si="6"/>
        <v/>
      </c>
      <c r="N113" s="3"/>
      <c r="O113" s="2"/>
      <c r="P113" s="2"/>
      <c r="Q113" s="2"/>
      <c r="R113" s="15"/>
      <c r="S113" s="15"/>
      <c r="T113" s="45"/>
      <c r="U113" s="2"/>
      <c r="V113" s="37" t="str">
        <f t="shared" si="7"/>
        <v/>
      </c>
    </row>
    <row r="114" spans="2:22" x14ac:dyDescent="0.2">
      <c r="B114" s="24" t="str">
        <f t="shared" si="5"/>
        <v/>
      </c>
      <c r="C114" s="3"/>
      <c r="D114" s="2"/>
      <c r="E114" s="2"/>
      <c r="F114" s="2"/>
      <c r="G114" s="15"/>
      <c r="H114" s="15"/>
      <c r="I114" s="45"/>
      <c r="J114" s="2"/>
      <c r="K114" s="37" t="str">
        <f t="shared" si="4"/>
        <v/>
      </c>
      <c r="L114" s="33"/>
      <c r="M114" s="24" t="str">
        <f t="shared" si="6"/>
        <v/>
      </c>
      <c r="N114" s="3"/>
      <c r="O114" s="2"/>
      <c r="P114" s="2"/>
      <c r="Q114" s="2"/>
      <c r="R114" s="15"/>
      <c r="S114" s="15"/>
      <c r="T114" s="45"/>
      <c r="U114" s="2"/>
      <c r="V114" s="37" t="str">
        <f t="shared" si="7"/>
        <v/>
      </c>
    </row>
    <row r="115" spans="2:22" x14ac:dyDescent="0.2">
      <c r="B115" s="24" t="str">
        <f t="shared" si="5"/>
        <v/>
      </c>
      <c r="C115" s="3"/>
      <c r="D115" s="2"/>
      <c r="E115" s="2"/>
      <c r="F115" s="2"/>
      <c r="G115" s="15"/>
      <c r="H115" s="15"/>
      <c r="I115" s="45"/>
      <c r="J115" s="2"/>
      <c r="K115" s="37" t="str">
        <f t="shared" si="4"/>
        <v/>
      </c>
      <c r="L115" s="33"/>
      <c r="M115" s="24" t="str">
        <f t="shared" si="6"/>
        <v/>
      </c>
      <c r="N115" s="3"/>
      <c r="O115" s="2"/>
      <c r="P115" s="2"/>
      <c r="Q115" s="2"/>
      <c r="R115" s="15"/>
      <c r="S115" s="15"/>
      <c r="T115" s="45"/>
      <c r="U115" s="2"/>
      <c r="V115" s="37" t="str">
        <f t="shared" si="7"/>
        <v/>
      </c>
    </row>
    <row r="116" spans="2:22" x14ac:dyDescent="0.2">
      <c r="B116" s="24" t="str">
        <f t="shared" si="5"/>
        <v/>
      </c>
      <c r="C116" s="3"/>
      <c r="D116" s="2"/>
      <c r="E116" s="2"/>
      <c r="F116" s="2"/>
      <c r="G116" s="15"/>
      <c r="H116" s="15"/>
      <c r="I116" s="45"/>
      <c r="J116" s="2"/>
      <c r="K116" s="37" t="str">
        <f t="shared" si="4"/>
        <v/>
      </c>
      <c r="L116" s="33"/>
      <c r="M116" s="24" t="str">
        <f t="shared" si="6"/>
        <v/>
      </c>
      <c r="N116" s="3"/>
      <c r="O116" s="2"/>
      <c r="P116" s="2"/>
      <c r="Q116" s="2"/>
      <c r="R116" s="15"/>
      <c r="S116" s="15"/>
      <c r="T116" s="45"/>
      <c r="U116" s="2"/>
      <c r="V116" s="37" t="str">
        <f t="shared" si="7"/>
        <v/>
      </c>
    </row>
    <row r="117" spans="2:22" x14ac:dyDescent="0.2">
      <c r="B117" s="24" t="str">
        <f t="shared" si="5"/>
        <v/>
      </c>
      <c r="C117" s="3"/>
      <c r="D117" s="2"/>
      <c r="E117" s="2"/>
      <c r="F117" s="2"/>
      <c r="G117" s="15"/>
      <c r="H117" s="15"/>
      <c r="I117" s="45"/>
      <c r="J117" s="2"/>
      <c r="K117" s="37" t="str">
        <f t="shared" si="4"/>
        <v/>
      </c>
      <c r="L117" s="33"/>
      <c r="M117" s="24" t="str">
        <f t="shared" si="6"/>
        <v/>
      </c>
      <c r="N117" s="3"/>
      <c r="O117" s="2"/>
      <c r="P117" s="2"/>
      <c r="Q117" s="2"/>
      <c r="R117" s="15"/>
      <c r="S117" s="15"/>
      <c r="T117" s="45"/>
      <c r="U117" s="2"/>
      <c r="V117" s="37" t="str">
        <f t="shared" si="7"/>
        <v/>
      </c>
    </row>
    <row r="118" spans="2:22" x14ac:dyDescent="0.2">
      <c r="B118" s="24" t="str">
        <f t="shared" si="5"/>
        <v/>
      </c>
      <c r="C118" s="3"/>
      <c r="D118" s="2"/>
      <c r="E118" s="2"/>
      <c r="F118" s="2"/>
      <c r="G118" s="15"/>
      <c r="H118" s="15"/>
      <c r="I118" s="45"/>
      <c r="J118" s="2"/>
      <c r="K118" s="37" t="str">
        <f t="shared" si="4"/>
        <v/>
      </c>
      <c r="L118" s="33"/>
      <c r="M118" s="24" t="str">
        <f t="shared" si="6"/>
        <v/>
      </c>
      <c r="N118" s="3"/>
      <c r="O118" s="2"/>
      <c r="P118" s="2"/>
      <c r="Q118" s="2"/>
      <c r="R118" s="15"/>
      <c r="S118" s="15"/>
      <c r="T118" s="45"/>
      <c r="U118" s="2"/>
      <c r="V118" s="37" t="str">
        <f t="shared" si="7"/>
        <v/>
      </c>
    </row>
    <row r="119" spans="2:22" x14ac:dyDescent="0.2">
      <c r="B119" s="24" t="str">
        <f t="shared" si="5"/>
        <v/>
      </c>
      <c r="C119" s="3"/>
      <c r="D119" s="2"/>
      <c r="E119" s="2"/>
      <c r="F119" s="2"/>
      <c r="G119" s="15"/>
      <c r="H119" s="15"/>
      <c r="I119" s="45"/>
      <c r="J119" s="2"/>
      <c r="K119" s="37" t="str">
        <f t="shared" si="4"/>
        <v/>
      </c>
      <c r="L119" s="33"/>
      <c r="M119" s="24" t="str">
        <f t="shared" si="6"/>
        <v/>
      </c>
      <c r="N119" s="3"/>
      <c r="O119" s="2"/>
      <c r="P119" s="2"/>
      <c r="Q119" s="2"/>
      <c r="R119" s="15"/>
      <c r="S119" s="15"/>
      <c r="T119" s="45"/>
      <c r="U119" s="2"/>
      <c r="V119" s="37" t="str">
        <f t="shared" si="7"/>
        <v/>
      </c>
    </row>
    <row r="120" spans="2:22" x14ac:dyDescent="0.2">
      <c r="B120" s="24" t="str">
        <f t="shared" si="5"/>
        <v/>
      </c>
      <c r="C120" s="3"/>
      <c r="D120" s="2"/>
      <c r="E120" s="2"/>
      <c r="F120" s="2"/>
      <c r="G120" s="15"/>
      <c r="H120" s="15"/>
      <c r="I120" s="45"/>
      <c r="J120" s="2"/>
      <c r="K120" s="37" t="str">
        <f t="shared" si="4"/>
        <v/>
      </c>
      <c r="L120" s="33"/>
      <c r="M120" s="24" t="str">
        <f t="shared" si="6"/>
        <v/>
      </c>
      <c r="N120" s="3"/>
      <c r="O120" s="2"/>
      <c r="P120" s="2"/>
      <c r="Q120" s="2"/>
      <c r="R120" s="15"/>
      <c r="S120" s="15"/>
      <c r="T120" s="45"/>
      <c r="U120" s="2"/>
      <c r="V120" s="37" t="str">
        <f t="shared" si="7"/>
        <v/>
      </c>
    </row>
    <row r="121" spans="2:22" x14ac:dyDescent="0.2">
      <c r="B121" s="24" t="str">
        <f t="shared" si="5"/>
        <v/>
      </c>
      <c r="C121" s="3"/>
      <c r="D121" s="2"/>
      <c r="E121" s="2"/>
      <c r="F121" s="2"/>
      <c r="G121" s="15"/>
      <c r="H121" s="15"/>
      <c r="I121" s="45"/>
      <c r="J121" s="2"/>
      <c r="K121" s="37" t="str">
        <f t="shared" si="4"/>
        <v/>
      </c>
      <c r="L121" s="33"/>
      <c r="M121" s="24" t="str">
        <f t="shared" si="6"/>
        <v/>
      </c>
      <c r="N121" s="3"/>
      <c r="O121" s="2"/>
      <c r="P121" s="2"/>
      <c r="Q121" s="2"/>
      <c r="R121" s="15"/>
      <c r="S121" s="15"/>
      <c r="T121" s="45"/>
      <c r="U121" s="2"/>
      <c r="V121" s="37" t="str">
        <f t="shared" si="7"/>
        <v/>
      </c>
    </row>
    <row r="122" spans="2:22" x14ac:dyDescent="0.2">
      <c r="B122" s="24" t="str">
        <f t="shared" si="5"/>
        <v/>
      </c>
      <c r="C122" s="3"/>
      <c r="D122" s="2"/>
      <c r="E122" s="2"/>
      <c r="F122" s="2"/>
      <c r="G122" s="15"/>
      <c r="H122" s="15"/>
      <c r="I122" s="45"/>
      <c r="J122" s="2"/>
      <c r="K122" s="37" t="str">
        <f t="shared" si="4"/>
        <v/>
      </c>
      <c r="L122" s="33"/>
      <c r="M122" s="24" t="str">
        <f t="shared" si="6"/>
        <v/>
      </c>
      <c r="N122" s="3"/>
      <c r="O122" s="2"/>
      <c r="P122" s="2"/>
      <c r="Q122" s="2"/>
      <c r="R122" s="15"/>
      <c r="S122" s="15"/>
      <c r="T122" s="45"/>
      <c r="U122" s="2"/>
      <c r="V122" s="37" t="str">
        <f t="shared" si="7"/>
        <v/>
      </c>
    </row>
    <row r="123" spans="2:22" x14ac:dyDescent="0.2">
      <c r="B123" s="24" t="str">
        <f t="shared" si="5"/>
        <v/>
      </c>
      <c r="C123" s="3"/>
      <c r="D123" s="2"/>
      <c r="E123" s="2"/>
      <c r="F123" s="2"/>
      <c r="G123" s="15"/>
      <c r="H123" s="15"/>
      <c r="I123" s="45"/>
      <c r="J123" s="2"/>
      <c r="K123" s="37" t="str">
        <f t="shared" si="4"/>
        <v/>
      </c>
      <c r="L123" s="33"/>
      <c r="M123" s="24" t="str">
        <f t="shared" si="6"/>
        <v/>
      </c>
      <c r="N123" s="3"/>
      <c r="O123" s="2"/>
      <c r="P123" s="2"/>
      <c r="Q123" s="2"/>
      <c r="R123" s="15"/>
      <c r="S123" s="15"/>
      <c r="T123" s="45"/>
      <c r="U123" s="2"/>
      <c r="V123" s="37" t="str">
        <f t="shared" si="7"/>
        <v/>
      </c>
    </row>
    <row r="124" spans="2:22" x14ac:dyDescent="0.2">
      <c r="B124" s="24" t="str">
        <f t="shared" si="5"/>
        <v/>
      </c>
      <c r="C124" s="3"/>
      <c r="D124" s="2"/>
      <c r="E124" s="2"/>
      <c r="F124" s="2"/>
      <c r="G124" s="15"/>
      <c r="H124" s="15"/>
      <c r="I124" s="45"/>
      <c r="J124" s="2"/>
      <c r="K124" s="37" t="str">
        <f t="shared" si="4"/>
        <v/>
      </c>
      <c r="L124" s="33"/>
      <c r="M124" s="24" t="str">
        <f t="shared" si="6"/>
        <v/>
      </c>
      <c r="N124" s="3"/>
      <c r="O124" s="2"/>
      <c r="P124" s="2"/>
      <c r="Q124" s="2"/>
      <c r="R124" s="15"/>
      <c r="S124" s="15"/>
      <c r="T124" s="45"/>
      <c r="U124" s="2"/>
      <c r="V124" s="37" t="str">
        <f t="shared" si="7"/>
        <v/>
      </c>
    </row>
    <row r="125" spans="2:22" x14ac:dyDescent="0.2">
      <c r="B125" s="24" t="str">
        <f t="shared" si="5"/>
        <v/>
      </c>
      <c r="C125" s="3"/>
      <c r="D125" s="2"/>
      <c r="E125" s="2"/>
      <c r="F125" s="2"/>
      <c r="G125" s="15"/>
      <c r="H125" s="15"/>
      <c r="I125" s="45"/>
      <c r="J125" s="2"/>
      <c r="K125" s="37" t="str">
        <f t="shared" si="4"/>
        <v/>
      </c>
      <c r="L125" s="33"/>
      <c r="M125" s="24" t="str">
        <f t="shared" si="6"/>
        <v/>
      </c>
      <c r="N125" s="3"/>
      <c r="O125" s="2"/>
      <c r="P125" s="2"/>
      <c r="Q125" s="2"/>
      <c r="R125" s="15"/>
      <c r="S125" s="15"/>
      <c r="T125" s="45"/>
      <c r="U125" s="2"/>
      <c r="V125" s="37" t="str">
        <f t="shared" si="7"/>
        <v/>
      </c>
    </row>
    <row r="126" spans="2:22" x14ac:dyDescent="0.2">
      <c r="B126" s="24" t="str">
        <f t="shared" si="5"/>
        <v/>
      </c>
      <c r="C126" s="3"/>
      <c r="D126" s="2"/>
      <c r="E126" s="2"/>
      <c r="F126" s="2"/>
      <c r="G126" s="15"/>
      <c r="H126" s="15"/>
      <c r="I126" s="45"/>
      <c r="J126" s="2"/>
      <c r="K126" s="37" t="str">
        <f t="shared" si="4"/>
        <v/>
      </c>
      <c r="L126" s="33"/>
      <c r="M126" s="24" t="str">
        <f t="shared" si="6"/>
        <v/>
      </c>
      <c r="N126" s="3"/>
      <c r="O126" s="2"/>
      <c r="P126" s="2"/>
      <c r="Q126" s="2"/>
      <c r="R126" s="15"/>
      <c r="S126" s="15"/>
      <c r="T126" s="45"/>
      <c r="U126" s="2"/>
      <c r="V126" s="37" t="str">
        <f t="shared" si="7"/>
        <v/>
      </c>
    </row>
    <row r="127" spans="2:22" x14ac:dyDescent="0.2">
      <c r="B127" s="24" t="str">
        <f t="shared" si="5"/>
        <v/>
      </c>
      <c r="C127" s="3"/>
      <c r="D127" s="2"/>
      <c r="E127" s="2"/>
      <c r="F127" s="2"/>
      <c r="G127" s="15"/>
      <c r="H127" s="15"/>
      <c r="I127" s="45"/>
      <c r="J127" s="2"/>
      <c r="K127" s="37" t="str">
        <f t="shared" si="4"/>
        <v/>
      </c>
      <c r="L127" s="33"/>
      <c r="M127" s="24" t="str">
        <f t="shared" si="6"/>
        <v/>
      </c>
      <c r="N127" s="3"/>
      <c r="O127" s="2"/>
      <c r="P127" s="2"/>
      <c r="Q127" s="2"/>
      <c r="R127" s="15"/>
      <c r="S127" s="15"/>
      <c r="T127" s="45"/>
      <c r="U127" s="2"/>
      <c r="V127" s="37" t="str">
        <f t="shared" si="7"/>
        <v/>
      </c>
    </row>
    <row r="128" spans="2:22" x14ac:dyDescent="0.2">
      <c r="B128" s="24" t="str">
        <f t="shared" si="5"/>
        <v/>
      </c>
      <c r="C128" s="3"/>
      <c r="D128" s="2"/>
      <c r="E128" s="2"/>
      <c r="F128" s="2"/>
      <c r="G128" s="15"/>
      <c r="H128" s="15"/>
      <c r="I128" s="45"/>
      <c r="J128" s="2"/>
      <c r="K128" s="37" t="str">
        <f t="shared" si="4"/>
        <v/>
      </c>
      <c r="L128" s="33"/>
      <c r="M128" s="24" t="str">
        <f t="shared" si="6"/>
        <v/>
      </c>
      <c r="N128" s="3"/>
      <c r="O128" s="2"/>
      <c r="P128" s="2"/>
      <c r="Q128" s="2"/>
      <c r="R128" s="15"/>
      <c r="S128" s="15"/>
      <c r="T128" s="45"/>
      <c r="U128" s="2"/>
      <c r="V128" s="37" t="str">
        <f t="shared" si="7"/>
        <v/>
      </c>
    </row>
    <row r="129" spans="2:22" x14ac:dyDescent="0.2">
      <c r="B129" s="24" t="str">
        <f t="shared" si="5"/>
        <v/>
      </c>
      <c r="C129" s="3"/>
      <c r="D129" s="2"/>
      <c r="E129" s="2"/>
      <c r="F129" s="2"/>
      <c r="G129" s="15"/>
      <c r="H129" s="15"/>
      <c r="I129" s="45"/>
      <c r="J129" s="2"/>
      <c r="K129" s="37" t="str">
        <f t="shared" si="4"/>
        <v/>
      </c>
      <c r="L129" s="33"/>
      <c r="M129" s="24" t="str">
        <f t="shared" si="6"/>
        <v/>
      </c>
      <c r="N129" s="3"/>
      <c r="O129" s="2"/>
      <c r="P129" s="2"/>
      <c r="Q129" s="2"/>
      <c r="R129" s="15"/>
      <c r="S129" s="15"/>
      <c r="T129" s="45"/>
      <c r="U129" s="2"/>
      <c r="V129" s="37" t="str">
        <f t="shared" si="7"/>
        <v/>
      </c>
    </row>
    <row r="130" spans="2:22" x14ac:dyDescent="0.2">
      <c r="B130" s="24" t="str">
        <f t="shared" si="5"/>
        <v/>
      </c>
      <c r="C130" s="3"/>
      <c r="D130" s="2"/>
      <c r="E130" s="2"/>
      <c r="F130" s="2"/>
      <c r="G130" s="15"/>
      <c r="H130" s="15"/>
      <c r="I130" s="45"/>
      <c r="J130" s="2"/>
      <c r="K130" s="37" t="str">
        <f t="shared" si="4"/>
        <v/>
      </c>
      <c r="L130" s="33"/>
      <c r="M130" s="24" t="str">
        <f t="shared" si="6"/>
        <v/>
      </c>
      <c r="N130" s="3"/>
      <c r="O130" s="2"/>
      <c r="P130" s="2"/>
      <c r="Q130" s="2"/>
      <c r="R130" s="15"/>
      <c r="S130" s="15"/>
      <c r="T130" s="45"/>
      <c r="U130" s="2"/>
      <c r="V130" s="37" t="str">
        <f t="shared" si="7"/>
        <v/>
      </c>
    </row>
    <row r="131" spans="2:22" x14ac:dyDescent="0.2">
      <c r="B131" s="24" t="str">
        <f t="shared" si="5"/>
        <v/>
      </c>
      <c r="C131" s="3"/>
      <c r="D131" s="2"/>
      <c r="E131" s="2"/>
      <c r="F131" s="2"/>
      <c r="G131" s="15"/>
      <c r="H131" s="15"/>
      <c r="I131" s="45"/>
      <c r="J131" s="2"/>
      <c r="K131" s="37" t="str">
        <f t="shared" si="4"/>
        <v/>
      </c>
      <c r="L131" s="33"/>
      <c r="M131" s="24" t="str">
        <f t="shared" si="6"/>
        <v/>
      </c>
      <c r="N131" s="3"/>
      <c r="O131" s="2"/>
      <c r="P131" s="2"/>
      <c r="Q131" s="2"/>
      <c r="R131" s="15"/>
      <c r="S131" s="15"/>
      <c r="T131" s="45"/>
      <c r="U131" s="2"/>
      <c r="V131" s="37" t="str">
        <f t="shared" si="7"/>
        <v/>
      </c>
    </row>
    <row r="132" spans="2:22" x14ac:dyDescent="0.2">
      <c r="B132" s="24" t="str">
        <f t="shared" si="5"/>
        <v/>
      </c>
      <c r="C132" s="3"/>
      <c r="D132" s="2"/>
      <c r="E132" s="2"/>
      <c r="F132" s="2"/>
      <c r="G132" s="15"/>
      <c r="H132" s="15"/>
      <c r="I132" s="45"/>
      <c r="J132" s="2"/>
      <c r="K132" s="37" t="str">
        <f t="shared" si="4"/>
        <v/>
      </c>
      <c r="L132" s="33"/>
      <c r="M132" s="24" t="str">
        <f t="shared" si="6"/>
        <v/>
      </c>
      <c r="N132" s="3"/>
      <c r="O132" s="2"/>
      <c r="P132" s="2"/>
      <c r="Q132" s="2"/>
      <c r="R132" s="15"/>
      <c r="S132" s="15"/>
      <c r="T132" s="45"/>
      <c r="U132" s="2"/>
      <c r="V132" s="37" t="str">
        <f t="shared" si="7"/>
        <v/>
      </c>
    </row>
    <row r="133" spans="2:22" x14ac:dyDescent="0.2">
      <c r="B133" s="24" t="str">
        <f t="shared" si="5"/>
        <v/>
      </c>
      <c r="C133" s="3"/>
      <c r="D133" s="2"/>
      <c r="E133" s="2"/>
      <c r="F133" s="2"/>
      <c r="G133" s="15"/>
      <c r="H133" s="15"/>
      <c r="I133" s="45"/>
      <c r="J133" s="2"/>
      <c r="K133" s="37" t="str">
        <f t="shared" ref="K133:K196" si="8">IF(AND(I133&gt;0,G133&gt;0),G133/I133,"")</f>
        <v/>
      </c>
      <c r="L133" s="33"/>
      <c r="M133" s="24" t="str">
        <f t="shared" si="6"/>
        <v/>
      </c>
      <c r="N133" s="3"/>
      <c r="O133" s="2"/>
      <c r="P133" s="2"/>
      <c r="Q133" s="2"/>
      <c r="R133" s="15"/>
      <c r="S133" s="15"/>
      <c r="T133" s="45"/>
      <c r="U133" s="2"/>
      <c r="V133" s="37" t="str">
        <f t="shared" si="7"/>
        <v/>
      </c>
    </row>
    <row r="134" spans="2:22" x14ac:dyDescent="0.2">
      <c r="B134" s="24" t="str">
        <f t="shared" ref="B134:B197" si="9">_xlfn.CONCAT(C134,E134,F134)</f>
        <v/>
      </c>
      <c r="C134" s="3"/>
      <c r="D134" s="2"/>
      <c r="E134" s="2"/>
      <c r="F134" s="2"/>
      <c r="G134" s="15"/>
      <c r="H134" s="15"/>
      <c r="I134" s="45"/>
      <c r="J134" s="2"/>
      <c r="K134" s="37" t="str">
        <f t="shared" si="8"/>
        <v/>
      </c>
      <c r="L134" s="33"/>
      <c r="M134" s="24" t="str">
        <f t="shared" ref="M134:M197" si="10">_xlfn.CONCAT(N134,P134,Q134)</f>
        <v/>
      </c>
      <c r="N134" s="3"/>
      <c r="O134" s="2"/>
      <c r="P134" s="2"/>
      <c r="Q134" s="2"/>
      <c r="R134" s="15"/>
      <c r="S134" s="15"/>
      <c r="T134" s="45"/>
      <c r="U134" s="2"/>
      <c r="V134" s="37" t="str">
        <f t="shared" ref="V134:V197" si="11">IF(AND(T134&gt;0,R134&gt;0),R134/T134,"")</f>
        <v/>
      </c>
    </row>
    <row r="135" spans="2:22" x14ac:dyDescent="0.2">
      <c r="B135" s="24" t="str">
        <f t="shared" si="9"/>
        <v/>
      </c>
      <c r="C135" s="3"/>
      <c r="D135" s="2"/>
      <c r="E135" s="2"/>
      <c r="F135" s="2"/>
      <c r="G135" s="15"/>
      <c r="H135" s="15"/>
      <c r="I135" s="45"/>
      <c r="J135" s="2"/>
      <c r="K135" s="37" t="str">
        <f t="shared" si="8"/>
        <v/>
      </c>
      <c r="L135" s="33"/>
      <c r="M135" s="24" t="str">
        <f t="shared" si="10"/>
        <v/>
      </c>
      <c r="N135" s="3"/>
      <c r="O135" s="2"/>
      <c r="P135" s="2"/>
      <c r="Q135" s="2"/>
      <c r="R135" s="15"/>
      <c r="S135" s="15"/>
      <c r="T135" s="45"/>
      <c r="U135" s="2"/>
      <c r="V135" s="37" t="str">
        <f t="shared" si="11"/>
        <v/>
      </c>
    </row>
    <row r="136" spans="2:22" x14ac:dyDescent="0.2">
      <c r="B136" s="24" t="str">
        <f t="shared" si="9"/>
        <v/>
      </c>
      <c r="C136" s="3"/>
      <c r="D136" s="2"/>
      <c r="E136" s="2"/>
      <c r="F136" s="2"/>
      <c r="G136" s="15"/>
      <c r="H136" s="15"/>
      <c r="I136" s="45"/>
      <c r="J136" s="2"/>
      <c r="K136" s="37" t="str">
        <f t="shared" si="8"/>
        <v/>
      </c>
      <c r="L136" s="33"/>
      <c r="M136" s="24" t="str">
        <f t="shared" si="10"/>
        <v/>
      </c>
      <c r="N136" s="3"/>
      <c r="O136" s="2"/>
      <c r="P136" s="2"/>
      <c r="Q136" s="2"/>
      <c r="R136" s="15"/>
      <c r="S136" s="15"/>
      <c r="T136" s="45"/>
      <c r="U136" s="2"/>
      <c r="V136" s="37" t="str">
        <f t="shared" si="11"/>
        <v/>
      </c>
    </row>
    <row r="137" spans="2:22" x14ac:dyDescent="0.2">
      <c r="B137" s="24" t="str">
        <f t="shared" si="9"/>
        <v/>
      </c>
      <c r="C137" s="3"/>
      <c r="D137" s="2"/>
      <c r="E137" s="2"/>
      <c r="F137" s="2"/>
      <c r="G137" s="15"/>
      <c r="H137" s="15"/>
      <c r="I137" s="45"/>
      <c r="J137" s="2"/>
      <c r="K137" s="37" t="str">
        <f t="shared" si="8"/>
        <v/>
      </c>
      <c r="L137" s="33"/>
      <c r="M137" s="24" t="str">
        <f t="shared" si="10"/>
        <v/>
      </c>
      <c r="N137" s="3"/>
      <c r="O137" s="2"/>
      <c r="P137" s="2"/>
      <c r="Q137" s="2"/>
      <c r="R137" s="15"/>
      <c r="S137" s="15"/>
      <c r="T137" s="45"/>
      <c r="U137" s="2"/>
      <c r="V137" s="37" t="str">
        <f t="shared" si="11"/>
        <v/>
      </c>
    </row>
    <row r="138" spans="2:22" x14ac:dyDescent="0.2">
      <c r="B138" s="24" t="str">
        <f t="shared" si="9"/>
        <v/>
      </c>
      <c r="C138" s="3"/>
      <c r="D138" s="2"/>
      <c r="E138" s="2"/>
      <c r="F138" s="2"/>
      <c r="G138" s="15"/>
      <c r="H138" s="15"/>
      <c r="I138" s="45"/>
      <c r="J138" s="2"/>
      <c r="K138" s="37" t="str">
        <f t="shared" si="8"/>
        <v/>
      </c>
      <c r="L138" s="33"/>
      <c r="M138" s="24" t="str">
        <f t="shared" si="10"/>
        <v/>
      </c>
      <c r="N138" s="3"/>
      <c r="O138" s="2"/>
      <c r="P138" s="2"/>
      <c r="Q138" s="2"/>
      <c r="R138" s="15"/>
      <c r="S138" s="15"/>
      <c r="T138" s="45"/>
      <c r="U138" s="2"/>
      <c r="V138" s="37" t="str">
        <f t="shared" si="11"/>
        <v/>
      </c>
    </row>
    <row r="139" spans="2:22" x14ac:dyDescent="0.2">
      <c r="B139" s="24" t="str">
        <f t="shared" si="9"/>
        <v/>
      </c>
      <c r="C139" s="3"/>
      <c r="D139" s="2"/>
      <c r="E139" s="2"/>
      <c r="F139" s="2"/>
      <c r="G139" s="15"/>
      <c r="H139" s="15"/>
      <c r="I139" s="45"/>
      <c r="J139" s="2"/>
      <c r="K139" s="37" t="str">
        <f t="shared" si="8"/>
        <v/>
      </c>
      <c r="L139" s="33"/>
      <c r="M139" s="24" t="str">
        <f t="shared" si="10"/>
        <v/>
      </c>
      <c r="N139" s="3"/>
      <c r="O139" s="2"/>
      <c r="P139" s="2"/>
      <c r="Q139" s="2"/>
      <c r="R139" s="15"/>
      <c r="S139" s="15"/>
      <c r="T139" s="45"/>
      <c r="U139" s="2"/>
      <c r="V139" s="37" t="str">
        <f t="shared" si="11"/>
        <v/>
      </c>
    </row>
    <row r="140" spans="2:22" x14ac:dyDescent="0.2">
      <c r="B140" s="24" t="str">
        <f t="shared" si="9"/>
        <v/>
      </c>
      <c r="C140" s="3"/>
      <c r="D140" s="2"/>
      <c r="E140" s="2"/>
      <c r="F140" s="2"/>
      <c r="G140" s="15"/>
      <c r="H140" s="15"/>
      <c r="I140" s="45"/>
      <c r="J140" s="2"/>
      <c r="K140" s="37" t="str">
        <f t="shared" si="8"/>
        <v/>
      </c>
      <c r="L140" s="33"/>
      <c r="M140" s="24" t="str">
        <f t="shared" si="10"/>
        <v/>
      </c>
      <c r="N140" s="3"/>
      <c r="O140" s="2"/>
      <c r="P140" s="2"/>
      <c r="Q140" s="2"/>
      <c r="R140" s="15"/>
      <c r="S140" s="15"/>
      <c r="T140" s="45"/>
      <c r="U140" s="2"/>
      <c r="V140" s="37" t="str">
        <f t="shared" si="11"/>
        <v/>
      </c>
    </row>
    <row r="141" spans="2:22" x14ac:dyDescent="0.2">
      <c r="B141" s="24" t="str">
        <f t="shared" si="9"/>
        <v/>
      </c>
      <c r="C141" s="3"/>
      <c r="D141" s="2"/>
      <c r="E141" s="2"/>
      <c r="F141" s="2"/>
      <c r="G141" s="15"/>
      <c r="H141" s="15"/>
      <c r="I141" s="45"/>
      <c r="J141" s="2"/>
      <c r="K141" s="37" t="str">
        <f t="shared" si="8"/>
        <v/>
      </c>
      <c r="L141" s="33"/>
      <c r="M141" s="24" t="str">
        <f t="shared" si="10"/>
        <v/>
      </c>
      <c r="N141" s="3"/>
      <c r="O141" s="2"/>
      <c r="P141" s="2"/>
      <c r="Q141" s="2"/>
      <c r="R141" s="15"/>
      <c r="S141" s="15"/>
      <c r="T141" s="45"/>
      <c r="U141" s="2"/>
      <c r="V141" s="37" t="str">
        <f t="shared" si="11"/>
        <v/>
      </c>
    </row>
    <row r="142" spans="2:22" x14ac:dyDescent="0.2">
      <c r="B142" s="24" t="str">
        <f t="shared" si="9"/>
        <v/>
      </c>
      <c r="C142" s="3"/>
      <c r="D142" s="2"/>
      <c r="E142" s="2"/>
      <c r="F142" s="2"/>
      <c r="G142" s="15"/>
      <c r="H142" s="15"/>
      <c r="I142" s="45"/>
      <c r="J142" s="2"/>
      <c r="K142" s="37" t="str">
        <f t="shared" si="8"/>
        <v/>
      </c>
      <c r="L142" s="33"/>
      <c r="M142" s="24" t="str">
        <f t="shared" si="10"/>
        <v/>
      </c>
      <c r="N142" s="3"/>
      <c r="O142" s="2"/>
      <c r="P142" s="2"/>
      <c r="Q142" s="2"/>
      <c r="R142" s="15"/>
      <c r="S142" s="15"/>
      <c r="T142" s="45"/>
      <c r="U142" s="2"/>
      <c r="V142" s="37" t="str">
        <f t="shared" si="11"/>
        <v/>
      </c>
    </row>
    <row r="143" spans="2:22" x14ac:dyDescent="0.2">
      <c r="B143" s="24" t="str">
        <f t="shared" si="9"/>
        <v/>
      </c>
      <c r="C143" s="3"/>
      <c r="D143" s="2"/>
      <c r="E143" s="2"/>
      <c r="F143" s="2"/>
      <c r="G143" s="15"/>
      <c r="H143" s="15"/>
      <c r="I143" s="45"/>
      <c r="J143" s="2"/>
      <c r="K143" s="37" t="str">
        <f t="shared" si="8"/>
        <v/>
      </c>
      <c r="L143" s="33"/>
      <c r="M143" s="24" t="str">
        <f t="shared" si="10"/>
        <v/>
      </c>
      <c r="N143" s="3"/>
      <c r="O143" s="2"/>
      <c r="P143" s="2"/>
      <c r="Q143" s="2"/>
      <c r="R143" s="15"/>
      <c r="S143" s="15"/>
      <c r="T143" s="45"/>
      <c r="U143" s="2"/>
      <c r="V143" s="37" t="str">
        <f t="shared" si="11"/>
        <v/>
      </c>
    </row>
    <row r="144" spans="2:22" x14ac:dyDescent="0.2">
      <c r="B144" s="24" t="str">
        <f t="shared" si="9"/>
        <v/>
      </c>
      <c r="C144" s="3"/>
      <c r="D144" s="2"/>
      <c r="E144" s="2"/>
      <c r="F144" s="2"/>
      <c r="G144" s="15"/>
      <c r="H144" s="15"/>
      <c r="I144" s="45"/>
      <c r="J144" s="2"/>
      <c r="K144" s="37" t="str">
        <f t="shared" si="8"/>
        <v/>
      </c>
      <c r="L144" s="33"/>
      <c r="M144" s="24" t="str">
        <f t="shared" si="10"/>
        <v/>
      </c>
      <c r="N144" s="3"/>
      <c r="O144" s="2"/>
      <c r="P144" s="2"/>
      <c r="Q144" s="2"/>
      <c r="R144" s="15"/>
      <c r="S144" s="15"/>
      <c r="T144" s="45"/>
      <c r="U144" s="2"/>
      <c r="V144" s="37" t="str">
        <f t="shared" si="11"/>
        <v/>
      </c>
    </row>
    <row r="145" spans="2:22" x14ac:dyDescent="0.2">
      <c r="B145" s="24" t="str">
        <f t="shared" si="9"/>
        <v/>
      </c>
      <c r="C145" s="3"/>
      <c r="D145" s="2"/>
      <c r="E145" s="2"/>
      <c r="F145" s="2"/>
      <c r="G145" s="15"/>
      <c r="H145" s="15"/>
      <c r="I145" s="45"/>
      <c r="J145" s="2"/>
      <c r="K145" s="37" t="str">
        <f t="shared" si="8"/>
        <v/>
      </c>
      <c r="L145" s="33"/>
      <c r="M145" s="24" t="str">
        <f t="shared" si="10"/>
        <v/>
      </c>
      <c r="N145" s="3"/>
      <c r="O145" s="2"/>
      <c r="P145" s="2"/>
      <c r="Q145" s="2"/>
      <c r="R145" s="15"/>
      <c r="S145" s="15"/>
      <c r="T145" s="45"/>
      <c r="U145" s="2"/>
      <c r="V145" s="37" t="str">
        <f t="shared" si="11"/>
        <v/>
      </c>
    </row>
    <row r="146" spans="2:22" x14ac:dyDescent="0.2">
      <c r="B146" s="24" t="str">
        <f t="shared" si="9"/>
        <v/>
      </c>
      <c r="C146" s="3"/>
      <c r="D146" s="2"/>
      <c r="E146" s="2"/>
      <c r="F146" s="2"/>
      <c r="G146" s="15"/>
      <c r="H146" s="15"/>
      <c r="I146" s="45"/>
      <c r="J146" s="2"/>
      <c r="K146" s="37" t="str">
        <f t="shared" si="8"/>
        <v/>
      </c>
      <c r="L146" s="33"/>
      <c r="M146" s="24" t="str">
        <f t="shared" si="10"/>
        <v/>
      </c>
      <c r="N146" s="3"/>
      <c r="O146" s="2"/>
      <c r="P146" s="2"/>
      <c r="Q146" s="2"/>
      <c r="R146" s="15"/>
      <c r="S146" s="15"/>
      <c r="T146" s="45"/>
      <c r="U146" s="2"/>
      <c r="V146" s="37" t="str">
        <f t="shared" si="11"/>
        <v/>
      </c>
    </row>
    <row r="147" spans="2:22" x14ac:dyDescent="0.2">
      <c r="B147" s="24" t="str">
        <f t="shared" si="9"/>
        <v/>
      </c>
      <c r="C147" s="3"/>
      <c r="D147" s="2"/>
      <c r="E147" s="2"/>
      <c r="F147" s="2"/>
      <c r="G147" s="15"/>
      <c r="H147" s="15"/>
      <c r="I147" s="45"/>
      <c r="J147" s="2"/>
      <c r="K147" s="37" t="str">
        <f t="shared" si="8"/>
        <v/>
      </c>
      <c r="L147" s="33"/>
      <c r="M147" s="24" t="str">
        <f t="shared" si="10"/>
        <v/>
      </c>
      <c r="N147" s="3"/>
      <c r="O147" s="2"/>
      <c r="P147" s="2"/>
      <c r="Q147" s="2"/>
      <c r="R147" s="15"/>
      <c r="S147" s="15"/>
      <c r="T147" s="45"/>
      <c r="U147" s="2"/>
      <c r="V147" s="37" t="str">
        <f t="shared" si="11"/>
        <v/>
      </c>
    </row>
    <row r="148" spans="2:22" x14ac:dyDescent="0.2">
      <c r="B148" s="24" t="str">
        <f t="shared" si="9"/>
        <v/>
      </c>
      <c r="C148" s="3"/>
      <c r="D148" s="2"/>
      <c r="E148" s="2"/>
      <c r="F148" s="2"/>
      <c r="G148" s="15"/>
      <c r="H148" s="15"/>
      <c r="I148" s="45"/>
      <c r="J148" s="2"/>
      <c r="K148" s="37" t="str">
        <f t="shared" si="8"/>
        <v/>
      </c>
      <c r="L148" s="33"/>
      <c r="M148" s="24" t="str">
        <f t="shared" si="10"/>
        <v/>
      </c>
      <c r="N148" s="3"/>
      <c r="O148" s="2"/>
      <c r="P148" s="2"/>
      <c r="Q148" s="2"/>
      <c r="R148" s="15"/>
      <c r="S148" s="15"/>
      <c r="T148" s="45"/>
      <c r="U148" s="2"/>
      <c r="V148" s="37" t="str">
        <f t="shared" si="11"/>
        <v/>
      </c>
    </row>
    <row r="149" spans="2:22" x14ac:dyDescent="0.2">
      <c r="B149" s="24" t="str">
        <f t="shared" si="9"/>
        <v/>
      </c>
      <c r="C149" s="3"/>
      <c r="D149" s="2"/>
      <c r="E149" s="2"/>
      <c r="F149" s="2"/>
      <c r="G149" s="15"/>
      <c r="H149" s="15"/>
      <c r="I149" s="45"/>
      <c r="J149" s="2"/>
      <c r="K149" s="37" t="str">
        <f t="shared" si="8"/>
        <v/>
      </c>
      <c r="L149" s="33"/>
      <c r="M149" s="24" t="str">
        <f t="shared" si="10"/>
        <v/>
      </c>
      <c r="N149" s="3"/>
      <c r="O149" s="2"/>
      <c r="P149" s="2"/>
      <c r="Q149" s="2"/>
      <c r="R149" s="15"/>
      <c r="S149" s="15"/>
      <c r="T149" s="45"/>
      <c r="U149" s="2"/>
      <c r="V149" s="37" t="str">
        <f t="shared" si="11"/>
        <v/>
      </c>
    </row>
    <row r="150" spans="2:22" x14ac:dyDescent="0.2">
      <c r="B150" s="24" t="str">
        <f t="shared" si="9"/>
        <v/>
      </c>
      <c r="C150" s="3"/>
      <c r="D150" s="2"/>
      <c r="E150" s="2"/>
      <c r="F150" s="2"/>
      <c r="G150" s="15"/>
      <c r="H150" s="15"/>
      <c r="I150" s="45"/>
      <c r="J150" s="2"/>
      <c r="K150" s="37" t="str">
        <f t="shared" si="8"/>
        <v/>
      </c>
      <c r="L150" s="33"/>
      <c r="M150" s="24" t="str">
        <f t="shared" si="10"/>
        <v/>
      </c>
      <c r="N150" s="3"/>
      <c r="O150" s="2"/>
      <c r="P150" s="2"/>
      <c r="Q150" s="2"/>
      <c r="R150" s="15"/>
      <c r="S150" s="15"/>
      <c r="T150" s="45"/>
      <c r="U150" s="2"/>
      <c r="V150" s="37" t="str">
        <f t="shared" si="11"/>
        <v/>
      </c>
    </row>
    <row r="151" spans="2:22" x14ac:dyDescent="0.2">
      <c r="B151" s="24" t="str">
        <f t="shared" si="9"/>
        <v/>
      </c>
      <c r="C151" s="3"/>
      <c r="D151" s="2"/>
      <c r="E151" s="2"/>
      <c r="F151" s="2"/>
      <c r="G151" s="15"/>
      <c r="H151" s="15"/>
      <c r="I151" s="45"/>
      <c r="J151" s="2"/>
      <c r="K151" s="37" t="str">
        <f t="shared" si="8"/>
        <v/>
      </c>
      <c r="L151" s="33"/>
      <c r="M151" s="24" t="str">
        <f t="shared" si="10"/>
        <v/>
      </c>
      <c r="N151" s="3"/>
      <c r="O151" s="2"/>
      <c r="P151" s="2"/>
      <c r="Q151" s="2"/>
      <c r="R151" s="15"/>
      <c r="S151" s="15"/>
      <c r="T151" s="45"/>
      <c r="U151" s="2"/>
      <c r="V151" s="37" t="str">
        <f t="shared" si="11"/>
        <v/>
      </c>
    </row>
    <row r="152" spans="2:22" x14ac:dyDescent="0.2">
      <c r="B152" s="24" t="str">
        <f t="shared" si="9"/>
        <v/>
      </c>
      <c r="C152" s="3"/>
      <c r="D152" s="2"/>
      <c r="E152" s="2"/>
      <c r="F152" s="2"/>
      <c r="G152" s="15"/>
      <c r="H152" s="15"/>
      <c r="I152" s="45"/>
      <c r="J152" s="2"/>
      <c r="K152" s="37" t="str">
        <f t="shared" si="8"/>
        <v/>
      </c>
      <c r="L152" s="33"/>
      <c r="M152" s="24" t="str">
        <f t="shared" si="10"/>
        <v/>
      </c>
      <c r="N152" s="3"/>
      <c r="O152" s="2"/>
      <c r="P152" s="2"/>
      <c r="Q152" s="2"/>
      <c r="R152" s="15"/>
      <c r="S152" s="15"/>
      <c r="T152" s="45"/>
      <c r="U152" s="2"/>
      <c r="V152" s="37" t="str">
        <f t="shared" si="11"/>
        <v/>
      </c>
    </row>
    <row r="153" spans="2:22" x14ac:dyDescent="0.2">
      <c r="B153" s="24" t="str">
        <f t="shared" si="9"/>
        <v/>
      </c>
      <c r="C153" s="3"/>
      <c r="D153" s="2"/>
      <c r="E153" s="2"/>
      <c r="F153" s="2"/>
      <c r="G153" s="15"/>
      <c r="H153" s="15"/>
      <c r="I153" s="45"/>
      <c r="J153" s="2"/>
      <c r="K153" s="37" t="str">
        <f t="shared" si="8"/>
        <v/>
      </c>
      <c r="L153" s="33"/>
      <c r="M153" s="24" t="str">
        <f t="shared" si="10"/>
        <v/>
      </c>
      <c r="N153" s="3"/>
      <c r="O153" s="2"/>
      <c r="P153" s="2"/>
      <c r="Q153" s="2"/>
      <c r="R153" s="15"/>
      <c r="S153" s="15"/>
      <c r="T153" s="45"/>
      <c r="U153" s="2"/>
      <c r="V153" s="37" t="str">
        <f t="shared" si="11"/>
        <v/>
      </c>
    </row>
    <row r="154" spans="2:22" x14ac:dyDescent="0.2">
      <c r="B154" s="24" t="str">
        <f t="shared" si="9"/>
        <v/>
      </c>
      <c r="C154" s="3"/>
      <c r="D154" s="2"/>
      <c r="E154" s="2"/>
      <c r="F154" s="2"/>
      <c r="G154" s="15"/>
      <c r="H154" s="15"/>
      <c r="I154" s="45"/>
      <c r="J154" s="2"/>
      <c r="K154" s="37" t="str">
        <f t="shared" si="8"/>
        <v/>
      </c>
      <c r="L154" s="33"/>
      <c r="M154" s="24" t="str">
        <f t="shared" si="10"/>
        <v/>
      </c>
      <c r="N154" s="3"/>
      <c r="O154" s="2"/>
      <c r="P154" s="2"/>
      <c r="Q154" s="2"/>
      <c r="R154" s="15"/>
      <c r="S154" s="15"/>
      <c r="T154" s="45"/>
      <c r="U154" s="2"/>
      <c r="V154" s="37" t="str">
        <f t="shared" si="11"/>
        <v/>
      </c>
    </row>
    <row r="155" spans="2:22" x14ac:dyDescent="0.2">
      <c r="B155" s="24" t="str">
        <f t="shared" si="9"/>
        <v/>
      </c>
      <c r="C155" s="3"/>
      <c r="D155" s="2"/>
      <c r="E155" s="2"/>
      <c r="F155" s="2"/>
      <c r="G155" s="15"/>
      <c r="H155" s="15"/>
      <c r="I155" s="45"/>
      <c r="J155" s="2"/>
      <c r="K155" s="37" t="str">
        <f t="shared" si="8"/>
        <v/>
      </c>
      <c r="L155" s="33"/>
      <c r="M155" s="24" t="str">
        <f t="shared" si="10"/>
        <v/>
      </c>
      <c r="N155" s="3"/>
      <c r="O155" s="2"/>
      <c r="P155" s="2"/>
      <c r="Q155" s="2"/>
      <c r="R155" s="15"/>
      <c r="S155" s="15"/>
      <c r="T155" s="45"/>
      <c r="U155" s="2"/>
      <c r="V155" s="37" t="str">
        <f t="shared" si="11"/>
        <v/>
      </c>
    </row>
    <row r="156" spans="2:22" x14ac:dyDescent="0.2">
      <c r="B156" s="24" t="str">
        <f t="shared" si="9"/>
        <v/>
      </c>
      <c r="C156" s="3"/>
      <c r="D156" s="2"/>
      <c r="E156" s="2"/>
      <c r="F156" s="2"/>
      <c r="G156" s="15"/>
      <c r="H156" s="15"/>
      <c r="I156" s="45"/>
      <c r="J156" s="2"/>
      <c r="K156" s="37" t="str">
        <f t="shared" si="8"/>
        <v/>
      </c>
      <c r="L156" s="33"/>
      <c r="M156" s="24" t="str">
        <f t="shared" si="10"/>
        <v/>
      </c>
      <c r="N156" s="3"/>
      <c r="O156" s="2"/>
      <c r="P156" s="2"/>
      <c r="Q156" s="2"/>
      <c r="R156" s="15"/>
      <c r="S156" s="15"/>
      <c r="T156" s="45"/>
      <c r="U156" s="2"/>
      <c r="V156" s="37" t="str">
        <f t="shared" si="11"/>
        <v/>
      </c>
    </row>
    <row r="157" spans="2:22" x14ac:dyDescent="0.2">
      <c r="B157" s="24" t="str">
        <f t="shared" si="9"/>
        <v/>
      </c>
      <c r="C157" s="3"/>
      <c r="D157" s="2"/>
      <c r="E157" s="2"/>
      <c r="F157" s="2"/>
      <c r="G157" s="15"/>
      <c r="H157" s="15"/>
      <c r="I157" s="45"/>
      <c r="J157" s="2"/>
      <c r="K157" s="37" t="str">
        <f t="shared" si="8"/>
        <v/>
      </c>
      <c r="L157" s="33"/>
      <c r="M157" s="24" t="str">
        <f t="shared" si="10"/>
        <v/>
      </c>
      <c r="N157" s="3"/>
      <c r="O157" s="2"/>
      <c r="P157" s="2"/>
      <c r="Q157" s="2"/>
      <c r="R157" s="15"/>
      <c r="S157" s="15"/>
      <c r="T157" s="45"/>
      <c r="U157" s="2"/>
      <c r="V157" s="37" t="str">
        <f t="shared" si="11"/>
        <v/>
      </c>
    </row>
    <row r="158" spans="2:22" x14ac:dyDescent="0.2">
      <c r="B158" s="24" t="str">
        <f t="shared" si="9"/>
        <v/>
      </c>
      <c r="C158" s="3"/>
      <c r="D158" s="2"/>
      <c r="E158" s="2"/>
      <c r="F158" s="2"/>
      <c r="G158" s="15"/>
      <c r="H158" s="15"/>
      <c r="I158" s="45"/>
      <c r="J158" s="2"/>
      <c r="K158" s="37" t="str">
        <f t="shared" si="8"/>
        <v/>
      </c>
      <c r="L158" s="33"/>
      <c r="M158" s="24" t="str">
        <f t="shared" si="10"/>
        <v/>
      </c>
      <c r="N158" s="3"/>
      <c r="O158" s="2"/>
      <c r="P158" s="2"/>
      <c r="Q158" s="2"/>
      <c r="R158" s="15"/>
      <c r="S158" s="15"/>
      <c r="T158" s="45"/>
      <c r="U158" s="2"/>
      <c r="V158" s="37" t="str">
        <f t="shared" si="11"/>
        <v/>
      </c>
    </row>
    <row r="159" spans="2:22" x14ac:dyDescent="0.2">
      <c r="B159" s="24" t="str">
        <f t="shared" si="9"/>
        <v/>
      </c>
      <c r="C159" s="3"/>
      <c r="D159" s="2"/>
      <c r="E159" s="2"/>
      <c r="F159" s="2"/>
      <c r="G159" s="15"/>
      <c r="H159" s="15"/>
      <c r="I159" s="45"/>
      <c r="J159" s="2"/>
      <c r="K159" s="37" t="str">
        <f t="shared" si="8"/>
        <v/>
      </c>
      <c r="L159" s="33"/>
      <c r="M159" s="24" t="str">
        <f t="shared" si="10"/>
        <v/>
      </c>
      <c r="N159" s="3"/>
      <c r="O159" s="2"/>
      <c r="P159" s="2"/>
      <c r="Q159" s="2"/>
      <c r="R159" s="15"/>
      <c r="S159" s="15"/>
      <c r="T159" s="45"/>
      <c r="U159" s="2"/>
      <c r="V159" s="37" t="str">
        <f t="shared" si="11"/>
        <v/>
      </c>
    </row>
    <row r="160" spans="2:22" x14ac:dyDescent="0.2">
      <c r="B160" s="24" t="str">
        <f t="shared" si="9"/>
        <v/>
      </c>
      <c r="C160" s="3"/>
      <c r="D160" s="2"/>
      <c r="E160" s="2"/>
      <c r="F160" s="2"/>
      <c r="G160" s="15"/>
      <c r="H160" s="15"/>
      <c r="I160" s="45"/>
      <c r="J160" s="2"/>
      <c r="K160" s="37" t="str">
        <f t="shared" si="8"/>
        <v/>
      </c>
      <c r="L160" s="33"/>
      <c r="M160" s="24" t="str">
        <f t="shared" si="10"/>
        <v/>
      </c>
      <c r="N160" s="3"/>
      <c r="O160" s="2"/>
      <c r="P160" s="2"/>
      <c r="Q160" s="2"/>
      <c r="R160" s="15"/>
      <c r="S160" s="15"/>
      <c r="T160" s="45"/>
      <c r="U160" s="2"/>
      <c r="V160" s="37" t="str">
        <f t="shared" si="11"/>
        <v/>
      </c>
    </row>
    <row r="161" spans="2:22" x14ac:dyDescent="0.2">
      <c r="B161" s="24" t="str">
        <f t="shared" si="9"/>
        <v/>
      </c>
      <c r="C161" s="3"/>
      <c r="D161" s="2"/>
      <c r="E161" s="2"/>
      <c r="F161" s="2"/>
      <c r="G161" s="15"/>
      <c r="H161" s="15"/>
      <c r="I161" s="45"/>
      <c r="J161" s="2"/>
      <c r="K161" s="37" t="str">
        <f t="shared" si="8"/>
        <v/>
      </c>
      <c r="L161" s="33"/>
      <c r="M161" s="24" t="str">
        <f t="shared" si="10"/>
        <v/>
      </c>
      <c r="N161" s="3"/>
      <c r="O161" s="2"/>
      <c r="P161" s="2"/>
      <c r="Q161" s="2"/>
      <c r="R161" s="15"/>
      <c r="S161" s="15"/>
      <c r="T161" s="45"/>
      <c r="U161" s="2"/>
      <c r="V161" s="37" t="str">
        <f t="shared" si="11"/>
        <v/>
      </c>
    </row>
    <row r="162" spans="2:22" x14ac:dyDescent="0.2">
      <c r="B162" s="24" t="str">
        <f t="shared" si="9"/>
        <v/>
      </c>
      <c r="C162" s="3"/>
      <c r="D162" s="2"/>
      <c r="E162" s="2"/>
      <c r="F162" s="2"/>
      <c r="G162" s="15"/>
      <c r="H162" s="15"/>
      <c r="I162" s="45"/>
      <c r="J162" s="2"/>
      <c r="K162" s="37" t="str">
        <f t="shared" si="8"/>
        <v/>
      </c>
      <c r="L162" s="33"/>
      <c r="M162" s="24" t="str">
        <f t="shared" si="10"/>
        <v/>
      </c>
      <c r="N162" s="3"/>
      <c r="O162" s="2"/>
      <c r="P162" s="2"/>
      <c r="Q162" s="2"/>
      <c r="R162" s="15"/>
      <c r="S162" s="15"/>
      <c r="T162" s="45"/>
      <c r="U162" s="2"/>
      <c r="V162" s="37" t="str">
        <f t="shared" si="11"/>
        <v/>
      </c>
    </row>
    <row r="163" spans="2:22" x14ac:dyDescent="0.2">
      <c r="B163" s="24" t="str">
        <f t="shared" si="9"/>
        <v/>
      </c>
      <c r="C163" s="3"/>
      <c r="D163" s="2"/>
      <c r="E163" s="2"/>
      <c r="F163" s="2"/>
      <c r="G163" s="15"/>
      <c r="H163" s="15"/>
      <c r="I163" s="45"/>
      <c r="J163" s="2"/>
      <c r="K163" s="37" t="str">
        <f t="shared" si="8"/>
        <v/>
      </c>
      <c r="L163" s="33"/>
      <c r="M163" s="24" t="str">
        <f t="shared" si="10"/>
        <v/>
      </c>
      <c r="N163" s="3"/>
      <c r="O163" s="2"/>
      <c r="P163" s="2"/>
      <c r="Q163" s="2"/>
      <c r="R163" s="15"/>
      <c r="S163" s="15"/>
      <c r="T163" s="45"/>
      <c r="U163" s="2"/>
      <c r="V163" s="37" t="str">
        <f t="shared" si="11"/>
        <v/>
      </c>
    </row>
    <row r="164" spans="2:22" x14ac:dyDescent="0.2">
      <c r="B164" s="24" t="str">
        <f t="shared" si="9"/>
        <v/>
      </c>
      <c r="C164" s="3"/>
      <c r="D164" s="2"/>
      <c r="E164" s="2"/>
      <c r="F164" s="2"/>
      <c r="G164" s="15"/>
      <c r="H164" s="15"/>
      <c r="I164" s="45"/>
      <c r="J164" s="2"/>
      <c r="K164" s="37" t="str">
        <f t="shared" si="8"/>
        <v/>
      </c>
      <c r="L164" s="33"/>
      <c r="M164" s="24" t="str">
        <f t="shared" si="10"/>
        <v/>
      </c>
      <c r="N164" s="3"/>
      <c r="O164" s="2"/>
      <c r="P164" s="2"/>
      <c r="Q164" s="2"/>
      <c r="R164" s="15"/>
      <c r="S164" s="15"/>
      <c r="T164" s="45"/>
      <c r="U164" s="2"/>
      <c r="V164" s="37" t="str">
        <f t="shared" si="11"/>
        <v/>
      </c>
    </row>
    <row r="165" spans="2:22" x14ac:dyDescent="0.2">
      <c r="B165" s="24" t="str">
        <f t="shared" si="9"/>
        <v/>
      </c>
      <c r="C165" s="3"/>
      <c r="D165" s="2"/>
      <c r="E165" s="2"/>
      <c r="F165" s="2"/>
      <c r="G165" s="15"/>
      <c r="H165" s="15"/>
      <c r="I165" s="45"/>
      <c r="J165" s="2"/>
      <c r="K165" s="37" t="str">
        <f t="shared" si="8"/>
        <v/>
      </c>
      <c r="L165" s="33"/>
      <c r="M165" s="24" t="str">
        <f t="shared" si="10"/>
        <v/>
      </c>
      <c r="N165" s="3"/>
      <c r="O165" s="2"/>
      <c r="P165" s="2"/>
      <c r="Q165" s="2"/>
      <c r="R165" s="15"/>
      <c r="S165" s="15"/>
      <c r="T165" s="45"/>
      <c r="U165" s="2"/>
      <c r="V165" s="37" t="str">
        <f t="shared" si="11"/>
        <v/>
      </c>
    </row>
    <row r="166" spans="2:22" x14ac:dyDescent="0.2">
      <c r="B166" s="24" t="str">
        <f t="shared" si="9"/>
        <v/>
      </c>
      <c r="C166" s="3"/>
      <c r="D166" s="2"/>
      <c r="E166" s="2"/>
      <c r="F166" s="2"/>
      <c r="G166" s="15"/>
      <c r="H166" s="15"/>
      <c r="I166" s="45"/>
      <c r="J166" s="2"/>
      <c r="K166" s="37" t="str">
        <f t="shared" si="8"/>
        <v/>
      </c>
      <c r="L166" s="33"/>
      <c r="M166" s="24" t="str">
        <f t="shared" si="10"/>
        <v/>
      </c>
      <c r="N166" s="3"/>
      <c r="O166" s="2"/>
      <c r="P166" s="2"/>
      <c r="Q166" s="2"/>
      <c r="R166" s="15"/>
      <c r="S166" s="15"/>
      <c r="T166" s="45"/>
      <c r="U166" s="2"/>
      <c r="V166" s="37" t="str">
        <f t="shared" si="11"/>
        <v/>
      </c>
    </row>
    <row r="167" spans="2:22" x14ac:dyDescent="0.2">
      <c r="B167" s="24" t="str">
        <f t="shared" si="9"/>
        <v/>
      </c>
      <c r="C167" s="3"/>
      <c r="D167" s="2"/>
      <c r="E167" s="2"/>
      <c r="F167" s="2"/>
      <c r="G167" s="15"/>
      <c r="H167" s="15"/>
      <c r="I167" s="45"/>
      <c r="J167" s="2"/>
      <c r="K167" s="37" t="str">
        <f t="shared" si="8"/>
        <v/>
      </c>
      <c r="L167" s="33"/>
      <c r="M167" s="24" t="str">
        <f t="shared" si="10"/>
        <v/>
      </c>
      <c r="N167" s="3"/>
      <c r="O167" s="2"/>
      <c r="P167" s="2"/>
      <c r="Q167" s="2"/>
      <c r="R167" s="15"/>
      <c r="S167" s="15"/>
      <c r="T167" s="45"/>
      <c r="U167" s="2"/>
      <c r="V167" s="37" t="str">
        <f t="shared" si="11"/>
        <v/>
      </c>
    </row>
    <row r="168" spans="2:22" x14ac:dyDescent="0.2">
      <c r="B168" s="24" t="str">
        <f t="shared" si="9"/>
        <v/>
      </c>
      <c r="C168" s="3"/>
      <c r="D168" s="2"/>
      <c r="E168" s="2"/>
      <c r="F168" s="2"/>
      <c r="G168" s="15"/>
      <c r="H168" s="15"/>
      <c r="I168" s="45"/>
      <c r="J168" s="2"/>
      <c r="K168" s="37" t="str">
        <f t="shared" si="8"/>
        <v/>
      </c>
      <c r="L168" s="33"/>
      <c r="M168" s="24" t="str">
        <f t="shared" si="10"/>
        <v/>
      </c>
      <c r="N168" s="3"/>
      <c r="O168" s="2"/>
      <c r="P168" s="2"/>
      <c r="Q168" s="2"/>
      <c r="R168" s="15"/>
      <c r="S168" s="15"/>
      <c r="T168" s="45"/>
      <c r="U168" s="2"/>
      <c r="V168" s="37" t="str">
        <f t="shared" si="11"/>
        <v/>
      </c>
    </row>
    <row r="169" spans="2:22" x14ac:dyDescent="0.2">
      <c r="B169" s="24" t="str">
        <f t="shared" si="9"/>
        <v/>
      </c>
      <c r="C169" s="3"/>
      <c r="D169" s="2"/>
      <c r="E169" s="2"/>
      <c r="F169" s="2"/>
      <c r="G169" s="15"/>
      <c r="H169" s="15"/>
      <c r="I169" s="45"/>
      <c r="J169" s="2"/>
      <c r="K169" s="37" t="str">
        <f t="shared" si="8"/>
        <v/>
      </c>
      <c r="L169" s="33"/>
      <c r="M169" s="24" t="str">
        <f t="shared" si="10"/>
        <v/>
      </c>
      <c r="N169" s="3"/>
      <c r="O169" s="2"/>
      <c r="P169" s="2"/>
      <c r="Q169" s="2"/>
      <c r="R169" s="15"/>
      <c r="S169" s="15"/>
      <c r="T169" s="45"/>
      <c r="U169" s="2"/>
      <c r="V169" s="37" t="str">
        <f t="shared" si="11"/>
        <v/>
      </c>
    </row>
    <row r="170" spans="2:22" x14ac:dyDescent="0.2">
      <c r="B170" s="24" t="str">
        <f t="shared" si="9"/>
        <v/>
      </c>
      <c r="C170" s="3"/>
      <c r="D170" s="2"/>
      <c r="E170" s="2"/>
      <c r="F170" s="2"/>
      <c r="G170" s="15"/>
      <c r="H170" s="15"/>
      <c r="I170" s="45"/>
      <c r="J170" s="2"/>
      <c r="K170" s="37" t="str">
        <f t="shared" si="8"/>
        <v/>
      </c>
      <c r="L170" s="33"/>
      <c r="M170" s="24" t="str">
        <f t="shared" si="10"/>
        <v/>
      </c>
      <c r="N170" s="3"/>
      <c r="O170" s="2"/>
      <c r="P170" s="2"/>
      <c r="Q170" s="2"/>
      <c r="R170" s="15"/>
      <c r="S170" s="15"/>
      <c r="T170" s="45"/>
      <c r="U170" s="2"/>
      <c r="V170" s="37" t="str">
        <f t="shared" si="11"/>
        <v/>
      </c>
    </row>
    <row r="171" spans="2:22" x14ac:dyDescent="0.2">
      <c r="B171" s="24" t="str">
        <f t="shared" si="9"/>
        <v/>
      </c>
      <c r="C171" s="3"/>
      <c r="D171" s="2"/>
      <c r="E171" s="2"/>
      <c r="F171" s="2"/>
      <c r="G171" s="15"/>
      <c r="H171" s="15"/>
      <c r="I171" s="45"/>
      <c r="J171" s="2"/>
      <c r="K171" s="37" t="str">
        <f t="shared" si="8"/>
        <v/>
      </c>
      <c r="L171" s="33"/>
      <c r="M171" s="24" t="str">
        <f t="shared" si="10"/>
        <v/>
      </c>
      <c r="N171" s="3"/>
      <c r="O171" s="2"/>
      <c r="P171" s="2"/>
      <c r="Q171" s="2"/>
      <c r="R171" s="15"/>
      <c r="S171" s="15"/>
      <c r="T171" s="45"/>
      <c r="U171" s="2"/>
      <c r="V171" s="37" t="str">
        <f t="shared" si="11"/>
        <v/>
      </c>
    </row>
    <row r="172" spans="2:22" x14ac:dyDescent="0.2">
      <c r="B172" s="24" t="str">
        <f t="shared" si="9"/>
        <v/>
      </c>
      <c r="C172" s="3"/>
      <c r="D172" s="2"/>
      <c r="E172" s="2"/>
      <c r="F172" s="2"/>
      <c r="G172" s="15"/>
      <c r="H172" s="15"/>
      <c r="I172" s="45"/>
      <c r="J172" s="2"/>
      <c r="K172" s="37" t="str">
        <f t="shared" si="8"/>
        <v/>
      </c>
      <c r="L172" s="33"/>
      <c r="M172" s="24" t="str">
        <f t="shared" si="10"/>
        <v/>
      </c>
      <c r="N172" s="3"/>
      <c r="O172" s="2"/>
      <c r="P172" s="2"/>
      <c r="Q172" s="2"/>
      <c r="R172" s="15"/>
      <c r="S172" s="15"/>
      <c r="T172" s="45"/>
      <c r="U172" s="2"/>
      <c r="V172" s="37" t="str">
        <f t="shared" si="11"/>
        <v/>
      </c>
    </row>
    <row r="173" spans="2:22" x14ac:dyDescent="0.2">
      <c r="B173" s="24" t="str">
        <f t="shared" si="9"/>
        <v/>
      </c>
      <c r="C173" s="3"/>
      <c r="D173" s="2"/>
      <c r="E173" s="2"/>
      <c r="F173" s="2"/>
      <c r="G173" s="15"/>
      <c r="H173" s="15"/>
      <c r="I173" s="45"/>
      <c r="J173" s="2"/>
      <c r="K173" s="37" t="str">
        <f t="shared" si="8"/>
        <v/>
      </c>
      <c r="L173" s="33"/>
      <c r="M173" s="24" t="str">
        <f t="shared" si="10"/>
        <v/>
      </c>
      <c r="N173" s="3"/>
      <c r="O173" s="2"/>
      <c r="P173" s="2"/>
      <c r="Q173" s="2"/>
      <c r="R173" s="15"/>
      <c r="S173" s="15"/>
      <c r="T173" s="45"/>
      <c r="U173" s="2"/>
      <c r="V173" s="37" t="str">
        <f t="shared" si="11"/>
        <v/>
      </c>
    </row>
    <row r="174" spans="2:22" x14ac:dyDescent="0.2">
      <c r="B174" s="24" t="str">
        <f t="shared" si="9"/>
        <v/>
      </c>
      <c r="C174" s="3"/>
      <c r="D174" s="2"/>
      <c r="E174" s="2"/>
      <c r="F174" s="2"/>
      <c r="G174" s="15"/>
      <c r="H174" s="15"/>
      <c r="I174" s="45"/>
      <c r="J174" s="2"/>
      <c r="K174" s="37" t="str">
        <f t="shared" si="8"/>
        <v/>
      </c>
      <c r="L174" s="33"/>
      <c r="M174" s="24" t="str">
        <f t="shared" si="10"/>
        <v/>
      </c>
      <c r="N174" s="3"/>
      <c r="O174" s="2"/>
      <c r="P174" s="2"/>
      <c r="Q174" s="2"/>
      <c r="R174" s="15"/>
      <c r="S174" s="15"/>
      <c r="T174" s="45"/>
      <c r="U174" s="2"/>
      <c r="V174" s="37" t="str">
        <f t="shared" si="11"/>
        <v/>
      </c>
    </row>
    <row r="175" spans="2:22" x14ac:dyDescent="0.2">
      <c r="B175" s="24" t="str">
        <f t="shared" si="9"/>
        <v/>
      </c>
      <c r="C175" s="3"/>
      <c r="D175" s="2"/>
      <c r="E175" s="2"/>
      <c r="F175" s="2"/>
      <c r="G175" s="15"/>
      <c r="H175" s="15"/>
      <c r="I175" s="45"/>
      <c r="J175" s="2"/>
      <c r="K175" s="37" t="str">
        <f t="shared" si="8"/>
        <v/>
      </c>
      <c r="L175" s="33"/>
      <c r="M175" s="24" t="str">
        <f t="shared" si="10"/>
        <v/>
      </c>
      <c r="N175" s="3"/>
      <c r="O175" s="2"/>
      <c r="P175" s="2"/>
      <c r="Q175" s="2"/>
      <c r="R175" s="15"/>
      <c r="S175" s="15"/>
      <c r="T175" s="45"/>
      <c r="U175" s="2"/>
      <c r="V175" s="37" t="str">
        <f t="shared" si="11"/>
        <v/>
      </c>
    </row>
    <row r="176" spans="2:22" x14ac:dyDescent="0.2">
      <c r="B176" s="24" t="str">
        <f t="shared" si="9"/>
        <v/>
      </c>
      <c r="C176" s="3"/>
      <c r="D176" s="2"/>
      <c r="E176" s="2"/>
      <c r="F176" s="2"/>
      <c r="G176" s="15"/>
      <c r="H176" s="15"/>
      <c r="I176" s="45"/>
      <c r="J176" s="2"/>
      <c r="K176" s="37" t="str">
        <f t="shared" si="8"/>
        <v/>
      </c>
      <c r="L176" s="33"/>
      <c r="M176" s="24" t="str">
        <f t="shared" si="10"/>
        <v/>
      </c>
      <c r="N176" s="3"/>
      <c r="O176" s="2"/>
      <c r="P176" s="2"/>
      <c r="Q176" s="2"/>
      <c r="R176" s="15"/>
      <c r="S176" s="15"/>
      <c r="T176" s="45"/>
      <c r="U176" s="2"/>
      <c r="V176" s="37" t="str">
        <f t="shared" si="11"/>
        <v/>
      </c>
    </row>
    <row r="177" spans="2:22" x14ac:dyDescent="0.2">
      <c r="B177" s="24" t="str">
        <f t="shared" si="9"/>
        <v/>
      </c>
      <c r="C177" s="3"/>
      <c r="D177" s="2"/>
      <c r="E177" s="2"/>
      <c r="F177" s="2"/>
      <c r="G177" s="15"/>
      <c r="H177" s="15"/>
      <c r="I177" s="45"/>
      <c r="J177" s="2"/>
      <c r="K177" s="37" t="str">
        <f t="shared" si="8"/>
        <v/>
      </c>
      <c r="L177" s="33"/>
      <c r="M177" s="24" t="str">
        <f t="shared" si="10"/>
        <v/>
      </c>
      <c r="N177" s="3"/>
      <c r="O177" s="2"/>
      <c r="P177" s="2"/>
      <c r="Q177" s="2"/>
      <c r="R177" s="15"/>
      <c r="S177" s="15"/>
      <c r="T177" s="45"/>
      <c r="U177" s="2"/>
      <c r="V177" s="37" t="str">
        <f t="shared" si="11"/>
        <v/>
      </c>
    </row>
    <row r="178" spans="2:22" x14ac:dyDescent="0.2">
      <c r="B178" s="24" t="str">
        <f t="shared" si="9"/>
        <v/>
      </c>
      <c r="C178" s="3"/>
      <c r="D178" s="2"/>
      <c r="E178" s="2"/>
      <c r="F178" s="2"/>
      <c r="G178" s="15"/>
      <c r="H178" s="15"/>
      <c r="I178" s="45"/>
      <c r="J178" s="2"/>
      <c r="K178" s="37" t="str">
        <f t="shared" si="8"/>
        <v/>
      </c>
      <c r="L178" s="33"/>
      <c r="M178" s="24" t="str">
        <f t="shared" si="10"/>
        <v/>
      </c>
      <c r="N178" s="3"/>
      <c r="O178" s="2"/>
      <c r="P178" s="2"/>
      <c r="Q178" s="2"/>
      <c r="R178" s="15"/>
      <c r="S178" s="15"/>
      <c r="T178" s="45"/>
      <c r="U178" s="2"/>
      <c r="V178" s="37" t="str">
        <f t="shared" si="11"/>
        <v/>
      </c>
    </row>
    <row r="179" spans="2:22" x14ac:dyDescent="0.2">
      <c r="B179" s="24" t="str">
        <f t="shared" si="9"/>
        <v/>
      </c>
      <c r="C179" s="3"/>
      <c r="D179" s="2"/>
      <c r="E179" s="2"/>
      <c r="F179" s="2"/>
      <c r="G179" s="15"/>
      <c r="H179" s="15"/>
      <c r="I179" s="45"/>
      <c r="J179" s="2"/>
      <c r="K179" s="37" t="str">
        <f t="shared" si="8"/>
        <v/>
      </c>
      <c r="L179" s="33"/>
      <c r="M179" s="24" t="str">
        <f t="shared" si="10"/>
        <v/>
      </c>
      <c r="N179" s="3"/>
      <c r="O179" s="2"/>
      <c r="P179" s="2"/>
      <c r="Q179" s="2"/>
      <c r="R179" s="15"/>
      <c r="S179" s="15"/>
      <c r="T179" s="45"/>
      <c r="U179" s="2"/>
      <c r="V179" s="37" t="str">
        <f t="shared" si="11"/>
        <v/>
      </c>
    </row>
    <row r="180" spans="2:22" x14ac:dyDescent="0.2">
      <c r="B180" s="24" t="str">
        <f t="shared" si="9"/>
        <v/>
      </c>
      <c r="C180" s="3"/>
      <c r="D180" s="2"/>
      <c r="E180" s="2"/>
      <c r="F180" s="2"/>
      <c r="G180" s="15"/>
      <c r="H180" s="15"/>
      <c r="I180" s="45"/>
      <c r="J180" s="2"/>
      <c r="K180" s="37" t="str">
        <f t="shared" si="8"/>
        <v/>
      </c>
      <c r="L180" s="33"/>
      <c r="M180" s="24" t="str">
        <f t="shared" si="10"/>
        <v/>
      </c>
      <c r="N180" s="3"/>
      <c r="O180" s="2"/>
      <c r="P180" s="2"/>
      <c r="Q180" s="2"/>
      <c r="R180" s="15"/>
      <c r="S180" s="15"/>
      <c r="T180" s="45"/>
      <c r="U180" s="2"/>
      <c r="V180" s="37" t="str">
        <f t="shared" si="11"/>
        <v/>
      </c>
    </row>
    <row r="181" spans="2:22" x14ac:dyDescent="0.2">
      <c r="B181" s="24" t="str">
        <f t="shared" si="9"/>
        <v/>
      </c>
      <c r="C181" s="3"/>
      <c r="D181" s="2"/>
      <c r="E181" s="2"/>
      <c r="F181" s="2"/>
      <c r="G181" s="15"/>
      <c r="H181" s="15"/>
      <c r="I181" s="45"/>
      <c r="J181" s="2"/>
      <c r="K181" s="37" t="str">
        <f t="shared" si="8"/>
        <v/>
      </c>
      <c r="L181" s="33"/>
      <c r="M181" s="24" t="str">
        <f t="shared" si="10"/>
        <v/>
      </c>
      <c r="N181" s="3"/>
      <c r="O181" s="2"/>
      <c r="P181" s="2"/>
      <c r="Q181" s="2"/>
      <c r="R181" s="15"/>
      <c r="S181" s="15"/>
      <c r="T181" s="45"/>
      <c r="U181" s="2"/>
      <c r="V181" s="37" t="str">
        <f t="shared" si="11"/>
        <v/>
      </c>
    </row>
    <row r="182" spans="2:22" x14ac:dyDescent="0.2">
      <c r="B182" s="24" t="str">
        <f t="shared" si="9"/>
        <v/>
      </c>
      <c r="C182" s="3"/>
      <c r="D182" s="2"/>
      <c r="E182" s="2"/>
      <c r="F182" s="2"/>
      <c r="G182" s="15"/>
      <c r="H182" s="15"/>
      <c r="I182" s="45"/>
      <c r="J182" s="2"/>
      <c r="K182" s="37" t="str">
        <f t="shared" si="8"/>
        <v/>
      </c>
      <c r="L182" s="33"/>
      <c r="M182" s="24" t="str">
        <f t="shared" si="10"/>
        <v/>
      </c>
      <c r="N182" s="3"/>
      <c r="O182" s="2"/>
      <c r="P182" s="2"/>
      <c r="Q182" s="2"/>
      <c r="R182" s="15"/>
      <c r="S182" s="15"/>
      <c r="T182" s="45"/>
      <c r="U182" s="2"/>
      <c r="V182" s="37" t="str">
        <f t="shared" si="11"/>
        <v/>
      </c>
    </row>
    <row r="183" spans="2:22" x14ac:dyDescent="0.2">
      <c r="B183" s="24" t="str">
        <f t="shared" si="9"/>
        <v/>
      </c>
      <c r="C183" s="3"/>
      <c r="D183" s="2"/>
      <c r="E183" s="2"/>
      <c r="F183" s="2"/>
      <c r="G183" s="15"/>
      <c r="H183" s="15"/>
      <c r="I183" s="45"/>
      <c r="J183" s="2"/>
      <c r="K183" s="37" t="str">
        <f t="shared" si="8"/>
        <v/>
      </c>
      <c r="L183" s="33"/>
      <c r="M183" s="24" t="str">
        <f t="shared" si="10"/>
        <v/>
      </c>
      <c r="N183" s="3"/>
      <c r="O183" s="2"/>
      <c r="P183" s="2"/>
      <c r="Q183" s="2"/>
      <c r="R183" s="15"/>
      <c r="S183" s="15"/>
      <c r="T183" s="45"/>
      <c r="U183" s="2"/>
      <c r="V183" s="37" t="str">
        <f t="shared" si="11"/>
        <v/>
      </c>
    </row>
    <row r="184" spans="2:22" x14ac:dyDescent="0.2">
      <c r="B184" s="24" t="str">
        <f t="shared" si="9"/>
        <v/>
      </c>
      <c r="C184" s="3"/>
      <c r="D184" s="2"/>
      <c r="E184" s="2"/>
      <c r="F184" s="2"/>
      <c r="G184" s="15"/>
      <c r="H184" s="15"/>
      <c r="I184" s="45"/>
      <c r="J184" s="2"/>
      <c r="K184" s="37" t="str">
        <f t="shared" si="8"/>
        <v/>
      </c>
      <c r="L184" s="33"/>
      <c r="M184" s="24" t="str">
        <f t="shared" si="10"/>
        <v/>
      </c>
      <c r="N184" s="3"/>
      <c r="O184" s="2"/>
      <c r="P184" s="2"/>
      <c r="Q184" s="2"/>
      <c r="R184" s="15"/>
      <c r="S184" s="15"/>
      <c r="T184" s="45"/>
      <c r="U184" s="2"/>
      <c r="V184" s="37" t="str">
        <f t="shared" si="11"/>
        <v/>
      </c>
    </row>
    <row r="185" spans="2:22" x14ac:dyDescent="0.2">
      <c r="B185" s="24" t="str">
        <f t="shared" si="9"/>
        <v/>
      </c>
      <c r="C185" s="3"/>
      <c r="D185" s="2"/>
      <c r="E185" s="2"/>
      <c r="F185" s="2"/>
      <c r="G185" s="15"/>
      <c r="H185" s="15"/>
      <c r="I185" s="45"/>
      <c r="J185" s="2"/>
      <c r="K185" s="37" t="str">
        <f t="shared" si="8"/>
        <v/>
      </c>
      <c r="L185" s="33"/>
      <c r="M185" s="24" t="str">
        <f t="shared" si="10"/>
        <v/>
      </c>
      <c r="N185" s="3"/>
      <c r="O185" s="2"/>
      <c r="P185" s="2"/>
      <c r="Q185" s="2"/>
      <c r="R185" s="15"/>
      <c r="S185" s="15"/>
      <c r="T185" s="45"/>
      <c r="U185" s="2"/>
      <c r="V185" s="37" t="str">
        <f t="shared" si="11"/>
        <v/>
      </c>
    </row>
    <row r="186" spans="2:22" x14ac:dyDescent="0.2">
      <c r="B186" s="24" t="str">
        <f t="shared" si="9"/>
        <v/>
      </c>
      <c r="C186" s="3"/>
      <c r="D186" s="2"/>
      <c r="E186" s="2"/>
      <c r="F186" s="2"/>
      <c r="G186" s="15"/>
      <c r="H186" s="15"/>
      <c r="I186" s="45"/>
      <c r="J186" s="2"/>
      <c r="K186" s="37" t="str">
        <f t="shared" si="8"/>
        <v/>
      </c>
      <c r="L186" s="33"/>
      <c r="M186" s="24" t="str">
        <f t="shared" si="10"/>
        <v/>
      </c>
      <c r="N186" s="3"/>
      <c r="O186" s="2"/>
      <c r="P186" s="2"/>
      <c r="Q186" s="2"/>
      <c r="R186" s="15"/>
      <c r="S186" s="15"/>
      <c r="T186" s="45"/>
      <c r="U186" s="2"/>
      <c r="V186" s="37" t="str">
        <f t="shared" si="11"/>
        <v/>
      </c>
    </row>
    <row r="187" spans="2:22" x14ac:dyDescent="0.2">
      <c r="B187" s="24" t="str">
        <f t="shared" si="9"/>
        <v/>
      </c>
      <c r="C187" s="3"/>
      <c r="D187" s="2"/>
      <c r="E187" s="2"/>
      <c r="F187" s="2"/>
      <c r="G187" s="15"/>
      <c r="H187" s="15"/>
      <c r="I187" s="45"/>
      <c r="J187" s="2"/>
      <c r="K187" s="37" t="str">
        <f t="shared" si="8"/>
        <v/>
      </c>
      <c r="L187" s="33"/>
      <c r="M187" s="24" t="str">
        <f t="shared" si="10"/>
        <v/>
      </c>
      <c r="N187" s="3"/>
      <c r="O187" s="2"/>
      <c r="P187" s="2"/>
      <c r="Q187" s="2"/>
      <c r="R187" s="15"/>
      <c r="S187" s="15"/>
      <c r="T187" s="45"/>
      <c r="U187" s="2"/>
      <c r="V187" s="37" t="str">
        <f t="shared" si="11"/>
        <v/>
      </c>
    </row>
    <row r="188" spans="2:22" x14ac:dyDescent="0.2">
      <c r="B188" s="24" t="str">
        <f t="shared" si="9"/>
        <v/>
      </c>
      <c r="C188" s="3"/>
      <c r="D188" s="2"/>
      <c r="E188" s="2"/>
      <c r="F188" s="2"/>
      <c r="G188" s="15"/>
      <c r="H188" s="15"/>
      <c r="I188" s="45"/>
      <c r="J188" s="2"/>
      <c r="K188" s="37" t="str">
        <f t="shared" si="8"/>
        <v/>
      </c>
      <c r="L188" s="33"/>
      <c r="M188" s="24" t="str">
        <f t="shared" si="10"/>
        <v/>
      </c>
      <c r="N188" s="3"/>
      <c r="O188" s="2"/>
      <c r="P188" s="2"/>
      <c r="Q188" s="2"/>
      <c r="R188" s="15"/>
      <c r="S188" s="15"/>
      <c r="T188" s="45"/>
      <c r="U188" s="2"/>
      <c r="V188" s="37" t="str">
        <f t="shared" si="11"/>
        <v/>
      </c>
    </row>
    <row r="189" spans="2:22" x14ac:dyDescent="0.2">
      <c r="B189" s="24" t="str">
        <f t="shared" si="9"/>
        <v/>
      </c>
      <c r="C189" s="3"/>
      <c r="D189" s="2"/>
      <c r="E189" s="2"/>
      <c r="F189" s="2"/>
      <c r="G189" s="15"/>
      <c r="H189" s="15"/>
      <c r="I189" s="45"/>
      <c r="J189" s="2"/>
      <c r="K189" s="37" t="str">
        <f t="shared" si="8"/>
        <v/>
      </c>
      <c r="L189" s="33"/>
      <c r="M189" s="24" t="str">
        <f t="shared" si="10"/>
        <v/>
      </c>
      <c r="N189" s="3"/>
      <c r="O189" s="2"/>
      <c r="P189" s="2"/>
      <c r="Q189" s="2"/>
      <c r="R189" s="15"/>
      <c r="S189" s="15"/>
      <c r="T189" s="45"/>
      <c r="U189" s="2"/>
      <c r="V189" s="37" t="str">
        <f t="shared" si="11"/>
        <v/>
      </c>
    </row>
    <row r="190" spans="2:22" x14ac:dyDescent="0.2">
      <c r="B190" s="24" t="str">
        <f t="shared" si="9"/>
        <v/>
      </c>
      <c r="C190" s="3"/>
      <c r="D190" s="2"/>
      <c r="E190" s="2"/>
      <c r="F190" s="2"/>
      <c r="G190" s="15"/>
      <c r="H190" s="15"/>
      <c r="I190" s="45"/>
      <c r="J190" s="2"/>
      <c r="K190" s="37" t="str">
        <f t="shared" si="8"/>
        <v/>
      </c>
      <c r="L190" s="33"/>
      <c r="M190" s="24" t="str">
        <f t="shared" si="10"/>
        <v/>
      </c>
      <c r="N190" s="3"/>
      <c r="O190" s="2"/>
      <c r="P190" s="2"/>
      <c r="Q190" s="2"/>
      <c r="R190" s="15"/>
      <c r="S190" s="15"/>
      <c r="T190" s="45"/>
      <c r="U190" s="2"/>
      <c r="V190" s="37" t="str">
        <f t="shared" si="11"/>
        <v/>
      </c>
    </row>
    <row r="191" spans="2:22" x14ac:dyDescent="0.2">
      <c r="B191" s="24" t="str">
        <f t="shared" si="9"/>
        <v/>
      </c>
      <c r="C191" s="3"/>
      <c r="D191" s="2"/>
      <c r="E191" s="2"/>
      <c r="F191" s="2"/>
      <c r="G191" s="15"/>
      <c r="H191" s="15"/>
      <c r="I191" s="45"/>
      <c r="J191" s="2"/>
      <c r="K191" s="37" t="str">
        <f t="shared" si="8"/>
        <v/>
      </c>
      <c r="L191" s="33"/>
      <c r="M191" s="24" t="str">
        <f t="shared" si="10"/>
        <v/>
      </c>
      <c r="N191" s="3"/>
      <c r="O191" s="2"/>
      <c r="P191" s="2"/>
      <c r="Q191" s="2"/>
      <c r="R191" s="15"/>
      <c r="S191" s="15"/>
      <c r="T191" s="45"/>
      <c r="U191" s="2"/>
      <c r="V191" s="37" t="str">
        <f t="shared" si="11"/>
        <v/>
      </c>
    </row>
    <row r="192" spans="2:22" x14ac:dyDescent="0.2">
      <c r="B192" s="24" t="str">
        <f t="shared" si="9"/>
        <v/>
      </c>
      <c r="C192" s="3"/>
      <c r="D192" s="2"/>
      <c r="E192" s="2"/>
      <c r="F192" s="2"/>
      <c r="G192" s="15"/>
      <c r="H192" s="15"/>
      <c r="I192" s="45"/>
      <c r="J192" s="2"/>
      <c r="K192" s="37" t="str">
        <f t="shared" si="8"/>
        <v/>
      </c>
      <c r="L192" s="33"/>
      <c r="M192" s="24" t="str">
        <f t="shared" si="10"/>
        <v/>
      </c>
      <c r="N192" s="3"/>
      <c r="O192" s="2"/>
      <c r="P192" s="2"/>
      <c r="Q192" s="2"/>
      <c r="R192" s="15"/>
      <c r="S192" s="15"/>
      <c r="T192" s="45"/>
      <c r="U192" s="2"/>
      <c r="V192" s="37" t="str">
        <f t="shared" si="11"/>
        <v/>
      </c>
    </row>
    <row r="193" spans="2:22" x14ac:dyDescent="0.2">
      <c r="B193" s="24" t="str">
        <f t="shared" si="9"/>
        <v/>
      </c>
      <c r="C193" s="3"/>
      <c r="D193" s="2"/>
      <c r="E193" s="2"/>
      <c r="F193" s="2"/>
      <c r="G193" s="15"/>
      <c r="H193" s="15"/>
      <c r="I193" s="45"/>
      <c r="J193" s="2"/>
      <c r="K193" s="37" t="str">
        <f t="shared" si="8"/>
        <v/>
      </c>
      <c r="L193" s="33"/>
      <c r="M193" s="24" t="str">
        <f t="shared" si="10"/>
        <v/>
      </c>
      <c r="N193" s="3"/>
      <c r="O193" s="2"/>
      <c r="P193" s="2"/>
      <c r="Q193" s="2"/>
      <c r="R193" s="15"/>
      <c r="S193" s="15"/>
      <c r="T193" s="45"/>
      <c r="U193" s="2"/>
      <c r="V193" s="37" t="str">
        <f t="shared" si="11"/>
        <v/>
      </c>
    </row>
    <row r="194" spans="2:22" x14ac:dyDescent="0.2">
      <c r="B194" s="24" t="str">
        <f t="shared" si="9"/>
        <v/>
      </c>
      <c r="C194" s="3"/>
      <c r="D194" s="2"/>
      <c r="E194" s="2"/>
      <c r="F194" s="2"/>
      <c r="G194" s="15"/>
      <c r="H194" s="15"/>
      <c r="I194" s="45"/>
      <c r="J194" s="2"/>
      <c r="K194" s="37" t="str">
        <f t="shared" si="8"/>
        <v/>
      </c>
      <c r="L194" s="33"/>
      <c r="M194" s="24" t="str">
        <f t="shared" si="10"/>
        <v/>
      </c>
      <c r="N194" s="3"/>
      <c r="O194" s="2"/>
      <c r="P194" s="2"/>
      <c r="Q194" s="2"/>
      <c r="R194" s="15"/>
      <c r="S194" s="15"/>
      <c r="T194" s="45"/>
      <c r="U194" s="2"/>
      <c r="V194" s="37" t="str">
        <f t="shared" si="11"/>
        <v/>
      </c>
    </row>
    <row r="195" spans="2:22" x14ac:dyDescent="0.2">
      <c r="B195" s="24" t="str">
        <f t="shared" si="9"/>
        <v/>
      </c>
      <c r="C195" s="3"/>
      <c r="D195" s="2"/>
      <c r="E195" s="2"/>
      <c r="F195" s="2"/>
      <c r="G195" s="15"/>
      <c r="H195" s="15"/>
      <c r="I195" s="45"/>
      <c r="J195" s="2"/>
      <c r="K195" s="37" t="str">
        <f t="shared" si="8"/>
        <v/>
      </c>
      <c r="L195" s="33"/>
      <c r="M195" s="24" t="str">
        <f t="shared" si="10"/>
        <v/>
      </c>
      <c r="N195" s="3"/>
      <c r="O195" s="2"/>
      <c r="P195" s="2"/>
      <c r="Q195" s="2"/>
      <c r="R195" s="15"/>
      <c r="S195" s="15"/>
      <c r="T195" s="45"/>
      <c r="U195" s="2"/>
      <c r="V195" s="37" t="str">
        <f t="shared" si="11"/>
        <v/>
      </c>
    </row>
    <row r="196" spans="2:22" x14ac:dyDescent="0.2">
      <c r="B196" s="24" t="str">
        <f t="shared" si="9"/>
        <v/>
      </c>
      <c r="C196" s="3"/>
      <c r="D196" s="2"/>
      <c r="E196" s="2"/>
      <c r="F196" s="2"/>
      <c r="G196" s="15"/>
      <c r="H196" s="15"/>
      <c r="I196" s="45"/>
      <c r="J196" s="2"/>
      <c r="K196" s="37" t="str">
        <f t="shared" si="8"/>
        <v/>
      </c>
      <c r="L196" s="33"/>
      <c r="M196" s="24" t="str">
        <f t="shared" si="10"/>
        <v/>
      </c>
      <c r="N196" s="3"/>
      <c r="O196" s="2"/>
      <c r="P196" s="2"/>
      <c r="Q196" s="2"/>
      <c r="R196" s="15"/>
      <c r="S196" s="15"/>
      <c r="T196" s="45"/>
      <c r="U196" s="2"/>
      <c r="V196" s="37" t="str">
        <f t="shared" si="11"/>
        <v/>
      </c>
    </row>
    <row r="197" spans="2:22" x14ac:dyDescent="0.2">
      <c r="B197" s="24" t="str">
        <f t="shared" si="9"/>
        <v/>
      </c>
      <c r="C197" s="3"/>
      <c r="D197" s="2"/>
      <c r="E197" s="2"/>
      <c r="F197" s="2"/>
      <c r="G197" s="15"/>
      <c r="H197" s="15"/>
      <c r="I197" s="45"/>
      <c r="J197" s="2"/>
      <c r="K197" s="37" t="str">
        <f t="shared" ref="K197:K260" si="12">IF(AND(I197&gt;0,G197&gt;0),G197/I197,"")</f>
        <v/>
      </c>
      <c r="L197" s="33"/>
      <c r="M197" s="24" t="str">
        <f t="shared" si="10"/>
        <v/>
      </c>
      <c r="N197" s="3"/>
      <c r="O197" s="2"/>
      <c r="P197" s="2"/>
      <c r="Q197" s="2"/>
      <c r="R197" s="15"/>
      <c r="S197" s="15"/>
      <c r="T197" s="45"/>
      <c r="U197" s="2"/>
      <c r="V197" s="37" t="str">
        <f t="shared" si="11"/>
        <v/>
      </c>
    </row>
    <row r="198" spans="2:22" x14ac:dyDescent="0.2">
      <c r="B198" s="24" t="str">
        <f t="shared" ref="B198:B261" si="13">_xlfn.CONCAT(C198,E198,F198)</f>
        <v/>
      </c>
      <c r="C198" s="3"/>
      <c r="D198" s="2"/>
      <c r="E198" s="2"/>
      <c r="F198" s="2"/>
      <c r="G198" s="15"/>
      <c r="H198" s="15"/>
      <c r="I198" s="45"/>
      <c r="J198" s="2"/>
      <c r="K198" s="37" t="str">
        <f t="shared" si="12"/>
        <v/>
      </c>
      <c r="L198" s="33"/>
      <c r="M198" s="24" t="str">
        <f t="shared" ref="M198:M261" si="14">_xlfn.CONCAT(N198,P198,Q198)</f>
        <v/>
      </c>
      <c r="N198" s="3"/>
      <c r="O198" s="2"/>
      <c r="P198" s="2"/>
      <c r="Q198" s="2"/>
      <c r="R198" s="15"/>
      <c r="S198" s="15"/>
      <c r="T198" s="45"/>
      <c r="U198" s="2"/>
      <c r="V198" s="37" t="str">
        <f t="shared" ref="V198:V261" si="15">IF(AND(T198&gt;0,R198&gt;0),R198/T198,"")</f>
        <v/>
      </c>
    </row>
    <row r="199" spans="2:22" x14ac:dyDescent="0.2">
      <c r="B199" s="24" t="str">
        <f t="shared" si="13"/>
        <v/>
      </c>
      <c r="C199" s="3"/>
      <c r="D199" s="2"/>
      <c r="E199" s="2"/>
      <c r="F199" s="2"/>
      <c r="G199" s="15"/>
      <c r="H199" s="15"/>
      <c r="I199" s="45"/>
      <c r="J199" s="2"/>
      <c r="K199" s="37" t="str">
        <f t="shared" si="12"/>
        <v/>
      </c>
      <c r="L199" s="33"/>
      <c r="M199" s="24" t="str">
        <f t="shared" si="14"/>
        <v/>
      </c>
      <c r="N199" s="3"/>
      <c r="O199" s="2"/>
      <c r="P199" s="2"/>
      <c r="Q199" s="2"/>
      <c r="R199" s="15"/>
      <c r="S199" s="15"/>
      <c r="T199" s="45"/>
      <c r="U199" s="2"/>
      <c r="V199" s="37" t="str">
        <f t="shared" si="15"/>
        <v/>
      </c>
    </row>
    <row r="200" spans="2:22" x14ac:dyDescent="0.2">
      <c r="B200" s="24" t="str">
        <f t="shared" si="13"/>
        <v/>
      </c>
      <c r="C200" s="3"/>
      <c r="D200" s="2"/>
      <c r="E200" s="2"/>
      <c r="F200" s="2"/>
      <c r="G200" s="15"/>
      <c r="H200" s="15"/>
      <c r="I200" s="45"/>
      <c r="J200" s="2"/>
      <c r="K200" s="37" t="str">
        <f t="shared" si="12"/>
        <v/>
      </c>
      <c r="L200" s="33"/>
      <c r="M200" s="24" t="str">
        <f t="shared" si="14"/>
        <v/>
      </c>
      <c r="N200" s="3"/>
      <c r="O200" s="2"/>
      <c r="P200" s="2"/>
      <c r="Q200" s="2"/>
      <c r="R200" s="15"/>
      <c r="S200" s="15"/>
      <c r="T200" s="45"/>
      <c r="U200" s="2"/>
      <c r="V200" s="37" t="str">
        <f t="shared" si="15"/>
        <v/>
      </c>
    </row>
    <row r="201" spans="2:22" x14ac:dyDescent="0.2">
      <c r="B201" s="24" t="str">
        <f t="shared" si="13"/>
        <v/>
      </c>
      <c r="C201" s="3"/>
      <c r="D201" s="2"/>
      <c r="E201" s="2"/>
      <c r="F201" s="2"/>
      <c r="G201" s="15"/>
      <c r="H201" s="15"/>
      <c r="I201" s="45"/>
      <c r="J201" s="2"/>
      <c r="K201" s="37" t="str">
        <f t="shared" si="12"/>
        <v/>
      </c>
      <c r="L201" s="33"/>
      <c r="M201" s="24" t="str">
        <f t="shared" si="14"/>
        <v/>
      </c>
      <c r="N201" s="3"/>
      <c r="O201" s="2"/>
      <c r="P201" s="2"/>
      <c r="Q201" s="2"/>
      <c r="R201" s="15"/>
      <c r="S201" s="15"/>
      <c r="T201" s="45"/>
      <c r="U201" s="2"/>
      <c r="V201" s="37" t="str">
        <f t="shared" si="15"/>
        <v/>
      </c>
    </row>
    <row r="202" spans="2:22" x14ac:dyDescent="0.2">
      <c r="B202" s="24" t="str">
        <f t="shared" si="13"/>
        <v/>
      </c>
      <c r="C202" s="3"/>
      <c r="D202" s="2"/>
      <c r="E202" s="2"/>
      <c r="F202" s="2"/>
      <c r="G202" s="15"/>
      <c r="H202" s="15"/>
      <c r="I202" s="45"/>
      <c r="J202" s="2"/>
      <c r="K202" s="37" t="str">
        <f t="shared" si="12"/>
        <v/>
      </c>
      <c r="L202" s="33"/>
      <c r="M202" s="24" t="str">
        <f t="shared" si="14"/>
        <v/>
      </c>
      <c r="N202" s="3"/>
      <c r="O202" s="2"/>
      <c r="P202" s="2"/>
      <c r="Q202" s="2"/>
      <c r="R202" s="15"/>
      <c r="S202" s="15"/>
      <c r="T202" s="45"/>
      <c r="U202" s="2"/>
      <c r="V202" s="37" t="str">
        <f t="shared" si="15"/>
        <v/>
      </c>
    </row>
    <row r="203" spans="2:22" x14ac:dyDescent="0.2">
      <c r="B203" s="24" t="str">
        <f t="shared" si="13"/>
        <v/>
      </c>
      <c r="C203" s="3"/>
      <c r="D203" s="2"/>
      <c r="E203" s="2"/>
      <c r="F203" s="2"/>
      <c r="G203" s="15"/>
      <c r="H203" s="15"/>
      <c r="I203" s="45"/>
      <c r="J203" s="2"/>
      <c r="K203" s="37" t="str">
        <f t="shared" si="12"/>
        <v/>
      </c>
      <c r="L203" s="33"/>
      <c r="M203" s="24" t="str">
        <f t="shared" si="14"/>
        <v/>
      </c>
      <c r="N203" s="3"/>
      <c r="O203" s="2"/>
      <c r="P203" s="2"/>
      <c r="Q203" s="2"/>
      <c r="R203" s="15"/>
      <c r="S203" s="15"/>
      <c r="T203" s="45"/>
      <c r="U203" s="2"/>
      <c r="V203" s="37" t="str">
        <f t="shared" si="15"/>
        <v/>
      </c>
    </row>
    <row r="204" spans="2:22" x14ac:dyDescent="0.2">
      <c r="B204" s="24" t="str">
        <f t="shared" si="13"/>
        <v/>
      </c>
      <c r="C204" s="3"/>
      <c r="D204" s="2"/>
      <c r="E204" s="2"/>
      <c r="F204" s="2"/>
      <c r="G204" s="15"/>
      <c r="H204" s="15"/>
      <c r="I204" s="45"/>
      <c r="J204" s="2"/>
      <c r="K204" s="37" t="str">
        <f t="shared" si="12"/>
        <v/>
      </c>
      <c r="L204" s="33"/>
      <c r="M204" s="24" t="str">
        <f t="shared" si="14"/>
        <v/>
      </c>
      <c r="N204" s="3"/>
      <c r="O204" s="2"/>
      <c r="P204" s="2"/>
      <c r="Q204" s="2"/>
      <c r="R204" s="15"/>
      <c r="S204" s="15"/>
      <c r="T204" s="45"/>
      <c r="U204" s="2"/>
      <c r="V204" s="37" t="str">
        <f t="shared" si="15"/>
        <v/>
      </c>
    </row>
    <row r="205" spans="2:22" x14ac:dyDescent="0.2">
      <c r="B205" s="24" t="str">
        <f t="shared" si="13"/>
        <v/>
      </c>
      <c r="C205" s="3"/>
      <c r="D205" s="2"/>
      <c r="E205" s="2"/>
      <c r="F205" s="2"/>
      <c r="G205" s="15"/>
      <c r="H205" s="15"/>
      <c r="I205" s="45"/>
      <c r="J205" s="2"/>
      <c r="K205" s="37" t="str">
        <f t="shared" si="12"/>
        <v/>
      </c>
      <c r="L205" s="33"/>
      <c r="M205" s="24" t="str">
        <f t="shared" si="14"/>
        <v/>
      </c>
      <c r="N205" s="3"/>
      <c r="O205" s="2"/>
      <c r="P205" s="2"/>
      <c r="Q205" s="2"/>
      <c r="R205" s="15"/>
      <c r="S205" s="15"/>
      <c r="T205" s="45"/>
      <c r="U205" s="2"/>
      <c r="V205" s="37" t="str">
        <f t="shared" si="15"/>
        <v/>
      </c>
    </row>
    <row r="206" spans="2:22" x14ac:dyDescent="0.2">
      <c r="B206" s="24" t="str">
        <f t="shared" si="13"/>
        <v/>
      </c>
      <c r="C206" s="3"/>
      <c r="D206" s="2"/>
      <c r="E206" s="2"/>
      <c r="F206" s="2"/>
      <c r="G206" s="15"/>
      <c r="H206" s="15"/>
      <c r="I206" s="45"/>
      <c r="J206" s="2"/>
      <c r="K206" s="37" t="str">
        <f t="shared" si="12"/>
        <v/>
      </c>
      <c r="L206" s="33"/>
      <c r="M206" s="24" t="str">
        <f t="shared" si="14"/>
        <v/>
      </c>
      <c r="N206" s="3"/>
      <c r="O206" s="2"/>
      <c r="P206" s="2"/>
      <c r="Q206" s="2"/>
      <c r="R206" s="15"/>
      <c r="S206" s="15"/>
      <c r="T206" s="45"/>
      <c r="U206" s="2"/>
      <c r="V206" s="37" t="str">
        <f t="shared" si="15"/>
        <v/>
      </c>
    </row>
    <row r="207" spans="2:22" x14ac:dyDescent="0.2">
      <c r="B207" s="24" t="str">
        <f t="shared" si="13"/>
        <v/>
      </c>
      <c r="C207" s="3"/>
      <c r="D207" s="2"/>
      <c r="E207" s="2"/>
      <c r="F207" s="2"/>
      <c r="G207" s="15"/>
      <c r="H207" s="15"/>
      <c r="I207" s="45"/>
      <c r="J207" s="2"/>
      <c r="K207" s="37" t="str">
        <f t="shared" si="12"/>
        <v/>
      </c>
      <c r="L207" s="33"/>
      <c r="M207" s="24" t="str">
        <f t="shared" si="14"/>
        <v/>
      </c>
      <c r="N207" s="3"/>
      <c r="O207" s="2"/>
      <c r="P207" s="2"/>
      <c r="Q207" s="2"/>
      <c r="R207" s="15"/>
      <c r="S207" s="15"/>
      <c r="T207" s="45"/>
      <c r="U207" s="2"/>
      <c r="V207" s="37" t="str">
        <f t="shared" si="15"/>
        <v/>
      </c>
    </row>
    <row r="208" spans="2:22" x14ac:dyDescent="0.2">
      <c r="B208" s="24" t="str">
        <f t="shared" si="13"/>
        <v/>
      </c>
      <c r="C208" s="3"/>
      <c r="D208" s="2"/>
      <c r="E208" s="2"/>
      <c r="F208" s="2"/>
      <c r="G208" s="15"/>
      <c r="H208" s="15"/>
      <c r="I208" s="45"/>
      <c r="J208" s="2"/>
      <c r="K208" s="37" t="str">
        <f t="shared" si="12"/>
        <v/>
      </c>
      <c r="L208" s="33"/>
      <c r="M208" s="24" t="str">
        <f t="shared" si="14"/>
        <v/>
      </c>
      <c r="N208" s="3"/>
      <c r="O208" s="2"/>
      <c r="P208" s="2"/>
      <c r="Q208" s="2"/>
      <c r="R208" s="15"/>
      <c r="S208" s="15"/>
      <c r="T208" s="45"/>
      <c r="U208" s="2"/>
      <c r="V208" s="37" t="str">
        <f t="shared" si="15"/>
        <v/>
      </c>
    </row>
    <row r="209" spans="2:22" x14ac:dyDescent="0.2">
      <c r="B209" s="24" t="str">
        <f t="shared" si="13"/>
        <v/>
      </c>
      <c r="C209" s="3"/>
      <c r="D209" s="2"/>
      <c r="E209" s="2"/>
      <c r="F209" s="2"/>
      <c r="G209" s="15"/>
      <c r="H209" s="15"/>
      <c r="I209" s="45"/>
      <c r="J209" s="2"/>
      <c r="K209" s="37" t="str">
        <f t="shared" si="12"/>
        <v/>
      </c>
      <c r="L209" s="33"/>
      <c r="M209" s="24" t="str">
        <f t="shared" si="14"/>
        <v/>
      </c>
      <c r="N209" s="3"/>
      <c r="O209" s="2"/>
      <c r="P209" s="2"/>
      <c r="Q209" s="2"/>
      <c r="R209" s="15"/>
      <c r="S209" s="15"/>
      <c r="T209" s="45"/>
      <c r="U209" s="2"/>
      <c r="V209" s="37" t="str">
        <f t="shared" si="15"/>
        <v/>
      </c>
    </row>
    <row r="210" spans="2:22" x14ac:dyDescent="0.2">
      <c r="B210" s="24" t="str">
        <f t="shared" si="13"/>
        <v/>
      </c>
      <c r="C210" s="3"/>
      <c r="D210" s="2"/>
      <c r="E210" s="2"/>
      <c r="F210" s="2"/>
      <c r="G210" s="15"/>
      <c r="H210" s="15"/>
      <c r="I210" s="45"/>
      <c r="J210" s="2"/>
      <c r="K210" s="37" t="str">
        <f t="shared" si="12"/>
        <v/>
      </c>
      <c r="L210" s="33"/>
      <c r="M210" s="24" t="str">
        <f t="shared" si="14"/>
        <v/>
      </c>
      <c r="N210" s="3"/>
      <c r="O210" s="2"/>
      <c r="P210" s="2"/>
      <c r="Q210" s="2"/>
      <c r="R210" s="15"/>
      <c r="S210" s="15"/>
      <c r="T210" s="45"/>
      <c r="U210" s="2"/>
      <c r="V210" s="37" t="str">
        <f t="shared" si="15"/>
        <v/>
      </c>
    </row>
    <row r="211" spans="2:22" x14ac:dyDescent="0.2">
      <c r="B211" s="24" t="str">
        <f t="shared" si="13"/>
        <v/>
      </c>
      <c r="C211" s="3"/>
      <c r="D211" s="2"/>
      <c r="E211" s="2"/>
      <c r="F211" s="2"/>
      <c r="G211" s="15"/>
      <c r="H211" s="15"/>
      <c r="I211" s="45"/>
      <c r="J211" s="2"/>
      <c r="K211" s="37" t="str">
        <f t="shared" si="12"/>
        <v/>
      </c>
      <c r="L211" s="33"/>
      <c r="M211" s="24" t="str">
        <f t="shared" si="14"/>
        <v/>
      </c>
      <c r="N211" s="3"/>
      <c r="O211" s="2"/>
      <c r="P211" s="2"/>
      <c r="Q211" s="2"/>
      <c r="R211" s="15"/>
      <c r="S211" s="15"/>
      <c r="T211" s="45"/>
      <c r="U211" s="2"/>
      <c r="V211" s="37" t="str">
        <f t="shared" si="15"/>
        <v/>
      </c>
    </row>
    <row r="212" spans="2:22" x14ac:dyDescent="0.2">
      <c r="B212" s="24" t="str">
        <f t="shared" si="13"/>
        <v/>
      </c>
      <c r="C212" s="3"/>
      <c r="D212" s="2"/>
      <c r="E212" s="2"/>
      <c r="F212" s="2"/>
      <c r="G212" s="15"/>
      <c r="H212" s="15"/>
      <c r="I212" s="45"/>
      <c r="J212" s="2"/>
      <c r="K212" s="37" t="str">
        <f t="shared" si="12"/>
        <v/>
      </c>
      <c r="L212" s="33"/>
      <c r="M212" s="24" t="str">
        <f t="shared" si="14"/>
        <v/>
      </c>
      <c r="N212" s="3"/>
      <c r="O212" s="2"/>
      <c r="P212" s="2"/>
      <c r="Q212" s="2"/>
      <c r="R212" s="15"/>
      <c r="S212" s="15"/>
      <c r="T212" s="45"/>
      <c r="U212" s="2"/>
      <c r="V212" s="37" t="str">
        <f t="shared" si="15"/>
        <v/>
      </c>
    </row>
    <row r="213" spans="2:22" x14ac:dyDescent="0.2">
      <c r="B213" s="24" t="str">
        <f t="shared" si="13"/>
        <v/>
      </c>
      <c r="C213" s="3"/>
      <c r="D213" s="2"/>
      <c r="E213" s="2"/>
      <c r="F213" s="2"/>
      <c r="G213" s="15"/>
      <c r="H213" s="15"/>
      <c r="I213" s="45"/>
      <c r="J213" s="2"/>
      <c r="K213" s="37" t="str">
        <f t="shared" si="12"/>
        <v/>
      </c>
      <c r="L213" s="33"/>
      <c r="M213" s="24" t="str">
        <f t="shared" si="14"/>
        <v/>
      </c>
      <c r="N213" s="3"/>
      <c r="O213" s="2"/>
      <c r="P213" s="2"/>
      <c r="Q213" s="2"/>
      <c r="R213" s="15"/>
      <c r="S213" s="15"/>
      <c r="T213" s="45"/>
      <c r="U213" s="2"/>
      <c r="V213" s="37" t="str">
        <f t="shared" si="15"/>
        <v/>
      </c>
    </row>
    <row r="214" spans="2:22" x14ac:dyDescent="0.2">
      <c r="B214" s="24" t="str">
        <f t="shared" si="13"/>
        <v/>
      </c>
      <c r="C214" s="3"/>
      <c r="D214" s="2"/>
      <c r="E214" s="2"/>
      <c r="F214" s="2"/>
      <c r="G214" s="15"/>
      <c r="H214" s="15"/>
      <c r="I214" s="45"/>
      <c r="J214" s="2"/>
      <c r="K214" s="37" t="str">
        <f t="shared" si="12"/>
        <v/>
      </c>
      <c r="L214" s="33"/>
      <c r="M214" s="24" t="str">
        <f t="shared" si="14"/>
        <v/>
      </c>
      <c r="N214" s="3"/>
      <c r="O214" s="2"/>
      <c r="P214" s="2"/>
      <c r="Q214" s="2"/>
      <c r="R214" s="15"/>
      <c r="S214" s="15"/>
      <c r="T214" s="45"/>
      <c r="U214" s="2"/>
      <c r="V214" s="37" t="str">
        <f t="shared" si="15"/>
        <v/>
      </c>
    </row>
    <row r="215" spans="2:22" x14ac:dyDescent="0.2">
      <c r="B215" s="24" t="str">
        <f t="shared" si="13"/>
        <v/>
      </c>
      <c r="C215" s="3"/>
      <c r="D215" s="2"/>
      <c r="E215" s="2"/>
      <c r="F215" s="2"/>
      <c r="G215" s="15"/>
      <c r="H215" s="15"/>
      <c r="I215" s="45"/>
      <c r="J215" s="2"/>
      <c r="K215" s="37" t="str">
        <f t="shared" si="12"/>
        <v/>
      </c>
      <c r="L215" s="33"/>
      <c r="M215" s="24" t="str">
        <f t="shared" si="14"/>
        <v/>
      </c>
      <c r="N215" s="3"/>
      <c r="O215" s="2"/>
      <c r="P215" s="2"/>
      <c r="Q215" s="2"/>
      <c r="R215" s="15"/>
      <c r="S215" s="15"/>
      <c r="T215" s="45"/>
      <c r="U215" s="2"/>
      <c r="V215" s="37" t="str">
        <f t="shared" si="15"/>
        <v/>
      </c>
    </row>
    <row r="216" spans="2:22" x14ac:dyDescent="0.2">
      <c r="B216" s="24" t="str">
        <f t="shared" si="13"/>
        <v/>
      </c>
      <c r="C216" s="3"/>
      <c r="D216" s="2"/>
      <c r="E216" s="2"/>
      <c r="F216" s="2"/>
      <c r="G216" s="15"/>
      <c r="H216" s="15"/>
      <c r="I216" s="45"/>
      <c r="J216" s="2"/>
      <c r="K216" s="37" t="str">
        <f t="shared" si="12"/>
        <v/>
      </c>
      <c r="L216" s="33"/>
      <c r="M216" s="24" t="str">
        <f t="shared" si="14"/>
        <v/>
      </c>
      <c r="N216" s="3"/>
      <c r="O216" s="2"/>
      <c r="P216" s="2"/>
      <c r="Q216" s="2"/>
      <c r="R216" s="15"/>
      <c r="S216" s="15"/>
      <c r="T216" s="45"/>
      <c r="U216" s="2"/>
      <c r="V216" s="37" t="str">
        <f t="shared" si="15"/>
        <v/>
      </c>
    </row>
    <row r="217" spans="2:22" x14ac:dyDescent="0.2">
      <c r="B217" s="24" t="str">
        <f t="shared" si="13"/>
        <v/>
      </c>
      <c r="C217" s="3"/>
      <c r="D217" s="2"/>
      <c r="E217" s="2"/>
      <c r="F217" s="2"/>
      <c r="G217" s="15"/>
      <c r="H217" s="15"/>
      <c r="I217" s="45"/>
      <c r="J217" s="2"/>
      <c r="K217" s="37" t="str">
        <f t="shared" si="12"/>
        <v/>
      </c>
      <c r="L217" s="33"/>
      <c r="M217" s="24" t="str">
        <f t="shared" si="14"/>
        <v/>
      </c>
      <c r="N217" s="3"/>
      <c r="O217" s="2"/>
      <c r="P217" s="2"/>
      <c r="Q217" s="2"/>
      <c r="R217" s="15"/>
      <c r="S217" s="15"/>
      <c r="T217" s="45"/>
      <c r="U217" s="2"/>
      <c r="V217" s="37" t="str">
        <f t="shared" si="15"/>
        <v/>
      </c>
    </row>
    <row r="218" spans="2:22" x14ac:dyDescent="0.2">
      <c r="B218" s="24" t="str">
        <f t="shared" si="13"/>
        <v/>
      </c>
      <c r="C218" s="3"/>
      <c r="D218" s="2"/>
      <c r="E218" s="2"/>
      <c r="F218" s="2"/>
      <c r="G218" s="15"/>
      <c r="H218" s="15"/>
      <c r="I218" s="45"/>
      <c r="J218" s="2"/>
      <c r="K218" s="37" t="str">
        <f t="shared" si="12"/>
        <v/>
      </c>
      <c r="L218" s="33"/>
      <c r="M218" s="24" t="str">
        <f t="shared" si="14"/>
        <v/>
      </c>
      <c r="N218" s="3"/>
      <c r="O218" s="2"/>
      <c r="P218" s="2"/>
      <c r="Q218" s="2"/>
      <c r="R218" s="15"/>
      <c r="S218" s="15"/>
      <c r="T218" s="45"/>
      <c r="U218" s="2"/>
      <c r="V218" s="37" t="str">
        <f t="shared" si="15"/>
        <v/>
      </c>
    </row>
    <row r="219" spans="2:22" x14ac:dyDescent="0.2">
      <c r="B219" s="24" t="str">
        <f t="shared" si="13"/>
        <v/>
      </c>
      <c r="C219" s="3"/>
      <c r="D219" s="2"/>
      <c r="E219" s="2"/>
      <c r="F219" s="2"/>
      <c r="G219" s="15"/>
      <c r="H219" s="15"/>
      <c r="I219" s="45"/>
      <c r="J219" s="2"/>
      <c r="K219" s="37" t="str">
        <f t="shared" si="12"/>
        <v/>
      </c>
      <c r="L219" s="33"/>
      <c r="M219" s="24" t="str">
        <f t="shared" si="14"/>
        <v/>
      </c>
      <c r="N219" s="3"/>
      <c r="O219" s="2"/>
      <c r="P219" s="2"/>
      <c r="Q219" s="2"/>
      <c r="R219" s="15"/>
      <c r="S219" s="15"/>
      <c r="T219" s="45"/>
      <c r="U219" s="2"/>
      <c r="V219" s="37" t="str">
        <f t="shared" si="15"/>
        <v/>
      </c>
    </row>
    <row r="220" spans="2:22" x14ac:dyDescent="0.2">
      <c r="B220" s="24" t="str">
        <f t="shared" si="13"/>
        <v/>
      </c>
      <c r="C220" s="3"/>
      <c r="D220" s="2"/>
      <c r="E220" s="2"/>
      <c r="F220" s="2"/>
      <c r="G220" s="15"/>
      <c r="H220" s="15"/>
      <c r="I220" s="45"/>
      <c r="J220" s="2"/>
      <c r="K220" s="37" t="str">
        <f t="shared" si="12"/>
        <v/>
      </c>
      <c r="L220" s="33"/>
      <c r="M220" s="24" t="str">
        <f t="shared" si="14"/>
        <v/>
      </c>
      <c r="N220" s="3"/>
      <c r="O220" s="2"/>
      <c r="P220" s="2"/>
      <c r="Q220" s="2"/>
      <c r="R220" s="15"/>
      <c r="S220" s="15"/>
      <c r="T220" s="45"/>
      <c r="U220" s="2"/>
      <c r="V220" s="37" t="str">
        <f t="shared" si="15"/>
        <v/>
      </c>
    </row>
    <row r="221" spans="2:22" x14ac:dyDescent="0.2">
      <c r="B221" s="24" t="str">
        <f t="shared" si="13"/>
        <v/>
      </c>
      <c r="C221" s="3"/>
      <c r="D221" s="2"/>
      <c r="E221" s="2"/>
      <c r="F221" s="2"/>
      <c r="G221" s="15"/>
      <c r="H221" s="15"/>
      <c r="I221" s="45"/>
      <c r="J221" s="2"/>
      <c r="K221" s="37" t="str">
        <f t="shared" si="12"/>
        <v/>
      </c>
      <c r="L221" s="33"/>
      <c r="M221" s="24" t="str">
        <f t="shared" si="14"/>
        <v/>
      </c>
      <c r="N221" s="3"/>
      <c r="O221" s="2"/>
      <c r="P221" s="2"/>
      <c r="Q221" s="2"/>
      <c r="R221" s="15"/>
      <c r="S221" s="15"/>
      <c r="T221" s="45"/>
      <c r="U221" s="2"/>
      <c r="V221" s="37" t="str">
        <f t="shared" si="15"/>
        <v/>
      </c>
    </row>
    <row r="222" spans="2:22" x14ac:dyDescent="0.2">
      <c r="B222" s="24" t="str">
        <f t="shared" si="13"/>
        <v/>
      </c>
      <c r="C222" s="3"/>
      <c r="D222" s="2"/>
      <c r="E222" s="2"/>
      <c r="F222" s="2"/>
      <c r="G222" s="15"/>
      <c r="H222" s="15"/>
      <c r="I222" s="45"/>
      <c r="J222" s="2"/>
      <c r="K222" s="37" t="str">
        <f t="shared" si="12"/>
        <v/>
      </c>
      <c r="L222" s="33"/>
      <c r="M222" s="24" t="str">
        <f t="shared" si="14"/>
        <v/>
      </c>
      <c r="N222" s="3"/>
      <c r="O222" s="2"/>
      <c r="P222" s="2"/>
      <c r="Q222" s="2"/>
      <c r="R222" s="15"/>
      <c r="S222" s="15"/>
      <c r="T222" s="45"/>
      <c r="U222" s="2"/>
      <c r="V222" s="37" t="str">
        <f t="shared" si="15"/>
        <v/>
      </c>
    </row>
    <row r="223" spans="2:22" x14ac:dyDescent="0.2">
      <c r="B223" s="24" t="str">
        <f t="shared" si="13"/>
        <v/>
      </c>
      <c r="C223" s="3"/>
      <c r="D223" s="2"/>
      <c r="E223" s="2"/>
      <c r="F223" s="2"/>
      <c r="G223" s="15"/>
      <c r="H223" s="15"/>
      <c r="I223" s="45"/>
      <c r="J223" s="2"/>
      <c r="K223" s="37" t="str">
        <f t="shared" si="12"/>
        <v/>
      </c>
      <c r="L223" s="33"/>
      <c r="M223" s="24" t="str">
        <f t="shared" si="14"/>
        <v/>
      </c>
      <c r="N223" s="3"/>
      <c r="O223" s="2"/>
      <c r="P223" s="2"/>
      <c r="Q223" s="2"/>
      <c r="R223" s="15"/>
      <c r="S223" s="15"/>
      <c r="T223" s="45"/>
      <c r="U223" s="2"/>
      <c r="V223" s="37" t="str">
        <f t="shared" si="15"/>
        <v/>
      </c>
    </row>
    <row r="224" spans="2:22" x14ac:dyDescent="0.2">
      <c r="B224" s="24" t="str">
        <f t="shared" si="13"/>
        <v/>
      </c>
      <c r="C224" s="3"/>
      <c r="D224" s="2"/>
      <c r="E224" s="2"/>
      <c r="F224" s="2"/>
      <c r="G224" s="15"/>
      <c r="H224" s="15"/>
      <c r="I224" s="45"/>
      <c r="J224" s="2"/>
      <c r="K224" s="37" t="str">
        <f t="shared" si="12"/>
        <v/>
      </c>
      <c r="L224" s="33"/>
      <c r="M224" s="24" t="str">
        <f t="shared" si="14"/>
        <v/>
      </c>
      <c r="N224" s="3"/>
      <c r="O224" s="2"/>
      <c r="P224" s="2"/>
      <c r="Q224" s="2"/>
      <c r="R224" s="15"/>
      <c r="S224" s="15"/>
      <c r="T224" s="45"/>
      <c r="U224" s="2"/>
      <c r="V224" s="37" t="str">
        <f t="shared" si="15"/>
        <v/>
      </c>
    </row>
    <row r="225" spans="2:22" x14ac:dyDescent="0.2">
      <c r="B225" s="24" t="str">
        <f t="shared" si="13"/>
        <v/>
      </c>
      <c r="C225" s="3"/>
      <c r="D225" s="2"/>
      <c r="E225" s="2"/>
      <c r="F225" s="2"/>
      <c r="G225" s="15"/>
      <c r="H225" s="15"/>
      <c r="I225" s="45"/>
      <c r="J225" s="2"/>
      <c r="K225" s="37" t="str">
        <f t="shared" si="12"/>
        <v/>
      </c>
      <c r="L225" s="33"/>
      <c r="M225" s="24" t="str">
        <f t="shared" si="14"/>
        <v/>
      </c>
      <c r="N225" s="3"/>
      <c r="O225" s="2"/>
      <c r="P225" s="2"/>
      <c r="Q225" s="2"/>
      <c r="R225" s="15"/>
      <c r="S225" s="15"/>
      <c r="T225" s="45"/>
      <c r="U225" s="2"/>
      <c r="V225" s="37" t="str">
        <f t="shared" si="15"/>
        <v/>
      </c>
    </row>
    <row r="226" spans="2:22" x14ac:dyDescent="0.2">
      <c r="B226" s="24" t="str">
        <f t="shared" si="13"/>
        <v/>
      </c>
      <c r="C226" s="3"/>
      <c r="D226" s="2"/>
      <c r="E226" s="2"/>
      <c r="F226" s="2"/>
      <c r="G226" s="15"/>
      <c r="H226" s="15"/>
      <c r="I226" s="45"/>
      <c r="J226" s="2"/>
      <c r="K226" s="37" t="str">
        <f t="shared" si="12"/>
        <v/>
      </c>
      <c r="L226" s="33"/>
      <c r="M226" s="24" t="str">
        <f t="shared" si="14"/>
        <v/>
      </c>
      <c r="N226" s="3"/>
      <c r="O226" s="2"/>
      <c r="P226" s="2"/>
      <c r="Q226" s="2"/>
      <c r="R226" s="15"/>
      <c r="S226" s="15"/>
      <c r="T226" s="45"/>
      <c r="U226" s="2"/>
      <c r="V226" s="37" t="str">
        <f t="shared" si="15"/>
        <v/>
      </c>
    </row>
    <row r="227" spans="2:22" x14ac:dyDescent="0.2">
      <c r="B227" s="24" t="str">
        <f t="shared" si="13"/>
        <v/>
      </c>
      <c r="C227" s="3"/>
      <c r="D227" s="2"/>
      <c r="E227" s="2"/>
      <c r="F227" s="2"/>
      <c r="G227" s="15"/>
      <c r="H227" s="15"/>
      <c r="I227" s="45"/>
      <c r="J227" s="2"/>
      <c r="K227" s="37" t="str">
        <f t="shared" si="12"/>
        <v/>
      </c>
      <c r="L227" s="33"/>
      <c r="M227" s="24" t="str">
        <f t="shared" si="14"/>
        <v/>
      </c>
      <c r="N227" s="3"/>
      <c r="O227" s="2"/>
      <c r="P227" s="2"/>
      <c r="Q227" s="2"/>
      <c r="R227" s="15"/>
      <c r="S227" s="15"/>
      <c r="T227" s="45"/>
      <c r="U227" s="2"/>
      <c r="V227" s="37" t="str">
        <f t="shared" si="15"/>
        <v/>
      </c>
    </row>
    <row r="228" spans="2:22" x14ac:dyDescent="0.2">
      <c r="B228" s="24" t="str">
        <f t="shared" si="13"/>
        <v/>
      </c>
      <c r="C228" s="3"/>
      <c r="D228" s="2"/>
      <c r="E228" s="2"/>
      <c r="F228" s="2"/>
      <c r="G228" s="15"/>
      <c r="H228" s="15"/>
      <c r="I228" s="45"/>
      <c r="J228" s="2"/>
      <c r="K228" s="37" t="str">
        <f t="shared" si="12"/>
        <v/>
      </c>
      <c r="L228" s="33"/>
      <c r="M228" s="24" t="str">
        <f t="shared" si="14"/>
        <v/>
      </c>
      <c r="N228" s="3"/>
      <c r="O228" s="2"/>
      <c r="P228" s="2"/>
      <c r="Q228" s="2"/>
      <c r="R228" s="15"/>
      <c r="S228" s="15"/>
      <c r="T228" s="45"/>
      <c r="U228" s="2"/>
      <c r="V228" s="37" t="str">
        <f t="shared" si="15"/>
        <v/>
      </c>
    </row>
    <row r="229" spans="2:22" x14ac:dyDescent="0.2">
      <c r="B229" s="24" t="str">
        <f t="shared" si="13"/>
        <v/>
      </c>
      <c r="C229" s="3"/>
      <c r="D229" s="2"/>
      <c r="E229" s="2"/>
      <c r="F229" s="2"/>
      <c r="G229" s="15"/>
      <c r="H229" s="15"/>
      <c r="I229" s="45"/>
      <c r="J229" s="2"/>
      <c r="K229" s="37" t="str">
        <f t="shared" si="12"/>
        <v/>
      </c>
      <c r="L229" s="33"/>
      <c r="M229" s="24" t="str">
        <f t="shared" si="14"/>
        <v/>
      </c>
      <c r="N229" s="3"/>
      <c r="O229" s="2"/>
      <c r="P229" s="2"/>
      <c r="Q229" s="2"/>
      <c r="R229" s="15"/>
      <c r="S229" s="15"/>
      <c r="T229" s="45"/>
      <c r="U229" s="2"/>
      <c r="V229" s="37" t="str">
        <f t="shared" si="15"/>
        <v/>
      </c>
    </row>
    <row r="230" spans="2:22" x14ac:dyDescent="0.2">
      <c r="B230" s="24" t="str">
        <f t="shared" si="13"/>
        <v/>
      </c>
      <c r="C230" s="3"/>
      <c r="D230" s="2"/>
      <c r="E230" s="2"/>
      <c r="F230" s="2"/>
      <c r="G230" s="15"/>
      <c r="H230" s="15"/>
      <c r="I230" s="45"/>
      <c r="J230" s="2"/>
      <c r="K230" s="37" t="str">
        <f t="shared" si="12"/>
        <v/>
      </c>
      <c r="L230" s="33"/>
      <c r="M230" s="24" t="str">
        <f t="shared" si="14"/>
        <v/>
      </c>
      <c r="N230" s="3"/>
      <c r="O230" s="2"/>
      <c r="P230" s="2"/>
      <c r="Q230" s="2"/>
      <c r="R230" s="15"/>
      <c r="S230" s="15"/>
      <c r="T230" s="45"/>
      <c r="U230" s="2"/>
      <c r="V230" s="37" t="str">
        <f t="shared" si="15"/>
        <v/>
      </c>
    </row>
    <row r="231" spans="2:22" x14ac:dyDescent="0.2">
      <c r="B231" s="24" t="str">
        <f t="shared" si="13"/>
        <v/>
      </c>
      <c r="C231" s="3"/>
      <c r="D231" s="2"/>
      <c r="E231" s="2"/>
      <c r="F231" s="2"/>
      <c r="G231" s="15"/>
      <c r="H231" s="15"/>
      <c r="I231" s="45"/>
      <c r="J231" s="2"/>
      <c r="K231" s="37" t="str">
        <f t="shared" si="12"/>
        <v/>
      </c>
      <c r="L231" s="33"/>
      <c r="M231" s="24" t="str">
        <f t="shared" si="14"/>
        <v/>
      </c>
      <c r="N231" s="3"/>
      <c r="O231" s="2"/>
      <c r="P231" s="2"/>
      <c r="Q231" s="2"/>
      <c r="R231" s="15"/>
      <c r="S231" s="15"/>
      <c r="T231" s="45"/>
      <c r="U231" s="2"/>
      <c r="V231" s="37" t="str">
        <f t="shared" si="15"/>
        <v/>
      </c>
    </row>
    <row r="232" spans="2:22" x14ac:dyDescent="0.2">
      <c r="B232" s="24" t="str">
        <f t="shared" si="13"/>
        <v/>
      </c>
      <c r="C232" s="3"/>
      <c r="D232" s="2"/>
      <c r="E232" s="2"/>
      <c r="F232" s="2"/>
      <c r="G232" s="15"/>
      <c r="H232" s="15"/>
      <c r="I232" s="45"/>
      <c r="J232" s="2"/>
      <c r="K232" s="37" t="str">
        <f t="shared" si="12"/>
        <v/>
      </c>
      <c r="L232" s="33"/>
      <c r="M232" s="24" t="str">
        <f t="shared" si="14"/>
        <v/>
      </c>
      <c r="N232" s="3"/>
      <c r="O232" s="2"/>
      <c r="P232" s="2"/>
      <c r="Q232" s="2"/>
      <c r="R232" s="15"/>
      <c r="S232" s="15"/>
      <c r="T232" s="45"/>
      <c r="U232" s="2"/>
      <c r="V232" s="37" t="str">
        <f t="shared" si="15"/>
        <v/>
      </c>
    </row>
    <row r="233" spans="2:22" x14ac:dyDescent="0.2">
      <c r="B233" s="24" t="str">
        <f t="shared" si="13"/>
        <v/>
      </c>
      <c r="C233" s="3"/>
      <c r="D233" s="2"/>
      <c r="E233" s="2"/>
      <c r="F233" s="2"/>
      <c r="G233" s="15"/>
      <c r="H233" s="15"/>
      <c r="I233" s="45"/>
      <c r="J233" s="2"/>
      <c r="K233" s="37" t="str">
        <f t="shared" si="12"/>
        <v/>
      </c>
      <c r="L233" s="33"/>
      <c r="M233" s="24" t="str">
        <f t="shared" si="14"/>
        <v/>
      </c>
      <c r="N233" s="3"/>
      <c r="O233" s="2"/>
      <c r="P233" s="2"/>
      <c r="Q233" s="2"/>
      <c r="R233" s="15"/>
      <c r="S233" s="15"/>
      <c r="T233" s="45"/>
      <c r="U233" s="2"/>
      <c r="V233" s="37" t="str">
        <f t="shared" si="15"/>
        <v/>
      </c>
    </row>
    <row r="234" spans="2:22" x14ac:dyDescent="0.2">
      <c r="B234" s="24" t="str">
        <f t="shared" si="13"/>
        <v/>
      </c>
      <c r="C234" s="3"/>
      <c r="D234" s="2"/>
      <c r="E234" s="2"/>
      <c r="F234" s="2"/>
      <c r="G234" s="15"/>
      <c r="H234" s="15"/>
      <c r="I234" s="45"/>
      <c r="J234" s="2"/>
      <c r="K234" s="37" t="str">
        <f t="shared" si="12"/>
        <v/>
      </c>
      <c r="L234" s="33"/>
      <c r="M234" s="24" t="str">
        <f t="shared" si="14"/>
        <v/>
      </c>
      <c r="N234" s="3"/>
      <c r="O234" s="2"/>
      <c r="P234" s="2"/>
      <c r="Q234" s="2"/>
      <c r="R234" s="15"/>
      <c r="S234" s="15"/>
      <c r="T234" s="45"/>
      <c r="U234" s="2"/>
      <c r="V234" s="37" t="str">
        <f t="shared" si="15"/>
        <v/>
      </c>
    </row>
    <row r="235" spans="2:22" x14ac:dyDescent="0.2">
      <c r="B235" s="24" t="str">
        <f t="shared" si="13"/>
        <v/>
      </c>
      <c r="C235" s="3"/>
      <c r="D235" s="2"/>
      <c r="E235" s="2"/>
      <c r="F235" s="2"/>
      <c r="G235" s="15"/>
      <c r="H235" s="15"/>
      <c r="I235" s="45"/>
      <c r="J235" s="2"/>
      <c r="K235" s="37" t="str">
        <f t="shared" si="12"/>
        <v/>
      </c>
      <c r="L235" s="33"/>
      <c r="M235" s="24" t="str">
        <f t="shared" si="14"/>
        <v/>
      </c>
      <c r="N235" s="3"/>
      <c r="O235" s="2"/>
      <c r="P235" s="2"/>
      <c r="Q235" s="2"/>
      <c r="R235" s="15"/>
      <c r="S235" s="15"/>
      <c r="T235" s="45"/>
      <c r="U235" s="2"/>
      <c r="V235" s="37" t="str">
        <f t="shared" si="15"/>
        <v/>
      </c>
    </row>
    <row r="236" spans="2:22" x14ac:dyDescent="0.2">
      <c r="B236" s="24" t="str">
        <f t="shared" si="13"/>
        <v/>
      </c>
      <c r="C236" s="3"/>
      <c r="D236" s="2"/>
      <c r="E236" s="2"/>
      <c r="F236" s="2"/>
      <c r="G236" s="15"/>
      <c r="H236" s="15"/>
      <c r="I236" s="45"/>
      <c r="J236" s="2"/>
      <c r="K236" s="37" t="str">
        <f t="shared" si="12"/>
        <v/>
      </c>
      <c r="L236" s="33"/>
      <c r="M236" s="24" t="str">
        <f t="shared" si="14"/>
        <v/>
      </c>
      <c r="N236" s="3"/>
      <c r="O236" s="2"/>
      <c r="P236" s="2"/>
      <c r="Q236" s="2"/>
      <c r="R236" s="15"/>
      <c r="S236" s="15"/>
      <c r="T236" s="45"/>
      <c r="U236" s="2"/>
      <c r="V236" s="37" t="str">
        <f t="shared" si="15"/>
        <v/>
      </c>
    </row>
    <row r="237" spans="2:22" x14ac:dyDescent="0.2">
      <c r="B237" s="24" t="str">
        <f t="shared" si="13"/>
        <v/>
      </c>
      <c r="C237" s="3"/>
      <c r="D237" s="2"/>
      <c r="E237" s="2"/>
      <c r="F237" s="2"/>
      <c r="G237" s="15"/>
      <c r="H237" s="15"/>
      <c r="I237" s="45"/>
      <c r="J237" s="2"/>
      <c r="K237" s="37" t="str">
        <f t="shared" si="12"/>
        <v/>
      </c>
      <c r="L237" s="33"/>
      <c r="M237" s="24" t="str">
        <f t="shared" si="14"/>
        <v/>
      </c>
      <c r="N237" s="3"/>
      <c r="O237" s="2"/>
      <c r="P237" s="2"/>
      <c r="Q237" s="2"/>
      <c r="R237" s="15"/>
      <c r="S237" s="15"/>
      <c r="T237" s="45"/>
      <c r="U237" s="2"/>
      <c r="V237" s="37" t="str">
        <f t="shared" si="15"/>
        <v/>
      </c>
    </row>
    <row r="238" spans="2:22" x14ac:dyDescent="0.2">
      <c r="B238" s="24" t="str">
        <f t="shared" si="13"/>
        <v/>
      </c>
      <c r="C238" s="3"/>
      <c r="D238" s="2"/>
      <c r="E238" s="2"/>
      <c r="F238" s="2"/>
      <c r="G238" s="15"/>
      <c r="H238" s="15"/>
      <c r="I238" s="45"/>
      <c r="J238" s="2"/>
      <c r="K238" s="37" t="str">
        <f t="shared" si="12"/>
        <v/>
      </c>
      <c r="L238" s="33"/>
      <c r="M238" s="24" t="str">
        <f t="shared" si="14"/>
        <v/>
      </c>
      <c r="N238" s="3"/>
      <c r="O238" s="2"/>
      <c r="P238" s="2"/>
      <c r="Q238" s="2"/>
      <c r="R238" s="15"/>
      <c r="S238" s="15"/>
      <c r="T238" s="45"/>
      <c r="U238" s="2"/>
      <c r="V238" s="37" t="str">
        <f t="shared" si="15"/>
        <v/>
      </c>
    </row>
    <row r="239" spans="2:22" x14ac:dyDescent="0.2">
      <c r="B239" s="24" t="str">
        <f t="shared" si="13"/>
        <v/>
      </c>
      <c r="C239" s="3"/>
      <c r="D239" s="2"/>
      <c r="E239" s="2"/>
      <c r="F239" s="2"/>
      <c r="G239" s="15"/>
      <c r="H239" s="15"/>
      <c r="I239" s="45"/>
      <c r="J239" s="2"/>
      <c r="K239" s="37" t="str">
        <f t="shared" si="12"/>
        <v/>
      </c>
      <c r="L239" s="33"/>
      <c r="M239" s="24" t="str">
        <f t="shared" si="14"/>
        <v/>
      </c>
      <c r="N239" s="3"/>
      <c r="O239" s="2"/>
      <c r="P239" s="2"/>
      <c r="Q239" s="2"/>
      <c r="R239" s="15"/>
      <c r="S239" s="15"/>
      <c r="T239" s="45"/>
      <c r="U239" s="2"/>
      <c r="V239" s="37" t="str">
        <f t="shared" si="15"/>
        <v/>
      </c>
    </row>
    <row r="240" spans="2:22" x14ac:dyDescent="0.2">
      <c r="B240" s="24" t="str">
        <f t="shared" si="13"/>
        <v/>
      </c>
      <c r="C240" s="3"/>
      <c r="D240" s="2"/>
      <c r="E240" s="2"/>
      <c r="F240" s="2"/>
      <c r="G240" s="15"/>
      <c r="H240" s="15"/>
      <c r="I240" s="45"/>
      <c r="J240" s="2"/>
      <c r="K240" s="37" t="str">
        <f t="shared" si="12"/>
        <v/>
      </c>
      <c r="L240" s="33"/>
      <c r="M240" s="24" t="str">
        <f t="shared" si="14"/>
        <v/>
      </c>
      <c r="N240" s="3"/>
      <c r="O240" s="2"/>
      <c r="P240" s="2"/>
      <c r="Q240" s="2"/>
      <c r="R240" s="15"/>
      <c r="S240" s="15"/>
      <c r="T240" s="45"/>
      <c r="U240" s="2"/>
      <c r="V240" s="37" t="str">
        <f t="shared" si="15"/>
        <v/>
      </c>
    </row>
    <row r="241" spans="2:22" x14ac:dyDescent="0.2">
      <c r="B241" s="24" t="str">
        <f t="shared" si="13"/>
        <v/>
      </c>
      <c r="C241" s="3"/>
      <c r="D241" s="2"/>
      <c r="E241" s="2"/>
      <c r="F241" s="2"/>
      <c r="G241" s="15"/>
      <c r="H241" s="15"/>
      <c r="I241" s="45"/>
      <c r="J241" s="2"/>
      <c r="K241" s="37" t="str">
        <f t="shared" si="12"/>
        <v/>
      </c>
      <c r="L241" s="33"/>
      <c r="M241" s="24" t="str">
        <f t="shared" si="14"/>
        <v/>
      </c>
      <c r="N241" s="3"/>
      <c r="O241" s="2"/>
      <c r="P241" s="2"/>
      <c r="Q241" s="2"/>
      <c r="R241" s="15"/>
      <c r="S241" s="15"/>
      <c r="T241" s="45"/>
      <c r="U241" s="2"/>
      <c r="V241" s="37" t="str">
        <f t="shared" si="15"/>
        <v/>
      </c>
    </row>
    <row r="242" spans="2:22" x14ac:dyDescent="0.2">
      <c r="B242" s="24" t="str">
        <f t="shared" si="13"/>
        <v/>
      </c>
      <c r="C242" s="3"/>
      <c r="D242" s="2"/>
      <c r="E242" s="2"/>
      <c r="F242" s="2"/>
      <c r="G242" s="15"/>
      <c r="H242" s="15"/>
      <c r="I242" s="45"/>
      <c r="J242" s="2"/>
      <c r="K242" s="37" t="str">
        <f t="shared" si="12"/>
        <v/>
      </c>
      <c r="L242" s="33"/>
      <c r="M242" s="24" t="str">
        <f t="shared" si="14"/>
        <v/>
      </c>
      <c r="N242" s="3"/>
      <c r="O242" s="2"/>
      <c r="P242" s="2"/>
      <c r="Q242" s="2"/>
      <c r="R242" s="15"/>
      <c r="S242" s="15"/>
      <c r="T242" s="45"/>
      <c r="U242" s="2"/>
      <c r="V242" s="37" t="str">
        <f t="shared" si="15"/>
        <v/>
      </c>
    </row>
    <row r="243" spans="2:22" x14ac:dyDescent="0.2">
      <c r="B243" s="24" t="str">
        <f t="shared" si="13"/>
        <v/>
      </c>
      <c r="C243" s="3"/>
      <c r="D243" s="2"/>
      <c r="E243" s="2"/>
      <c r="F243" s="2"/>
      <c r="G243" s="15"/>
      <c r="H243" s="15"/>
      <c r="I243" s="45"/>
      <c r="J243" s="2"/>
      <c r="K243" s="37" t="str">
        <f t="shared" si="12"/>
        <v/>
      </c>
      <c r="L243" s="33"/>
      <c r="M243" s="24" t="str">
        <f t="shared" si="14"/>
        <v/>
      </c>
      <c r="N243" s="3"/>
      <c r="O243" s="2"/>
      <c r="P243" s="2"/>
      <c r="Q243" s="2"/>
      <c r="R243" s="15"/>
      <c r="S243" s="15"/>
      <c r="T243" s="45"/>
      <c r="U243" s="2"/>
      <c r="V243" s="37" t="str">
        <f t="shared" si="15"/>
        <v/>
      </c>
    </row>
    <row r="244" spans="2:22" x14ac:dyDescent="0.2">
      <c r="B244" s="24" t="str">
        <f t="shared" si="13"/>
        <v/>
      </c>
      <c r="C244" s="3"/>
      <c r="D244" s="2"/>
      <c r="E244" s="2"/>
      <c r="F244" s="2"/>
      <c r="G244" s="15"/>
      <c r="H244" s="15"/>
      <c r="I244" s="45"/>
      <c r="J244" s="2"/>
      <c r="K244" s="37" t="str">
        <f t="shared" si="12"/>
        <v/>
      </c>
      <c r="L244" s="33"/>
      <c r="M244" s="24" t="str">
        <f t="shared" si="14"/>
        <v/>
      </c>
      <c r="N244" s="3"/>
      <c r="O244" s="2"/>
      <c r="P244" s="2"/>
      <c r="Q244" s="2"/>
      <c r="R244" s="15"/>
      <c r="S244" s="15"/>
      <c r="T244" s="45"/>
      <c r="U244" s="2"/>
      <c r="V244" s="37" t="str">
        <f t="shared" si="15"/>
        <v/>
      </c>
    </row>
    <row r="245" spans="2:22" x14ac:dyDescent="0.2">
      <c r="B245" s="24" t="str">
        <f t="shared" si="13"/>
        <v/>
      </c>
      <c r="C245" s="3"/>
      <c r="D245" s="2"/>
      <c r="E245" s="2"/>
      <c r="F245" s="2"/>
      <c r="G245" s="15"/>
      <c r="H245" s="15"/>
      <c r="I245" s="45"/>
      <c r="J245" s="2"/>
      <c r="K245" s="37" t="str">
        <f t="shared" si="12"/>
        <v/>
      </c>
      <c r="L245" s="33"/>
      <c r="M245" s="24" t="str">
        <f t="shared" si="14"/>
        <v/>
      </c>
      <c r="N245" s="3"/>
      <c r="O245" s="2"/>
      <c r="P245" s="2"/>
      <c r="Q245" s="2"/>
      <c r="R245" s="15"/>
      <c r="S245" s="15"/>
      <c r="T245" s="45"/>
      <c r="U245" s="2"/>
      <c r="V245" s="37" t="str">
        <f t="shared" si="15"/>
        <v/>
      </c>
    </row>
    <row r="246" spans="2:22" x14ac:dyDescent="0.2">
      <c r="B246" s="24" t="str">
        <f t="shared" si="13"/>
        <v/>
      </c>
      <c r="C246" s="3"/>
      <c r="D246" s="2"/>
      <c r="E246" s="2"/>
      <c r="F246" s="2"/>
      <c r="G246" s="15"/>
      <c r="H246" s="15"/>
      <c r="I246" s="45"/>
      <c r="J246" s="2"/>
      <c r="K246" s="37" t="str">
        <f t="shared" si="12"/>
        <v/>
      </c>
      <c r="L246" s="33"/>
      <c r="M246" s="24" t="str">
        <f t="shared" si="14"/>
        <v/>
      </c>
      <c r="N246" s="3"/>
      <c r="O246" s="2"/>
      <c r="P246" s="2"/>
      <c r="Q246" s="2"/>
      <c r="R246" s="15"/>
      <c r="S246" s="15"/>
      <c r="T246" s="45"/>
      <c r="U246" s="2"/>
      <c r="V246" s="37" t="str">
        <f t="shared" si="15"/>
        <v/>
      </c>
    </row>
    <row r="247" spans="2:22" x14ac:dyDescent="0.2">
      <c r="B247" s="24" t="str">
        <f t="shared" si="13"/>
        <v/>
      </c>
      <c r="C247" s="3"/>
      <c r="D247" s="2"/>
      <c r="E247" s="2"/>
      <c r="F247" s="2"/>
      <c r="G247" s="15"/>
      <c r="H247" s="15"/>
      <c r="I247" s="45"/>
      <c r="J247" s="2"/>
      <c r="K247" s="37" t="str">
        <f t="shared" si="12"/>
        <v/>
      </c>
      <c r="L247" s="33"/>
      <c r="M247" s="24" t="str">
        <f t="shared" si="14"/>
        <v/>
      </c>
      <c r="N247" s="3"/>
      <c r="O247" s="2"/>
      <c r="P247" s="2"/>
      <c r="Q247" s="2"/>
      <c r="R247" s="15"/>
      <c r="S247" s="15"/>
      <c r="T247" s="45"/>
      <c r="U247" s="2"/>
      <c r="V247" s="37" t="str">
        <f t="shared" si="15"/>
        <v/>
      </c>
    </row>
    <row r="248" spans="2:22" x14ac:dyDescent="0.2">
      <c r="B248" s="24" t="str">
        <f t="shared" si="13"/>
        <v/>
      </c>
      <c r="C248" s="3"/>
      <c r="D248" s="2"/>
      <c r="E248" s="2"/>
      <c r="F248" s="2"/>
      <c r="G248" s="15"/>
      <c r="H248" s="15"/>
      <c r="I248" s="45"/>
      <c r="J248" s="2"/>
      <c r="K248" s="37" t="str">
        <f t="shared" si="12"/>
        <v/>
      </c>
      <c r="L248" s="33"/>
      <c r="M248" s="24" t="str">
        <f t="shared" si="14"/>
        <v/>
      </c>
      <c r="N248" s="3"/>
      <c r="O248" s="2"/>
      <c r="P248" s="2"/>
      <c r="Q248" s="2"/>
      <c r="R248" s="15"/>
      <c r="S248" s="15"/>
      <c r="T248" s="45"/>
      <c r="U248" s="2"/>
      <c r="V248" s="37" t="str">
        <f t="shared" si="15"/>
        <v/>
      </c>
    </row>
    <row r="249" spans="2:22" x14ac:dyDescent="0.2">
      <c r="B249" s="24" t="str">
        <f t="shared" si="13"/>
        <v/>
      </c>
      <c r="C249" s="3"/>
      <c r="D249" s="2"/>
      <c r="E249" s="2"/>
      <c r="F249" s="2"/>
      <c r="G249" s="15"/>
      <c r="H249" s="15"/>
      <c r="I249" s="45"/>
      <c r="J249" s="2"/>
      <c r="K249" s="37" t="str">
        <f t="shared" si="12"/>
        <v/>
      </c>
      <c r="L249" s="33"/>
      <c r="M249" s="24" t="str">
        <f t="shared" si="14"/>
        <v/>
      </c>
      <c r="N249" s="3"/>
      <c r="O249" s="2"/>
      <c r="P249" s="2"/>
      <c r="Q249" s="2"/>
      <c r="R249" s="15"/>
      <c r="S249" s="15"/>
      <c r="T249" s="45"/>
      <c r="U249" s="2"/>
      <c r="V249" s="37" t="str">
        <f t="shared" si="15"/>
        <v/>
      </c>
    </row>
    <row r="250" spans="2:22" x14ac:dyDescent="0.2">
      <c r="B250" s="24" t="str">
        <f t="shared" si="13"/>
        <v/>
      </c>
      <c r="C250" s="3"/>
      <c r="D250" s="2"/>
      <c r="E250" s="2"/>
      <c r="F250" s="2"/>
      <c r="G250" s="15"/>
      <c r="H250" s="15"/>
      <c r="I250" s="45"/>
      <c r="J250" s="2"/>
      <c r="K250" s="37" t="str">
        <f t="shared" si="12"/>
        <v/>
      </c>
      <c r="L250" s="33"/>
      <c r="M250" s="24" t="str">
        <f t="shared" si="14"/>
        <v/>
      </c>
      <c r="N250" s="3"/>
      <c r="O250" s="2"/>
      <c r="P250" s="2"/>
      <c r="Q250" s="2"/>
      <c r="R250" s="15"/>
      <c r="S250" s="15"/>
      <c r="T250" s="45"/>
      <c r="U250" s="2"/>
      <c r="V250" s="37" t="str">
        <f t="shared" si="15"/>
        <v/>
      </c>
    </row>
    <row r="251" spans="2:22" x14ac:dyDescent="0.2">
      <c r="B251" s="24" t="str">
        <f t="shared" si="13"/>
        <v/>
      </c>
      <c r="C251" s="3"/>
      <c r="D251" s="2"/>
      <c r="E251" s="2"/>
      <c r="F251" s="2"/>
      <c r="G251" s="15"/>
      <c r="H251" s="15"/>
      <c r="I251" s="45"/>
      <c r="J251" s="2"/>
      <c r="K251" s="37" t="str">
        <f t="shared" si="12"/>
        <v/>
      </c>
      <c r="L251" s="33"/>
      <c r="M251" s="24" t="str">
        <f t="shared" si="14"/>
        <v/>
      </c>
      <c r="N251" s="3"/>
      <c r="O251" s="2"/>
      <c r="P251" s="2"/>
      <c r="Q251" s="2"/>
      <c r="R251" s="15"/>
      <c r="S251" s="15"/>
      <c r="T251" s="45"/>
      <c r="U251" s="2"/>
      <c r="V251" s="37" t="str">
        <f t="shared" si="15"/>
        <v/>
      </c>
    </row>
    <row r="252" spans="2:22" x14ac:dyDescent="0.2">
      <c r="B252" s="24" t="str">
        <f t="shared" si="13"/>
        <v/>
      </c>
      <c r="C252" s="3"/>
      <c r="D252" s="2"/>
      <c r="E252" s="2"/>
      <c r="F252" s="2"/>
      <c r="G252" s="15"/>
      <c r="H252" s="15"/>
      <c r="I252" s="45"/>
      <c r="J252" s="2"/>
      <c r="K252" s="37" t="str">
        <f t="shared" si="12"/>
        <v/>
      </c>
      <c r="L252" s="33"/>
      <c r="M252" s="24" t="str">
        <f t="shared" si="14"/>
        <v/>
      </c>
      <c r="N252" s="3"/>
      <c r="O252" s="2"/>
      <c r="P252" s="2"/>
      <c r="Q252" s="2"/>
      <c r="R252" s="15"/>
      <c r="S252" s="15"/>
      <c r="T252" s="45"/>
      <c r="U252" s="2"/>
      <c r="V252" s="37" t="str">
        <f t="shared" si="15"/>
        <v/>
      </c>
    </row>
    <row r="253" spans="2:22" x14ac:dyDescent="0.2">
      <c r="B253" s="24" t="str">
        <f t="shared" si="13"/>
        <v/>
      </c>
      <c r="C253" s="3"/>
      <c r="D253" s="2"/>
      <c r="E253" s="2"/>
      <c r="F253" s="2"/>
      <c r="G253" s="15"/>
      <c r="H253" s="15"/>
      <c r="I253" s="45"/>
      <c r="J253" s="2"/>
      <c r="K253" s="37" t="str">
        <f t="shared" si="12"/>
        <v/>
      </c>
      <c r="L253" s="33"/>
      <c r="M253" s="24" t="str">
        <f t="shared" si="14"/>
        <v/>
      </c>
      <c r="N253" s="3"/>
      <c r="O253" s="2"/>
      <c r="P253" s="2"/>
      <c r="Q253" s="2"/>
      <c r="R253" s="15"/>
      <c r="S253" s="15"/>
      <c r="T253" s="45"/>
      <c r="U253" s="2"/>
      <c r="V253" s="37" t="str">
        <f t="shared" si="15"/>
        <v/>
      </c>
    </row>
    <row r="254" spans="2:22" x14ac:dyDescent="0.2">
      <c r="B254" s="24" t="str">
        <f t="shared" si="13"/>
        <v/>
      </c>
      <c r="C254" s="3"/>
      <c r="D254" s="2"/>
      <c r="E254" s="2"/>
      <c r="F254" s="2"/>
      <c r="G254" s="15"/>
      <c r="H254" s="15"/>
      <c r="I254" s="45"/>
      <c r="J254" s="2"/>
      <c r="K254" s="37" t="str">
        <f t="shared" si="12"/>
        <v/>
      </c>
      <c r="L254" s="33"/>
      <c r="M254" s="24" t="str">
        <f t="shared" si="14"/>
        <v/>
      </c>
      <c r="N254" s="3"/>
      <c r="O254" s="2"/>
      <c r="P254" s="2"/>
      <c r="Q254" s="2"/>
      <c r="R254" s="15"/>
      <c r="S254" s="15"/>
      <c r="T254" s="45"/>
      <c r="U254" s="2"/>
      <c r="V254" s="37" t="str">
        <f t="shared" si="15"/>
        <v/>
      </c>
    </row>
    <row r="255" spans="2:22" x14ac:dyDescent="0.2">
      <c r="B255" s="24" t="str">
        <f t="shared" si="13"/>
        <v/>
      </c>
      <c r="C255" s="3"/>
      <c r="D255" s="2"/>
      <c r="E255" s="2"/>
      <c r="F255" s="2"/>
      <c r="G255" s="15"/>
      <c r="H255" s="15"/>
      <c r="I255" s="45"/>
      <c r="J255" s="2"/>
      <c r="K255" s="37" t="str">
        <f t="shared" si="12"/>
        <v/>
      </c>
      <c r="L255" s="33"/>
      <c r="M255" s="24" t="str">
        <f t="shared" si="14"/>
        <v/>
      </c>
      <c r="N255" s="3"/>
      <c r="O255" s="2"/>
      <c r="P255" s="2"/>
      <c r="Q255" s="2"/>
      <c r="R255" s="15"/>
      <c r="S255" s="15"/>
      <c r="T255" s="45"/>
      <c r="U255" s="2"/>
      <c r="V255" s="37" t="str">
        <f t="shared" si="15"/>
        <v/>
      </c>
    </row>
    <row r="256" spans="2:22" x14ac:dyDescent="0.2">
      <c r="B256" s="24" t="str">
        <f t="shared" si="13"/>
        <v/>
      </c>
      <c r="C256" s="3"/>
      <c r="D256" s="2"/>
      <c r="E256" s="2"/>
      <c r="F256" s="2"/>
      <c r="G256" s="15"/>
      <c r="H256" s="15"/>
      <c r="I256" s="45"/>
      <c r="J256" s="2"/>
      <c r="K256" s="37" t="str">
        <f t="shared" si="12"/>
        <v/>
      </c>
      <c r="L256" s="33"/>
      <c r="M256" s="24" t="str">
        <f t="shared" si="14"/>
        <v/>
      </c>
      <c r="N256" s="3"/>
      <c r="O256" s="2"/>
      <c r="P256" s="2"/>
      <c r="Q256" s="2"/>
      <c r="R256" s="15"/>
      <c r="S256" s="15"/>
      <c r="T256" s="45"/>
      <c r="U256" s="2"/>
      <c r="V256" s="37" t="str">
        <f t="shared" si="15"/>
        <v/>
      </c>
    </row>
    <row r="257" spans="2:22" x14ac:dyDescent="0.2">
      <c r="B257" s="24" t="str">
        <f t="shared" si="13"/>
        <v/>
      </c>
      <c r="C257" s="3"/>
      <c r="D257" s="2"/>
      <c r="E257" s="2"/>
      <c r="F257" s="2"/>
      <c r="G257" s="15"/>
      <c r="H257" s="15"/>
      <c r="I257" s="45"/>
      <c r="J257" s="2"/>
      <c r="K257" s="37" t="str">
        <f t="shared" si="12"/>
        <v/>
      </c>
      <c r="L257" s="33"/>
      <c r="M257" s="24" t="str">
        <f t="shared" si="14"/>
        <v/>
      </c>
      <c r="N257" s="3"/>
      <c r="O257" s="2"/>
      <c r="P257" s="2"/>
      <c r="Q257" s="2"/>
      <c r="R257" s="15"/>
      <c r="S257" s="15"/>
      <c r="T257" s="45"/>
      <c r="U257" s="2"/>
      <c r="V257" s="37" t="str">
        <f t="shared" si="15"/>
        <v/>
      </c>
    </row>
    <row r="258" spans="2:22" x14ac:dyDescent="0.2">
      <c r="B258" s="24" t="str">
        <f t="shared" si="13"/>
        <v/>
      </c>
      <c r="C258" s="3"/>
      <c r="D258" s="2"/>
      <c r="E258" s="2"/>
      <c r="F258" s="2"/>
      <c r="G258" s="15"/>
      <c r="H258" s="15"/>
      <c r="I258" s="45"/>
      <c r="J258" s="2"/>
      <c r="K258" s="37" t="str">
        <f t="shared" si="12"/>
        <v/>
      </c>
      <c r="L258" s="33"/>
      <c r="M258" s="24" t="str">
        <f t="shared" si="14"/>
        <v/>
      </c>
      <c r="N258" s="3"/>
      <c r="O258" s="2"/>
      <c r="P258" s="2"/>
      <c r="Q258" s="2"/>
      <c r="R258" s="15"/>
      <c r="S258" s="15"/>
      <c r="T258" s="45"/>
      <c r="U258" s="2"/>
      <c r="V258" s="37" t="str">
        <f t="shared" si="15"/>
        <v/>
      </c>
    </row>
    <row r="259" spans="2:22" x14ac:dyDescent="0.2">
      <c r="B259" s="24" t="str">
        <f t="shared" si="13"/>
        <v/>
      </c>
      <c r="C259" s="3"/>
      <c r="D259" s="2"/>
      <c r="E259" s="2"/>
      <c r="F259" s="2"/>
      <c r="G259" s="15"/>
      <c r="H259" s="15"/>
      <c r="I259" s="45"/>
      <c r="J259" s="2"/>
      <c r="K259" s="37" t="str">
        <f t="shared" si="12"/>
        <v/>
      </c>
      <c r="L259" s="33"/>
      <c r="M259" s="24" t="str">
        <f t="shared" si="14"/>
        <v/>
      </c>
      <c r="N259" s="3"/>
      <c r="O259" s="2"/>
      <c r="P259" s="2"/>
      <c r="Q259" s="2"/>
      <c r="R259" s="15"/>
      <c r="S259" s="15"/>
      <c r="T259" s="45"/>
      <c r="U259" s="2"/>
      <c r="V259" s="37" t="str">
        <f t="shared" si="15"/>
        <v/>
      </c>
    </row>
    <row r="260" spans="2:22" x14ac:dyDescent="0.2">
      <c r="B260" s="24" t="str">
        <f t="shared" si="13"/>
        <v/>
      </c>
      <c r="C260" s="3"/>
      <c r="D260" s="2"/>
      <c r="E260" s="2"/>
      <c r="F260" s="2"/>
      <c r="G260" s="15"/>
      <c r="H260" s="15"/>
      <c r="I260" s="45"/>
      <c r="J260" s="2"/>
      <c r="K260" s="37" t="str">
        <f t="shared" si="12"/>
        <v/>
      </c>
      <c r="L260" s="33"/>
      <c r="M260" s="24" t="str">
        <f t="shared" si="14"/>
        <v/>
      </c>
      <c r="N260" s="3"/>
      <c r="O260" s="2"/>
      <c r="P260" s="2"/>
      <c r="Q260" s="2"/>
      <c r="R260" s="15"/>
      <c r="S260" s="15"/>
      <c r="T260" s="45"/>
      <c r="U260" s="2"/>
      <c r="V260" s="37" t="str">
        <f t="shared" si="15"/>
        <v/>
      </c>
    </row>
    <row r="261" spans="2:22" x14ac:dyDescent="0.2">
      <c r="B261" s="24" t="str">
        <f t="shared" si="13"/>
        <v/>
      </c>
      <c r="C261" s="3"/>
      <c r="D261" s="2"/>
      <c r="E261" s="2"/>
      <c r="F261" s="2"/>
      <c r="G261" s="15"/>
      <c r="H261" s="15"/>
      <c r="I261" s="45"/>
      <c r="J261" s="2"/>
      <c r="K261" s="37" t="str">
        <f t="shared" ref="K261:K324" si="16">IF(AND(I261&gt;0,G261&gt;0),G261/I261,"")</f>
        <v/>
      </c>
      <c r="L261" s="33"/>
      <c r="M261" s="24" t="str">
        <f t="shared" si="14"/>
        <v/>
      </c>
      <c r="N261" s="3"/>
      <c r="O261" s="2"/>
      <c r="P261" s="2"/>
      <c r="Q261" s="2"/>
      <c r="R261" s="15"/>
      <c r="S261" s="15"/>
      <c r="T261" s="45"/>
      <c r="U261" s="2"/>
      <c r="V261" s="37" t="str">
        <f t="shared" si="15"/>
        <v/>
      </c>
    </row>
    <row r="262" spans="2:22" x14ac:dyDescent="0.2">
      <c r="B262" s="24" t="str">
        <f t="shared" ref="B262:B325" si="17">_xlfn.CONCAT(C262,E262,F262)</f>
        <v/>
      </c>
      <c r="C262" s="3"/>
      <c r="D262" s="2"/>
      <c r="E262" s="2"/>
      <c r="F262" s="2"/>
      <c r="G262" s="15"/>
      <c r="H262" s="15"/>
      <c r="I262" s="45"/>
      <c r="J262" s="2"/>
      <c r="K262" s="37" t="str">
        <f t="shared" si="16"/>
        <v/>
      </c>
      <c r="L262" s="33"/>
      <c r="M262" s="24" t="str">
        <f t="shared" ref="M262:M325" si="18">_xlfn.CONCAT(N262,P262,Q262)</f>
        <v/>
      </c>
      <c r="N262" s="3"/>
      <c r="O262" s="2"/>
      <c r="P262" s="2"/>
      <c r="Q262" s="2"/>
      <c r="R262" s="15"/>
      <c r="S262" s="15"/>
      <c r="T262" s="45"/>
      <c r="U262" s="2"/>
      <c r="V262" s="37" t="str">
        <f t="shared" ref="V262:V325" si="19">IF(AND(T262&gt;0,R262&gt;0),R262/T262,"")</f>
        <v/>
      </c>
    </row>
    <row r="263" spans="2:22" x14ac:dyDescent="0.2">
      <c r="B263" s="24" t="str">
        <f t="shared" si="17"/>
        <v/>
      </c>
      <c r="C263" s="3"/>
      <c r="D263" s="2"/>
      <c r="E263" s="2"/>
      <c r="F263" s="2"/>
      <c r="G263" s="15"/>
      <c r="H263" s="15"/>
      <c r="I263" s="45"/>
      <c r="J263" s="2"/>
      <c r="K263" s="37" t="str">
        <f t="shared" si="16"/>
        <v/>
      </c>
      <c r="L263" s="33"/>
      <c r="M263" s="24" t="str">
        <f t="shared" si="18"/>
        <v/>
      </c>
      <c r="N263" s="3"/>
      <c r="O263" s="2"/>
      <c r="P263" s="2"/>
      <c r="Q263" s="2"/>
      <c r="R263" s="15"/>
      <c r="S263" s="15"/>
      <c r="T263" s="45"/>
      <c r="U263" s="2"/>
      <c r="V263" s="37" t="str">
        <f t="shared" si="19"/>
        <v/>
      </c>
    </row>
    <row r="264" spans="2:22" x14ac:dyDescent="0.2">
      <c r="B264" s="24" t="str">
        <f t="shared" si="17"/>
        <v/>
      </c>
      <c r="C264" s="3"/>
      <c r="D264" s="2"/>
      <c r="E264" s="2"/>
      <c r="F264" s="2"/>
      <c r="G264" s="15"/>
      <c r="H264" s="15"/>
      <c r="I264" s="45"/>
      <c r="J264" s="2"/>
      <c r="K264" s="37" t="str">
        <f t="shared" si="16"/>
        <v/>
      </c>
      <c r="L264" s="33"/>
      <c r="M264" s="24" t="str">
        <f t="shared" si="18"/>
        <v/>
      </c>
      <c r="N264" s="3"/>
      <c r="O264" s="2"/>
      <c r="P264" s="2"/>
      <c r="Q264" s="2"/>
      <c r="R264" s="15"/>
      <c r="S264" s="15"/>
      <c r="T264" s="45"/>
      <c r="U264" s="2"/>
      <c r="V264" s="37" t="str">
        <f t="shared" si="19"/>
        <v/>
      </c>
    </row>
    <row r="265" spans="2:22" x14ac:dyDescent="0.2">
      <c r="B265" s="24" t="str">
        <f t="shared" si="17"/>
        <v/>
      </c>
      <c r="C265" s="3"/>
      <c r="D265" s="2"/>
      <c r="E265" s="2"/>
      <c r="F265" s="2"/>
      <c r="G265" s="15"/>
      <c r="H265" s="15"/>
      <c r="I265" s="45"/>
      <c r="J265" s="2"/>
      <c r="K265" s="37" t="str">
        <f t="shared" si="16"/>
        <v/>
      </c>
      <c r="L265" s="33"/>
      <c r="M265" s="24" t="str">
        <f t="shared" si="18"/>
        <v/>
      </c>
      <c r="N265" s="3"/>
      <c r="O265" s="2"/>
      <c r="P265" s="2"/>
      <c r="Q265" s="2"/>
      <c r="R265" s="15"/>
      <c r="S265" s="15"/>
      <c r="T265" s="45"/>
      <c r="U265" s="2"/>
      <c r="V265" s="37" t="str">
        <f t="shared" si="19"/>
        <v/>
      </c>
    </row>
    <row r="266" spans="2:22" x14ac:dyDescent="0.2">
      <c r="B266" s="24" t="str">
        <f t="shared" si="17"/>
        <v/>
      </c>
      <c r="C266" s="3"/>
      <c r="D266" s="2"/>
      <c r="E266" s="2"/>
      <c r="F266" s="2"/>
      <c r="G266" s="15"/>
      <c r="H266" s="15"/>
      <c r="I266" s="45"/>
      <c r="J266" s="2"/>
      <c r="K266" s="37" t="str">
        <f t="shared" si="16"/>
        <v/>
      </c>
      <c r="L266" s="33"/>
      <c r="M266" s="24" t="str">
        <f t="shared" si="18"/>
        <v/>
      </c>
      <c r="N266" s="3"/>
      <c r="O266" s="2"/>
      <c r="P266" s="2"/>
      <c r="Q266" s="2"/>
      <c r="R266" s="15"/>
      <c r="S266" s="15"/>
      <c r="T266" s="45"/>
      <c r="U266" s="2"/>
      <c r="V266" s="37" t="str">
        <f t="shared" si="19"/>
        <v/>
      </c>
    </row>
    <row r="267" spans="2:22" x14ac:dyDescent="0.2">
      <c r="B267" s="24" t="str">
        <f t="shared" si="17"/>
        <v/>
      </c>
      <c r="C267" s="3"/>
      <c r="D267" s="2"/>
      <c r="E267" s="2"/>
      <c r="F267" s="2"/>
      <c r="G267" s="15"/>
      <c r="H267" s="15"/>
      <c r="I267" s="45"/>
      <c r="J267" s="2"/>
      <c r="K267" s="37" t="str">
        <f t="shared" si="16"/>
        <v/>
      </c>
      <c r="L267" s="33"/>
      <c r="M267" s="24" t="str">
        <f t="shared" si="18"/>
        <v/>
      </c>
      <c r="N267" s="3"/>
      <c r="O267" s="2"/>
      <c r="P267" s="2"/>
      <c r="Q267" s="2"/>
      <c r="R267" s="15"/>
      <c r="S267" s="15"/>
      <c r="T267" s="45"/>
      <c r="U267" s="2"/>
      <c r="V267" s="37" t="str">
        <f t="shared" si="19"/>
        <v/>
      </c>
    </row>
    <row r="268" spans="2:22" x14ac:dyDescent="0.2">
      <c r="B268" s="24" t="str">
        <f t="shared" si="17"/>
        <v/>
      </c>
      <c r="C268" s="3"/>
      <c r="D268" s="2"/>
      <c r="E268" s="2"/>
      <c r="F268" s="2"/>
      <c r="G268" s="15"/>
      <c r="H268" s="15"/>
      <c r="I268" s="45"/>
      <c r="J268" s="2"/>
      <c r="K268" s="37" t="str">
        <f t="shared" si="16"/>
        <v/>
      </c>
      <c r="L268" s="33"/>
      <c r="M268" s="24" t="str">
        <f t="shared" si="18"/>
        <v/>
      </c>
      <c r="N268" s="3"/>
      <c r="O268" s="2"/>
      <c r="P268" s="2"/>
      <c r="Q268" s="2"/>
      <c r="R268" s="15"/>
      <c r="S268" s="15"/>
      <c r="T268" s="45"/>
      <c r="U268" s="2"/>
      <c r="V268" s="37" t="str">
        <f t="shared" si="19"/>
        <v/>
      </c>
    </row>
    <row r="269" spans="2:22" x14ac:dyDescent="0.2">
      <c r="B269" s="24" t="str">
        <f t="shared" si="17"/>
        <v/>
      </c>
      <c r="C269" s="3"/>
      <c r="D269" s="2"/>
      <c r="E269" s="2"/>
      <c r="F269" s="2"/>
      <c r="G269" s="15"/>
      <c r="H269" s="15"/>
      <c r="I269" s="45"/>
      <c r="J269" s="2"/>
      <c r="K269" s="37" t="str">
        <f t="shared" si="16"/>
        <v/>
      </c>
      <c r="L269" s="33"/>
      <c r="M269" s="24" t="str">
        <f t="shared" si="18"/>
        <v/>
      </c>
      <c r="N269" s="3"/>
      <c r="O269" s="2"/>
      <c r="P269" s="2"/>
      <c r="Q269" s="2"/>
      <c r="R269" s="15"/>
      <c r="S269" s="15"/>
      <c r="T269" s="45"/>
      <c r="U269" s="2"/>
      <c r="V269" s="37" t="str">
        <f t="shared" si="19"/>
        <v/>
      </c>
    </row>
    <row r="270" spans="2:22" x14ac:dyDescent="0.2">
      <c r="B270" s="24" t="str">
        <f t="shared" si="17"/>
        <v/>
      </c>
      <c r="C270" s="3"/>
      <c r="D270" s="2"/>
      <c r="E270" s="2"/>
      <c r="F270" s="2"/>
      <c r="G270" s="15"/>
      <c r="H270" s="15"/>
      <c r="I270" s="45"/>
      <c r="J270" s="2"/>
      <c r="K270" s="37" t="str">
        <f t="shared" si="16"/>
        <v/>
      </c>
      <c r="L270" s="33"/>
      <c r="M270" s="24" t="str">
        <f t="shared" si="18"/>
        <v/>
      </c>
      <c r="N270" s="3"/>
      <c r="O270" s="2"/>
      <c r="P270" s="2"/>
      <c r="Q270" s="2"/>
      <c r="R270" s="15"/>
      <c r="S270" s="15"/>
      <c r="T270" s="45"/>
      <c r="U270" s="2"/>
      <c r="V270" s="37" t="str">
        <f t="shared" si="19"/>
        <v/>
      </c>
    </row>
    <row r="271" spans="2:22" x14ac:dyDescent="0.2">
      <c r="B271" s="24" t="str">
        <f t="shared" si="17"/>
        <v/>
      </c>
      <c r="C271" s="3"/>
      <c r="D271" s="2"/>
      <c r="E271" s="2"/>
      <c r="F271" s="2"/>
      <c r="G271" s="15"/>
      <c r="H271" s="15"/>
      <c r="I271" s="45"/>
      <c r="J271" s="2"/>
      <c r="K271" s="37" t="str">
        <f t="shared" si="16"/>
        <v/>
      </c>
      <c r="L271" s="33"/>
      <c r="M271" s="24" t="str">
        <f t="shared" si="18"/>
        <v/>
      </c>
      <c r="N271" s="3"/>
      <c r="O271" s="2"/>
      <c r="P271" s="2"/>
      <c r="Q271" s="2"/>
      <c r="R271" s="15"/>
      <c r="S271" s="15"/>
      <c r="T271" s="45"/>
      <c r="U271" s="2"/>
      <c r="V271" s="37" t="str">
        <f t="shared" si="19"/>
        <v/>
      </c>
    </row>
    <row r="272" spans="2:22" x14ac:dyDescent="0.2">
      <c r="B272" s="24" t="str">
        <f t="shared" si="17"/>
        <v/>
      </c>
      <c r="C272" s="3"/>
      <c r="D272" s="2"/>
      <c r="E272" s="2"/>
      <c r="F272" s="2"/>
      <c r="G272" s="15"/>
      <c r="H272" s="15"/>
      <c r="I272" s="45"/>
      <c r="J272" s="2"/>
      <c r="K272" s="37" t="str">
        <f t="shared" si="16"/>
        <v/>
      </c>
      <c r="L272" s="33"/>
      <c r="M272" s="24" t="str">
        <f t="shared" si="18"/>
        <v/>
      </c>
      <c r="N272" s="3"/>
      <c r="O272" s="2"/>
      <c r="P272" s="2"/>
      <c r="Q272" s="2"/>
      <c r="R272" s="15"/>
      <c r="S272" s="15"/>
      <c r="T272" s="45"/>
      <c r="U272" s="2"/>
      <c r="V272" s="37" t="str">
        <f t="shared" si="19"/>
        <v/>
      </c>
    </row>
    <row r="273" spans="2:22" x14ac:dyDescent="0.2">
      <c r="B273" s="24" t="str">
        <f t="shared" si="17"/>
        <v/>
      </c>
      <c r="C273" s="3"/>
      <c r="D273" s="2"/>
      <c r="E273" s="2"/>
      <c r="F273" s="2"/>
      <c r="G273" s="15"/>
      <c r="H273" s="15"/>
      <c r="I273" s="45"/>
      <c r="J273" s="2"/>
      <c r="K273" s="37" t="str">
        <f t="shared" si="16"/>
        <v/>
      </c>
      <c r="L273" s="33"/>
      <c r="M273" s="24" t="str">
        <f t="shared" si="18"/>
        <v/>
      </c>
      <c r="N273" s="3"/>
      <c r="O273" s="2"/>
      <c r="P273" s="2"/>
      <c r="Q273" s="2"/>
      <c r="R273" s="15"/>
      <c r="S273" s="15"/>
      <c r="T273" s="45"/>
      <c r="U273" s="2"/>
      <c r="V273" s="37" t="str">
        <f t="shared" si="19"/>
        <v/>
      </c>
    </row>
    <row r="274" spans="2:22" x14ac:dyDescent="0.2">
      <c r="B274" s="24" t="str">
        <f t="shared" si="17"/>
        <v/>
      </c>
      <c r="C274" s="3"/>
      <c r="D274" s="2"/>
      <c r="E274" s="2"/>
      <c r="F274" s="2"/>
      <c r="G274" s="15"/>
      <c r="H274" s="15"/>
      <c r="I274" s="45"/>
      <c r="J274" s="2"/>
      <c r="K274" s="37" t="str">
        <f t="shared" si="16"/>
        <v/>
      </c>
      <c r="L274" s="33"/>
      <c r="M274" s="24" t="str">
        <f t="shared" si="18"/>
        <v/>
      </c>
      <c r="N274" s="3"/>
      <c r="O274" s="2"/>
      <c r="P274" s="2"/>
      <c r="Q274" s="2"/>
      <c r="R274" s="15"/>
      <c r="S274" s="15"/>
      <c r="T274" s="45"/>
      <c r="U274" s="2"/>
      <c r="V274" s="37" t="str">
        <f t="shared" si="19"/>
        <v/>
      </c>
    </row>
    <row r="275" spans="2:22" x14ac:dyDescent="0.2">
      <c r="B275" s="24" t="str">
        <f t="shared" si="17"/>
        <v/>
      </c>
      <c r="C275" s="3"/>
      <c r="D275" s="2"/>
      <c r="E275" s="2"/>
      <c r="F275" s="2"/>
      <c r="G275" s="15"/>
      <c r="H275" s="15"/>
      <c r="I275" s="45"/>
      <c r="J275" s="2"/>
      <c r="K275" s="37" t="str">
        <f t="shared" si="16"/>
        <v/>
      </c>
      <c r="L275" s="33"/>
      <c r="M275" s="24" t="str">
        <f t="shared" si="18"/>
        <v/>
      </c>
      <c r="N275" s="3"/>
      <c r="O275" s="2"/>
      <c r="P275" s="2"/>
      <c r="Q275" s="2"/>
      <c r="R275" s="15"/>
      <c r="S275" s="15"/>
      <c r="T275" s="45"/>
      <c r="U275" s="2"/>
      <c r="V275" s="37" t="str">
        <f t="shared" si="19"/>
        <v/>
      </c>
    </row>
    <row r="276" spans="2:22" x14ac:dyDescent="0.2">
      <c r="B276" s="24" t="str">
        <f t="shared" si="17"/>
        <v/>
      </c>
      <c r="C276" s="3"/>
      <c r="D276" s="2"/>
      <c r="E276" s="2"/>
      <c r="F276" s="2"/>
      <c r="G276" s="15"/>
      <c r="H276" s="15"/>
      <c r="I276" s="45"/>
      <c r="J276" s="2"/>
      <c r="K276" s="37" t="str">
        <f t="shared" si="16"/>
        <v/>
      </c>
      <c r="L276" s="33"/>
      <c r="M276" s="24" t="str">
        <f t="shared" si="18"/>
        <v/>
      </c>
      <c r="N276" s="3"/>
      <c r="O276" s="2"/>
      <c r="P276" s="2"/>
      <c r="Q276" s="2"/>
      <c r="R276" s="15"/>
      <c r="S276" s="15"/>
      <c r="T276" s="45"/>
      <c r="U276" s="2"/>
      <c r="V276" s="37" t="str">
        <f t="shared" si="19"/>
        <v/>
      </c>
    </row>
    <row r="277" spans="2:22" x14ac:dyDescent="0.2">
      <c r="B277" s="24" t="str">
        <f t="shared" si="17"/>
        <v/>
      </c>
      <c r="C277" s="3"/>
      <c r="D277" s="2"/>
      <c r="E277" s="2"/>
      <c r="F277" s="2"/>
      <c r="G277" s="15"/>
      <c r="H277" s="15"/>
      <c r="I277" s="45"/>
      <c r="J277" s="2"/>
      <c r="K277" s="37" t="str">
        <f t="shared" si="16"/>
        <v/>
      </c>
      <c r="L277" s="33"/>
      <c r="M277" s="24" t="str">
        <f t="shared" si="18"/>
        <v/>
      </c>
      <c r="N277" s="3"/>
      <c r="O277" s="2"/>
      <c r="P277" s="2"/>
      <c r="Q277" s="2"/>
      <c r="R277" s="15"/>
      <c r="S277" s="15"/>
      <c r="T277" s="45"/>
      <c r="U277" s="2"/>
      <c r="V277" s="37" t="str">
        <f t="shared" si="19"/>
        <v/>
      </c>
    </row>
    <row r="278" spans="2:22" x14ac:dyDescent="0.2">
      <c r="B278" s="24" t="str">
        <f t="shared" si="17"/>
        <v/>
      </c>
      <c r="C278" s="3"/>
      <c r="D278" s="2"/>
      <c r="E278" s="2"/>
      <c r="F278" s="2"/>
      <c r="G278" s="15"/>
      <c r="H278" s="15"/>
      <c r="I278" s="45"/>
      <c r="J278" s="2"/>
      <c r="K278" s="37" t="str">
        <f t="shared" si="16"/>
        <v/>
      </c>
      <c r="L278" s="33"/>
      <c r="M278" s="24" t="str">
        <f t="shared" si="18"/>
        <v/>
      </c>
      <c r="N278" s="3"/>
      <c r="O278" s="2"/>
      <c r="P278" s="2"/>
      <c r="Q278" s="2"/>
      <c r="R278" s="15"/>
      <c r="S278" s="15"/>
      <c r="T278" s="45"/>
      <c r="U278" s="2"/>
      <c r="V278" s="37" t="str">
        <f t="shared" si="19"/>
        <v/>
      </c>
    </row>
    <row r="279" spans="2:22" x14ac:dyDescent="0.2">
      <c r="B279" s="24" t="str">
        <f t="shared" si="17"/>
        <v/>
      </c>
      <c r="C279" s="3"/>
      <c r="D279" s="2"/>
      <c r="E279" s="2"/>
      <c r="F279" s="2"/>
      <c r="G279" s="15"/>
      <c r="H279" s="15"/>
      <c r="I279" s="45"/>
      <c r="J279" s="2"/>
      <c r="K279" s="37" t="str">
        <f t="shared" si="16"/>
        <v/>
      </c>
      <c r="L279" s="33"/>
      <c r="M279" s="24" t="str">
        <f t="shared" si="18"/>
        <v/>
      </c>
      <c r="N279" s="3"/>
      <c r="O279" s="2"/>
      <c r="P279" s="2"/>
      <c r="Q279" s="2"/>
      <c r="R279" s="15"/>
      <c r="S279" s="15"/>
      <c r="T279" s="45"/>
      <c r="U279" s="2"/>
      <c r="V279" s="37" t="str">
        <f t="shared" si="19"/>
        <v/>
      </c>
    </row>
    <row r="280" spans="2:22" x14ac:dyDescent="0.2">
      <c r="B280" s="24" t="str">
        <f t="shared" si="17"/>
        <v/>
      </c>
      <c r="C280" s="3"/>
      <c r="D280" s="2"/>
      <c r="E280" s="2"/>
      <c r="F280" s="2"/>
      <c r="G280" s="15"/>
      <c r="H280" s="15"/>
      <c r="I280" s="45"/>
      <c r="J280" s="2"/>
      <c r="K280" s="37" t="str">
        <f t="shared" si="16"/>
        <v/>
      </c>
      <c r="L280" s="33"/>
      <c r="M280" s="24" t="str">
        <f t="shared" si="18"/>
        <v/>
      </c>
      <c r="N280" s="3"/>
      <c r="O280" s="2"/>
      <c r="P280" s="2"/>
      <c r="Q280" s="2"/>
      <c r="R280" s="15"/>
      <c r="S280" s="15"/>
      <c r="T280" s="45"/>
      <c r="U280" s="2"/>
      <c r="V280" s="37" t="str">
        <f t="shared" si="19"/>
        <v/>
      </c>
    </row>
    <row r="281" spans="2:22" x14ac:dyDescent="0.2">
      <c r="B281" s="24" t="str">
        <f t="shared" si="17"/>
        <v/>
      </c>
      <c r="C281" s="3"/>
      <c r="D281" s="2"/>
      <c r="E281" s="2"/>
      <c r="F281" s="2"/>
      <c r="G281" s="15"/>
      <c r="H281" s="15"/>
      <c r="I281" s="45"/>
      <c r="J281" s="2"/>
      <c r="K281" s="37" t="str">
        <f t="shared" si="16"/>
        <v/>
      </c>
      <c r="L281" s="33"/>
      <c r="M281" s="24" t="str">
        <f t="shared" si="18"/>
        <v/>
      </c>
      <c r="N281" s="3"/>
      <c r="O281" s="2"/>
      <c r="P281" s="2"/>
      <c r="Q281" s="2"/>
      <c r="R281" s="15"/>
      <c r="S281" s="15"/>
      <c r="T281" s="45"/>
      <c r="U281" s="2"/>
      <c r="V281" s="37" t="str">
        <f t="shared" si="19"/>
        <v/>
      </c>
    </row>
    <row r="282" spans="2:22" x14ac:dyDescent="0.2">
      <c r="B282" s="24" t="str">
        <f t="shared" si="17"/>
        <v/>
      </c>
      <c r="C282" s="3"/>
      <c r="D282" s="2"/>
      <c r="E282" s="2"/>
      <c r="F282" s="2"/>
      <c r="G282" s="15"/>
      <c r="H282" s="15"/>
      <c r="I282" s="45"/>
      <c r="J282" s="2"/>
      <c r="K282" s="37" t="str">
        <f t="shared" si="16"/>
        <v/>
      </c>
      <c r="L282" s="33"/>
      <c r="M282" s="24" t="str">
        <f t="shared" si="18"/>
        <v/>
      </c>
      <c r="N282" s="3"/>
      <c r="O282" s="2"/>
      <c r="P282" s="2"/>
      <c r="Q282" s="2"/>
      <c r="R282" s="15"/>
      <c r="S282" s="15"/>
      <c r="T282" s="45"/>
      <c r="U282" s="2"/>
      <c r="V282" s="37" t="str">
        <f t="shared" si="19"/>
        <v/>
      </c>
    </row>
    <row r="283" spans="2:22" x14ac:dyDescent="0.2">
      <c r="B283" s="24" t="str">
        <f t="shared" si="17"/>
        <v/>
      </c>
      <c r="C283" s="3"/>
      <c r="D283" s="2"/>
      <c r="E283" s="2"/>
      <c r="F283" s="2"/>
      <c r="G283" s="15"/>
      <c r="H283" s="15"/>
      <c r="I283" s="45"/>
      <c r="J283" s="2"/>
      <c r="K283" s="37" t="str">
        <f t="shared" si="16"/>
        <v/>
      </c>
      <c r="L283" s="33"/>
      <c r="M283" s="24" t="str">
        <f t="shared" si="18"/>
        <v/>
      </c>
      <c r="N283" s="3"/>
      <c r="O283" s="2"/>
      <c r="P283" s="2"/>
      <c r="Q283" s="2"/>
      <c r="R283" s="15"/>
      <c r="S283" s="15"/>
      <c r="T283" s="45"/>
      <c r="U283" s="2"/>
      <c r="V283" s="37" t="str">
        <f t="shared" si="19"/>
        <v/>
      </c>
    </row>
    <row r="284" spans="2:22" x14ac:dyDescent="0.2">
      <c r="B284" s="24" t="str">
        <f t="shared" si="17"/>
        <v/>
      </c>
      <c r="C284" s="3"/>
      <c r="D284" s="2"/>
      <c r="E284" s="2"/>
      <c r="F284" s="2"/>
      <c r="G284" s="15"/>
      <c r="H284" s="15"/>
      <c r="I284" s="45"/>
      <c r="J284" s="2"/>
      <c r="K284" s="37" t="str">
        <f t="shared" si="16"/>
        <v/>
      </c>
      <c r="L284" s="33"/>
      <c r="M284" s="24" t="str">
        <f t="shared" si="18"/>
        <v/>
      </c>
      <c r="N284" s="3"/>
      <c r="O284" s="2"/>
      <c r="P284" s="2"/>
      <c r="Q284" s="2"/>
      <c r="R284" s="15"/>
      <c r="S284" s="15"/>
      <c r="T284" s="45"/>
      <c r="U284" s="2"/>
      <c r="V284" s="37" t="str">
        <f t="shared" si="19"/>
        <v/>
      </c>
    </row>
    <row r="285" spans="2:22" x14ac:dyDescent="0.2">
      <c r="B285" s="24" t="str">
        <f t="shared" si="17"/>
        <v/>
      </c>
      <c r="C285" s="3"/>
      <c r="D285" s="2"/>
      <c r="E285" s="2"/>
      <c r="F285" s="2"/>
      <c r="G285" s="15"/>
      <c r="H285" s="15"/>
      <c r="I285" s="45"/>
      <c r="J285" s="2"/>
      <c r="K285" s="37" t="str">
        <f t="shared" si="16"/>
        <v/>
      </c>
      <c r="L285" s="33"/>
      <c r="M285" s="24" t="str">
        <f t="shared" si="18"/>
        <v/>
      </c>
      <c r="N285" s="3"/>
      <c r="O285" s="2"/>
      <c r="P285" s="2"/>
      <c r="Q285" s="2"/>
      <c r="R285" s="15"/>
      <c r="S285" s="15"/>
      <c r="T285" s="45"/>
      <c r="U285" s="2"/>
      <c r="V285" s="37" t="str">
        <f t="shared" si="19"/>
        <v/>
      </c>
    </row>
    <row r="286" spans="2:22" x14ac:dyDescent="0.2">
      <c r="B286" s="24" t="str">
        <f t="shared" si="17"/>
        <v/>
      </c>
      <c r="C286" s="3"/>
      <c r="D286" s="2"/>
      <c r="E286" s="2"/>
      <c r="F286" s="2"/>
      <c r="G286" s="15"/>
      <c r="H286" s="15"/>
      <c r="I286" s="45"/>
      <c r="J286" s="2"/>
      <c r="K286" s="37" t="str">
        <f t="shared" si="16"/>
        <v/>
      </c>
      <c r="L286" s="33"/>
      <c r="M286" s="24" t="str">
        <f t="shared" si="18"/>
        <v/>
      </c>
      <c r="N286" s="3"/>
      <c r="O286" s="2"/>
      <c r="P286" s="2"/>
      <c r="Q286" s="2"/>
      <c r="R286" s="15"/>
      <c r="S286" s="15"/>
      <c r="T286" s="45"/>
      <c r="U286" s="2"/>
      <c r="V286" s="37" t="str">
        <f t="shared" si="19"/>
        <v/>
      </c>
    </row>
    <row r="287" spans="2:22" x14ac:dyDescent="0.2">
      <c r="B287" s="24" t="str">
        <f t="shared" si="17"/>
        <v/>
      </c>
      <c r="C287" s="3"/>
      <c r="D287" s="2"/>
      <c r="E287" s="2"/>
      <c r="F287" s="2"/>
      <c r="G287" s="15"/>
      <c r="H287" s="15"/>
      <c r="I287" s="45"/>
      <c r="J287" s="2"/>
      <c r="K287" s="37" t="str">
        <f t="shared" si="16"/>
        <v/>
      </c>
      <c r="L287" s="33"/>
      <c r="M287" s="24" t="str">
        <f t="shared" si="18"/>
        <v/>
      </c>
      <c r="N287" s="3"/>
      <c r="O287" s="2"/>
      <c r="P287" s="2"/>
      <c r="Q287" s="2"/>
      <c r="R287" s="15"/>
      <c r="S287" s="15"/>
      <c r="T287" s="45"/>
      <c r="U287" s="2"/>
      <c r="V287" s="37" t="str">
        <f t="shared" si="19"/>
        <v/>
      </c>
    </row>
    <row r="288" spans="2:22" x14ac:dyDescent="0.2">
      <c r="B288" s="24" t="str">
        <f t="shared" si="17"/>
        <v/>
      </c>
      <c r="C288" s="3"/>
      <c r="D288" s="2"/>
      <c r="E288" s="2"/>
      <c r="F288" s="2"/>
      <c r="G288" s="15"/>
      <c r="H288" s="15"/>
      <c r="I288" s="45"/>
      <c r="J288" s="2"/>
      <c r="K288" s="37" t="str">
        <f t="shared" si="16"/>
        <v/>
      </c>
      <c r="L288" s="33"/>
      <c r="M288" s="24" t="str">
        <f t="shared" si="18"/>
        <v/>
      </c>
      <c r="N288" s="3"/>
      <c r="O288" s="2"/>
      <c r="P288" s="2"/>
      <c r="Q288" s="2"/>
      <c r="R288" s="15"/>
      <c r="S288" s="15"/>
      <c r="T288" s="45"/>
      <c r="U288" s="2"/>
      <c r="V288" s="37" t="str">
        <f t="shared" si="19"/>
        <v/>
      </c>
    </row>
    <row r="289" spans="2:22" x14ac:dyDescent="0.2">
      <c r="B289" s="24" t="str">
        <f t="shared" si="17"/>
        <v/>
      </c>
      <c r="C289" s="3"/>
      <c r="D289" s="2"/>
      <c r="E289" s="2"/>
      <c r="F289" s="2"/>
      <c r="G289" s="15"/>
      <c r="H289" s="15"/>
      <c r="I289" s="45"/>
      <c r="J289" s="2"/>
      <c r="K289" s="37" t="str">
        <f t="shared" si="16"/>
        <v/>
      </c>
      <c r="L289" s="33"/>
      <c r="M289" s="24" t="str">
        <f t="shared" si="18"/>
        <v/>
      </c>
      <c r="N289" s="3"/>
      <c r="O289" s="2"/>
      <c r="P289" s="2"/>
      <c r="Q289" s="2"/>
      <c r="R289" s="15"/>
      <c r="S289" s="15"/>
      <c r="T289" s="45"/>
      <c r="U289" s="2"/>
      <c r="V289" s="37" t="str">
        <f t="shared" si="19"/>
        <v/>
      </c>
    </row>
    <row r="290" spans="2:22" x14ac:dyDescent="0.2">
      <c r="B290" s="24" t="str">
        <f t="shared" si="17"/>
        <v/>
      </c>
      <c r="C290" s="3"/>
      <c r="D290" s="2"/>
      <c r="E290" s="2"/>
      <c r="F290" s="2"/>
      <c r="G290" s="15"/>
      <c r="H290" s="15"/>
      <c r="I290" s="45"/>
      <c r="J290" s="2"/>
      <c r="K290" s="37" t="str">
        <f t="shared" si="16"/>
        <v/>
      </c>
      <c r="L290" s="33"/>
      <c r="M290" s="24" t="str">
        <f t="shared" si="18"/>
        <v/>
      </c>
      <c r="N290" s="3"/>
      <c r="O290" s="2"/>
      <c r="P290" s="2"/>
      <c r="Q290" s="2"/>
      <c r="R290" s="15"/>
      <c r="S290" s="15"/>
      <c r="T290" s="45"/>
      <c r="U290" s="2"/>
      <c r="V290" s="37" t="str">
        <f t="shared" si="19"/>
        <v/>
      </c>
    </row>
    <row r="291" spans="2:22" x14ac:dyDescent="0.2">
      <c r="B291" s="24" t="str">
        <f t="shared" si="17"/>
        <v/>
      </c>
      <c r="C291" s="3"/>
      <c r="D291" s="2"/>
      <c r="E291" s="2"/>
      <c r="F291" s="2"/>
      <c r="G291" s="15"/>
      <c r="H291" s="15"/>
      <c r="I291" s="45"/>
      <c r="J291" s="2"/>
      <c r="K291" s="37" t="str">
        <f t="shared" si="16"/>
        <v/>
      </c>
      <c r="L291" s="33"/>
      <c r="M291" s="24" t="str">
        <f t="shared" si="18"/>
        <v/>
      </c>
      <c r="N291" s="3"/>
      <c r="O291" s="2"/>
      <c r="P291" s="2"/>
      <c r="Q291" s="2"/>
      <c r="R291" s="15"/>
      <c r="S291" s="15"/>
      <c r="T291" s="45"/>
      <c r="U291" s="2"/>
      <c r="V291" s="37" t="str">
        <f t="shared" si="19"/>
        <v/>
      </c>
    </row>
    <row r="292" spans="2:22" x14ac:dyDescent="0.2">
      <c r="B292" s="24" t="str">
        <f t="shared" si="17"/>
        <v/>
      </c>
      <c r="C292" s="3"/>
      <c r="D292" s="2"/>
      <c r="E292" s="2"/>
      <c r="F292" s="2"/>
      <c r="G292" s="15"/>
      <c r="H292" s="15"/>
      <c r="I292" s="45"/>
      <c r="J292" s="2"/>
      <c r="K292" s="37" t="str">
        <f t="shared" si="16"/>
        <v/>
      </c>
      <c r="L292" s="33"/>
      <c r="M292" s="24" t="str">
        <f t="shared" si="18"/>
        <v/>
      </c>
      <c r="N292" s="3"/>
      <c r="O292" s="2"/>
      <c r="P292" s="2"/>
      <c r="Q292" s="2"/>
      <c r="R292" s="15"/>
      <c r="S292" s="15"/>
      <c r="T292" s="45"/>
      <c r="U292" s="2"/>
      <c r="V292" s="37" t="str">
        <f t="shared" si="19"/>
        <v/>
      </c>
    </row>
    <row r="293" spans="2:22" x14ac:dyDescent="0.2">
      <c r="B293" s="24" t="str">
        <f t="shared" si="17"/>
        <v/>
      </c>
      <c r="C293" s="3"/>
      <c r="D293" s="2"/>
      <c r="E293" s="2"/>
      <c r="F293" s="2"/>
      <c r="G293" s="15"/>
      <c r="H293" s="15"/>
      <c r="I293" s="45"/>
      <c r="J293" s="2"/>
      <c r="K293" s="37" t="str">
        <f t="shared" si="16"/>
        <v/>
      </c>
      <c r="L293" s="33"/>
      <c r="M293" s="24" t="str">
        <f t="shared" si="18"/>
        <v/>
      </c>
      <c r="N293" s="3"/>
      <c r="O293" s="2"/>
      <c r="P293" s="2"/>
      <c r="Q293" s="2"/>
      <c r="R293" s="15"/>
      <c r="S293" s="15"/>
      <c r="T293" s="45"/>
      <c r="U293" s="2"/>
      <c r="V293" s="37" t="str">
        <f t="shared" si="19"/>
        <v/>
      </c>
    </row>
    <row r="294" spans="2:22" x14ac:dyDescent="0.2">
      <c r="B294" s="24" t="str">
        <f t="shared" si="17"/>
        <v/>
      </c>
      <c r="C294" s="3"/>
      <c r="D294" s="2"/>
      <c r="E294" s="2"/>
      <c r="F294" s="2"/>
      <c r="G294" s="15"/>
      <c r="H294" s="15"/>
      <c r="I294" s="45"/>
      <c r="J294" s="2"/>
      <c r="K294" s="37" t="str">
        <f t="shared" si="16"/>
        <v/>
      </c>
      <c r="L294" s="33"/>
      <c r="M294" s="24" t="str">
        <f t="shared" si="18"/>
        <v/>
      </c>
      <c r="N294" s="3"/>
      <c r="O294" s="2"/>
      <c r="P294" s="2"/>
      <c r="Q294" s="2"/>
      <c r="R294" s="15"/>
      <c r="S294" s="15"/>
      <c r="T294" s="45"/>
      <c r="U294" s="2"/>
      <c r="V294" s="37" t="str">
        <f t="shared" si="19"/>
        <v/>
      </c>
    </row>
    <row r="295" spans="2:22" x14ac:dyDescent="0.2">
      <c r="B295" s="24" t="str">
        <f t="shared" si="17"/>
        <v/>
      </c>
      <c r="C295" s="3"/>
      <c r="D295" s="2"/>
      <c r="E295" s="2"/>
      <c r="F295" s="2"/>
      <c r="G295" s="15"/>
      <c r="H295" s="15"/>
      <c r="I295" s="45"/>
      <c r="J295" s="2"/>
      <c r="K295" s="37" t="str">
        <f t="shared" si="16"/>
        <v/>
      </c>
      <c r="L295" s="33"/>
      <c r="M295" s="24" t="str">
        <f t="shared" si="18"/>
        <v/>
      </c>
      <c r="N295" s="3"/>
      <c r="O295" s="2"/>
      <c r="P295" s="2"/>
      <c r="Q295" s="2"/>
      <c r="R295" s="15"/>
      <c r="S295" s="15"/>
      <c r="T295" s="45"/>
      <c r="U295" s="2"/>
      <c r="V295" s="37" t="str">
        <f t="shared" si="19"/>
        <v/>
      </c>
    </row>
    <row r="296" spans="2:22" x14ac:dyDescent="0.2">
      <c r="B296" s="24" t="str">
        <f t="shared" si="17"/>
        <v/>
      </c>
      <c r="C296" s="3"/>
      <c r="D296" s="2"/>
      <c r="E296" s="2"/>
      <c r="F296" s="2"/>
      <c r="G296" s="15"/>
      <c r="H296" s="15"/>
      <c r="I296" s="45"/>
      <c r="J296" s="2"/>
      <c r="K296" s="37" t="str">
        <f t="shared" si="16"/>
        <v/>
      </c>
      <c r="L296" s="33"/>
      <c r="M296" s="24" t="str">
        <f t="shared" si="18"/>
        <v/>
      </c>
      <c r="N296" s="3"/>
      <c r="O296" s="2"/>
      <c r="P296" s="2"/>
      <c r="Q296" s="2"/>
      <c r="R296" s="15"/>
      <c r="S296" s="15"/>
      <c r="T296" s="45"/>
      <c r="U296" s="2"/>
      <c r="V296" s="37" t="str">
        <f t="shared" si="19"/>
        <v/>
      </c>
    </row>
    <row r="297" spans="2:22" x14ac:dyDescent="0.2">
      <c r="B297" s="24" t="str">
        <f t="shared" si="17"/>
        <v/>
      </c>
      <c r="C297" s="3"/>
      <c r="D297" s="2"/>
      <c r="E297" s="2"/>
      <c r="F297" s="2"/>
      <c r="G297" s="15"/>
      <c r="H297" s="15"/>
      <c r="I297" s="45"/>
      <c r="J297" s="2"/>
      <c r="K297" s="37" t="str">
        <f t="shared" si="16"/>
        <v/>
      </c>
      <c r="L297" s="33"/>
      <c r="M297" s="24" t="str">
        <f t="shared" si="18"/>
        <v/>
      </c>
      <c r="N297" s="3"/>
      <c r="O297" s="2"/>
      <c r="P297" s="2"/>
      <c r="Q297" s="2"/>
      <c r="R297" s="15"/>
      <c r="S297" s="15"/>
      <c r="T297" s="45"/>
      <c r="U297" s="2"/>
      <c r="V297" s="37" t="str">
        <f t="shared" si="19"/>
        <v/>
      </c>
    </row>
    <row r="298" spans="2:22" x14ac:dyDescent="0.2">
      <c r="B298" s="24" t="str">
        <f t="shared" si="17"/>
        <v/>
      </c>
      <c r="C298" s="3"/>
      <c r="D298" s="2"/>
      <c r="E298" s="2"/>
      <c r="F298" s="2"/>
      <c r="G298" s="15"/>
      <c r="H298" s="15"/>
      <c r="I298" s="45"/>
      <c r="J298" s="2"/>
      <c r="K298" s="37" t="str">
        <f t="shared" si="16"/>
        <v/>
      </c>
      <c r="L298" s="33"/>
      <c r="M298" s="24" t="str">
        <f t="shared" si="18"/>
        <v/>
      </c>
      <c r="N298" s="3"/>
      <c r="O298" s="2"/>
      <c r="P298" s="2"/>
      <c r="Q298" s="2"/>
      <c r="R298" s="15"/>
      <c r="S298" s="15"/>
      <c r="T298" s="45"/>
      <c r="U298" s="2"/>
      <c r="V298" s="37" t="str">
        <f t="shared" si="19"/>
        <v/>
      </c>
    </row>
    <row r="299" spans="2:22" x14ac:dyDescent="0.2">
      <c r="B299" s="24" t="str">
        <f t="shared" si="17"/>
        <v/>
      </c>
      <c r="C299" s="3"/>
      <c r="D299" s="2"/>
      <c r="E299" s="2"/>
      <c r="F299" s="2"/>
      <c r="G299" s="15"/>
      <c r="H299" s="15"/>
      <c r="I299" s="45"/>
      <c r="J299" s="2"/>
      <c r="K299" s="37" t="str">
        <f t="shared" si="16"/>
        <v/>
      </c>
      <c r="L299" s="33"/>
      <c r="M299" s="24" t="str">
        <f t="shared" si="18"/>
        <v/>
      </c>
      <c r="N299" s="3"/>
      <c r="O299" s="2"/>
      <c r="P299" s="2"/>
      <c r="Q299" s="2"/>
      <c r="R299" s="15"/>
      <c r="S299" s="15"/>
      <c r="T299" s="45"/>
      <c r="U299" s="2"/>
      <c r="V299" s="37" t="str">
        <f t="shared" si="19"/>
        <v/>
      </c>
    </row>
    <row r="300" spans="2:22" x14ac:dyDescent="0.2">
      <c r="B300" s="24" t="str">
        <f t="shared" si="17"/>
        <v/>
      </c>
      <c r="C300" s="3"/>
      <c r="D300" s="2"/>
      <c r="E300" s="2"/>
      <c r="F300" s="2"/>
      <c r="G300" s="15"/>
      <c r="H300" s="15"/>
      <c r="I300" s="45"/>
      <c r="J300" s="2"/>
      <c r="K300" s="37" t="str">
        <f t="shared" si="16"/>
        <v/>
      </c>
      <c r="L300" s="33"/>
      <c r="M300" s="24" t="str">
        <f t="shared" si="18"/>
        <v/>
      </c>
      <c r="N300" s="3"/>
      <c r="O300" s="2"/>
      <c r="P300" s="2"/>
      <c r="Q300" s="2"/>
      <c r="R300" s="15"/>
      <c r="S300" s="15"/>
      <c r="T300" s="45"/>
      <c r="U300" s="2"/>
      <c r="V300" s="37" t="str">
        <f t="shared" si="19"/>
        <v/>
      </c>
    </row>
    <row r="301" spans="2:22" x14ac:dyDescent="0.2">
      <c r="B301" s="24" t="str">
        <f t="shared" si="17"/>
        <v/>
      </c>
      <c r="C301" s="3"/>
      <c r="D301" s="2"/>
      <c r="E301" s="2"/>
      <c r="F301" s="2"/>
      <c r="G301" s="15"/>
      <c r="H301" s="15"/>
      <c r="I301" s="45"/>
      <c r="J301" s="2"/>
      <c r="K301" s="37" t="str">
        <f t="shared" si="16"/>
        <v/>
      </c>
      <c r="L301" s="33"/>
      <c r="M301" s="24" t="str">
        <f t="shared" si="18"/>
        <v/>
      </c>
      <c r="N301" s="3"/>
      <c r="O301" s="2"/>
      <c r="P301" s="2"/>
      <c r="Q301" s="2"/>
      <c r="R301" s="15"/>
      <c r="S301" s="15"/>
      <c r="T301" s="45"/>
      <c r="U301" s="2"/>
      <c r="V301" s="37" t="str">
        <f t="shared" si="19"/>
        <v/>
      </c>
    </row>
    <row r="302" spans="2:22" x14ac:dyDescent="0.2">
      <c r="B302" s="24" t="str">
        <f t="shared" si="17"/>
        <v/>
      </c>
      <c r="C302" s="3"/>
      <c r="D302" s="2"/>
      <c r="E302" s="2"/>
      <c r="F302" s="2"/>
      <c r="G302" s="15"/>
      <c r="H302" s="15"/>
      <c r="I302" s="45"/>
      <c r="J302" s="2"/>
      <c r="K302" s="37" t="str">
        <f t="shared" si="16"/>
        <v/>
      </c>
      <c r="L302" s="33"/>
      <c r="M302" s="24" t="str">
        <f t="shared" si="18"/>
        <v/>
      </c>
      <c r="N302" s="3"/>
      <c r="O302" s="2"/>
      <c r="P302" s="2"/>
      <c r="Q302" s="2"/>
      <c r="R302" s="15"/>
      <c r="S302" s="15"/>
      <c r="T302" s="45"/>
      <c r="U302" s="2"/>
      <c r="V302" s="37" t="str">
        <f t="shared" si="19"/>
        <v/>
      </c>
    </row>
    <row r="303" spans="2:22" x14ac:dyDescent="0.2">
      <c r="B303" s="24" t="str">
        <f t="shared" si="17"/>
        <v/>
      </c>
      <c r="C303" s="3"/>
      <c r="D303" s="2"/>
      <c r="E303" s="2"/>
      <c r="F303" s="2"/>
      <c r="G303" s="15"/>
      <c r="H303" s="15"/>
      <c r="I303" s="45"/>
      <c r="J303" s="2"/>
      <c r="K303" s="37" t="str">
        <f t="shared" si="16"/>
        <v/>
      </c>
      <c r="L303" s="33"/>
      <c r="M303" s="24" t="str">
        <f t="shared" si="18"/>
        <v/>
      </c>
      <c r="N303" s="3"/>
      <c r="O303" s="2"/>
      <c r="P303" s="2"/>
      <c r="Q303" s="2"/>
      <c r="R303" s="15"/>
      <c r="S303" s="15"/>
      <c r="T303" s="45"/>
      <c r="U303" s="2"/>
      <c r="V303" s="37" t="str">
        <f t="shared" si="19"/>
        <v/>
      </c>
    </row>
    <row r="304" spans="2:22" x14ac:dyDescent="0.2">
      <c r="B304" s="24" t="str">
        <f t="shared" si="17"/>
        <v/>
      </c>
      <c r="C304" s="3"/>
      <c r="D304" s="2"/>
      <c r="E304" s="2"/>
      <c r="F304" s="2"/>
      <c r="G304" s="15"/>
      <c r="H304" s="15"/>
      <c r="I304" s="45"/>
      <c r="J304" s="2"/>
      <c r="K304" s="37" t="str">
        <f t="shared" si="16"/>
        <v/>
      </c>
      <c r="L304" s="33"/>
      <c r="M304" s="24" t="str">
        <f t="shared" si="18"/>
        <v/>
      </c>
      <c r="N304" s="3"/>
      <c r="O304" s="2"/>
      <c r="P304" s="2"/>
      <c r="Q304" s="2"/>
      <c r="R304" s="15"/>
      <c r="S304" s="15"/>
      <c r="T304" s="45"/>
      <c r="U304" s="2"/>
      <c r="V304" s="37" t="str">
        <f t="shared" si="19"/>
        <v/>
      </c>
    </row>
    <row r="305" spans="2:22" x14ac:dyDescent="0.2">
      <c r="B305" s="24" t="str">
        <f t="shared" si="17"/>
        <v/>
      </c>
      <c r="C305" s="3"/>
      <c r="D305" s="2"/>
      <c r="E305" s="2"/>
      <c r="F305" s="2"/>
      <c r="G305" s="15"/>
      <c r="H305" s="15"/>
      <c r="I305" s="45"/>
      <c r="J305" s="2"/>
      <c r="K305" s="37" t="str">
        <f t="shared" si="16"/>
        <v/>
      </c>
      <c r="L305" s="33"/>
      <c r="M305" s="24" t="str">
        <f t="shared" si="18"/>
        <v/>
      </c>
      <c r="N305" s="3"/>
      <c r="O305" s="2"/>
      <c r="P305" s="2"/>
      <c r="Q305" s="2"/>
      <c r="R305" s="15"/>
      <c r="S305" s="15"/>
      <c r="T305" s="45"/>
      <c r="U305" s="2"/>
      <c r="V305" s="37" t="str">
        <f t="shared" si="19"/>
        <v/>
      </c>
    </row>
    <row r="306" spans="2:22" x14ac:dyDescent="0.2">
      <c r="B306" s="24" t="str">
        <f t="shared" si="17"/>
        <v/>
      </c>
      <c r="C306" s="3"/>
      <c r="D306" s="2"/>
      <c r="E306" s="2"/>
      <c r="F306" s="2"/>
      <c r="G306" s="15"/>
      <c r="H306" s="15"/>
      <c r="I306" s="45"/>
      <c r="J306" s="2"/>
      <c r="K306" s="37" t="str">
        <f t="shared" si="16"/>
        <v/>
      </c>
      <c r="L306" s="33"/>
      <c r="M306" s="24" t="str">
        <f t="shared" si="18"/>
        <v/>
      </c>
      <c r="N306" s="3"/>
      <c r="O306" s="2"/>
      <c r="P306" s="2"/>
      <c r="Q306" s="2"/>
      <c r="R306" s="15"/>
      <c r="S306" s="15"/>
      <c r="T306" s="45"/>
      <c r="U306" s="2"/>
      <c r="V306" s="37" t="str">
        <f t="shared" si="19"/>
        <v/>
      </c>
    </row>
    <row r="307" spans="2:22" x14ac:dyDescent="0.2">
      <c r="B307" s="24" t="str">
        <f t="shared" si="17"/>
        <v/>
      </c>
      <c r="C307" s="3"/>
      <c r="D307" s="2"/>
      <c r="E307" s="2"/>
      <c r="F307" s="2"/>
      <c r="G307" s="15"/>
      <c r="H307" s="15"/>
      <c r="I307" s="45"/>
      <c r="J307" s="2"/>
      <c r="K307" s="37" t="str">
        <f t="shared" si="16"/>
        <v/>
      </c>
      <c r="L307" s="33"/>
      <c r="M307" s="24" t="str">
        <f t="shared" si="18"/>
        <v/>
      </c>
      <c r="N307" s="3"/>
      <c r="O307" s="2"/>
      <c r="P307" s="2"/>
      <c r="Q307" s="2"/>
      <c r="R307" s="15"/>
      <c r="S307" s="15"/>
      <c r="T307" s="45"/>
      <c r="U307" s="2"/>
      <c r="V307" s="37" t="str">
        <f t="shared" si="19"/>
        <v/>
      </c>
    </row>
    <row r="308" spans="2:22" x14ac:dyDescent="0.2">
      <c r="B308" s="24" t="str">
        <f t="shared" si="17"/>
        <v/>
      </c>
      <c r="C308" s="3"/>
      <c r="D308" s="2"/>
      <c r="E308" s="2"/>
      <c r="F308" s="2"/>
      <c r="G308" s="15"/>
      <c r="H308" s="15"/>
      <c r="I308" s="45"/>
      <c r="J308" s="2"/>
      <c r="K308" s="37" t="str">
        <f t="shared" si="16"/>
        <v/>
      </c>
      <c r="L308" s="33"/>
      <c r="M308" s="24" t="str">
        <f t="shared" si="18"/>
        <v/>
      </c>
      <c r="N308" s="3"/>
      <c r="O308" s="2"/>
      <c r="P308" s="2"/>
      <c r="Q308" s="2"/>
      <c r="R308" s="15"/>
      <c r="S308" s="15"/>
      <c r="T308" s="45"/>
      <c r="U308" s="2"/>
      <c r="V308" s="37" t="str">
        <f t="shared" si="19"/>
        <v/>
      </c>
    </row>
    <row r="309" spans="2:22" x14ac:dyDescent="0.2">
      <c r="B309" s="24" t="str">
        <f t="shared" si="17"/>
        <v/>
      </c>
      <c r="C309" s="3"/>
      <c r="D309" s="2"/>
      <c r="E309" s="2"/>
      <c r="F309" s="2"/>
      <c r="G309" s="15"/>
      <c r="H309" s="15"/>
      <c r="I309" s="45"/>
      <c r="J309" s="2"/>
      <c r="K309" s="37" t="str">
        <f t="shared" si="16"/>
        <v/>
      </c>
      <c r="L309" s="33"/>
      <c r="M309" s="24" t="str">
        <f t="shared" si="18"/>
        <v/>
      </c>
      <c r="N309" s="3"/>
      <c r="O309" s="2"/>
      <c r="P309" s="2"/>
      <c r="Q309" s="2"/>
      <c r="R309" s="15"/>
      <c r="S309" s="15"/>
      <c r="T309" s="45"/>
      <c r="U309" s="2"/>
      <c r="V309" s="37" t="str">
        <f t="shared" si="19"/>
        <v/>
      </c>
    </row>
    <row r="310" spans="2:22" x14ac:dyDescent="0.2">
      <c r="B310" s="24" t="str">
        <f t="shared" si="17"/>
        <v/>
      </c>
      <c r="C310" s="3"/>
      <c r="D310" s="2"/>
      <c r="E310" s="2"/>
      <c r="F310" s="2"/>
      <c r="G310" s="15"/>
      <c r="H310" s="15"/>
      <c r="I310" s="45"/>
      <c r="J310" s="2"/>
      <c r="K310" s="37" t="str">
        <f t="shared" si="16"/>
        <v/>
      </c>
      <c r="L310" s="33"/>
      <c r="M310" s="24" t="str">
        <f t="shared" si="18"/>
        <v/>
      </c>
      <c r="N310" s="3"/>
      <c r="O310" s="2"/>
      <c r="P310" s="2"/>
      <c r="Q310" s="2"/>
      <c r="R310" s="15"/>
      <c r="S310" s="15"/>
      <c r="T310" s="45"/>
      <c r="U310" s="2"/>
      <c r="V310" s="37" t="str">
        <f t="shared" si="19"/>
        <v/>
      </c>
    </row>
    <row r="311" spans="2:22" x14ac:dyDescent="0.2">
      <c r="B311" s="24" t="str">
        <f t="shared" si="17"/>
        <v/>
      </c>
      <c r="C311" s="3"/>
      <c r="D311" s="2"/>
      <c r="E311" s="2"/>
      <c r="F311" s="2"/>
      <c r="G311" s="15"/>
      <c r="H311" s="15"/>
      <c r="I311" s="45"/>
      <c r="J311" s="2"/>
      <c r="K311" s="37" t="str">
        <f t="shared" si="16"/>
        <v/>
      </c>
      <c r="L311" s="33"/>
      <c r="M311" s="24" t="str">
        <f t="shared" si="18"/>
        <v/>
      </c>
      <c r="N311" s="3"/>
      <c r="O311" s="2"/>
      <c r="P311" s="2"/>
      <c r="Q311" s="2"/>
      <c r="R311" s="15"/>
      <c r="S311" s="15"/>
      <c r="T311" s="45"/>
      <c r="U311" s="2"/>
      <c r="V311" s="37" t="str">
        <f t="shared" si="19"/>
        <v/>
      </c>
    </row>
    <row r="312" spans="2:22" x14ac:dyDescent="0.2">
      <c r="B312" s="24" t="str">
        <f t="shared" si="17"/>
        <v/>
      </c>
      <c r="C312" s="3"/>
      <c r="D312" s="2"/>
      <c r="E312" s="2"/>
      <c r="F312" s="2"/>
      <c r="G312" s="15"/>
      <c r="H312" s="15"/>
      <c r="I312" s="45"/>
      <c r="J312" s="2"/>
      <c r="K312" s="37" t="str">
        <f t="shared" si="16"/>
        <v/>
      </c>
      <c r="L312" s="33"/>
      <c r="M312" s="24" t="str">
        <f t="shared" si="18"/>
        <v/>
      </c>
      <c r="N312" s="3"/>
      <c r="O312" s="2"/>
      <c r="P312" s="2"/>
      <c r="Q312" s="2"/>
      <c r="R312" s="15"/>
      <c r="S312" s="15"/>
      <c r="T312" s="45"/>
      <c r="U312" s="2"/>
      <c r="V312" s="37" t="str">
        <f t="shared" si="19"/>
        <v/>
      </c>
    </row>
    <row r="313" spans="2:22" x14ac:dyDescent="0.2">
      <c r="B313" s="24" t="str">
        <f t="shared" si="17"/>
        <v/>
      </c>
      <c r="C313" s="3"/>
      <c r="D313" s="2"/>
      <c r="E313" s="2"/>
      <c r="F313" s="2"/>
      <c r="G313" s="15"/>
      <c r="H313" s="15"/>
      <c r="I313" s="45"/>
      <c r="J313" s="2"/>
      <c r="K313" s="37" t="str">
        <f t="shared" si="16"/>
        <v/>
      </c>
      <c r="L313" s="33"/>
      <c r="M313" s="24" t="str">
        <f t="shared" si="18"/>
        <v/>
      </c>
      <c r="N313" s="3"/>
      <c r="O313" s="2"/>
      <c r="P313" s="2"/>
      <c r="Q313" s="2"/>
      <c r="R313" s="15"/>
      <c r="S313" s="15"/>
      <c r="T313" s="45"/>
      <c r="U313" s="2"/>
      <c r="V313" s="37" t="str">
        <f t="shared" si="19"/>
        <v/>
      </c>
    </row>
    <row r="314" spans="2:22" x14ac:dyDescent="0.2">
      <c r="B314" s="24" t="str">
        <f t="shared" si="17"/>
        <v/>
      </c>
      <c r="C314" s="3"/>
      <c r="D314" s="2"/>
      <c r="E314" s="2"/>
      <c r="F314" s="2"/>
      <c r="G314" s="15"/>
      <c r="H314" s="15"/>
      <c r="I314" s="45"/>
      <c r="J314" s="2"/>
      <c r="K314" s="37" t="str">
        <f t="shared" si="16"/>
        <v/>
      </c>
      <c r="L314" s="33"/>
      <c r="M314" s="24" t="str">
        <f t="shared" si="18"/>
        <v/>
      </c>
      <c r="N314" s="3"/>
      <c r="O314" s="2"/>
      <c r="P314" s="2"/>
      <c r="Q314" s="2"/>
      <c r="R314" s="15"/>
      <c r="S314" s="15"/>
      <c r="T314" s="45"/>
      <c r="U314" s="2"/>
      <c r="V314" s="37" t="str">
        <f t="shared" si="19"/>
        <v/>
      </c>
    </row>
    <row r="315" spans="2:22" x14ac:dyDescent="0.2">
      <c r="B315" s="24" t="str">
        <f t="shared" si="17"/>
        <v/>
      </c>
      <c r="C315" s="3"/>
      <c r="D315" s="2"/>
      <c r="E315" s="2"/>
      <c r="F315" s="2"/>
      <c r="G315" s="15"/>
      <c r="H315" s="15"/>
      <c r="I315" s="45"/>
      <c r="J315" s="2"/>
      <c r="K315" s="37" t="str">
        <f t="shared" si="16"/>
        <v/>
      </c>
      <c r="L315" s="33"/>
      <c r="M315" s="24" t="str">
        <f t="shared" si="18"/>
        <v/>
      </c>
      <c r="N315" s="3"/>
      <c r="O315" s="2"/>
      <c r="P315" s="2"/>
      <c r="Q315" s="2"/>
      <c r="R315" s="15"/>
      <c r="S315" s="15"/>
      <c r="T315" s="45"/>
      <c r="U315" s="2"/>
      <c r="V315" s="37" t="str">
        <f t="shared" si="19"/>
        <v/>
      </c>
    </row>
    <row r="316" spans="2:22" x14ac:dyDescent="0.2">
      <c r="B316" s="24" t="str">
        <f t="shared" si="17"/>
        <v/>
      </c>
      <c r="C316" s="3"/>
      <c r="D316" s="2"/>
      <c r="E316" s="2"/>
      <c r="F316" s="2"/>
      <c r="G316" s="15"/>
      <c r="H316" s="15"/>
      <c r="I316" s="45"/>
      <c r="J316" s="2"/>
      <c r="K316" s="37" t="str">
        <f t="shared" si="16"/>
        <v/>
      </c>
      <c r="L316" s="33"/>
      <c r="M316" s="24" t="str">
        <f t="shared" si="18"/>
        <v/>
      </c>
      <c r="N316" s="3"/>
      <c r="O316" s="2"/>
      <c r="P316" s="2"/>
      <c r="Q316" s="2"/>
      <c r="R316" s="15"/>
      <c r="S316" s="15"/>
      <c r="T316" s="45"/>
      <c r="U316" s="2"/>
      <c r="V316" s="37" t="str">
        <f t="shared" si="19"/>
        <v/>
      </c>
    </row>
    <row r="317" spans="2:22" x14ac:dyDescent="0.2">
      <c r="B317" s="24" t="str">
        <f t="shared" si="17"/>
        <v/>
      </c>
      <c r="C317" s="3"/>
      <c r="D317" s="2"/>
      <c r="E317" s="2"/>
      <c r="F317" s="2"/>
      <c r="G317" s="15"/>
      <c r="H317" s="15"/>
      <c r="I317" s="45"/>
      <c r="J317" s="2"/>
      <c r="K317" s="37" t="str">
        <f t="shared" si="16"/>
        <v/>
      </c>
      <c r="L317" s="33"/>
      <c r="M317" s="24" t="str">
        <f t="shared" si="18"/>
        <v/>
      </c>
      <c r="N317" s="3"/>
      <c r="O317" s="2"/>
      <c r="P317" s="2"/>
      <c r="Q317" s="2"/>
      <c r="R317" s="15"/>
      <c r="S317" s="15"/>
      <c r="T317" s="45"/>
      <c r="U317" s="2"/>
      <c r="V317" s="37" t="str">
        <f t="shared" si="19"/>
        <v/>
      </c>
    </row>
    <row r="318" spans="2:22" x14ac:dyDescent="0.2">
      <c r="B318" s="24" t="str">
        <f t="shared" si="17"/>
        <v/>
      </c>
      <c r="C318" s="3"/>
      <c r="D318" s="2"/>
      <c r="E318" s="2"/>
      <c r="F318" s="2"/>
      <c r="G318" s="15"/>
      <c r="H318" s="15"/>
      <c r="I318" s="45"/>
      <c r="J318" s="2"/>
      <c r="K318" s="37" t="str">
        <f t="shared" si="16"/>
        <v/>
      </c>
      <c r="L318" s="33"/>
      <c r="M318" s="24" t="str">
        <f t="shared" si="18"/>
        <v/>
      </c>
      <c r="N318" s="3"/>
      <c r="O318" s="2"/>
      <c r="P318" s="2"/>
      <c r="Q318" s="2"/>
      <c r="R318" s="15"/>
      <c r="S318" s="15"/>
      <c r="T318" s="45"/>
      <c r="U318" s="2"/>
      <c r="V318" s="37" t="str">
        <f t="shared" si="19"/>
        <v/>
      </c>
    </row>
    <row r="319" spans="2:22" x14ac:dyDescent="0.2">
      <c r="B319" s="24" t="str">
        <f t="shared" si="17"/>
        <v/>
      </c>
      <c r="C319" s="3"/>
      <c r="D319" s="2"/>
      <c r="E319" s="2"/>
      <c r="F319" s="2"/>
      <c r="G319" s="15"/>
      <c r="H319" s="15"/>
      <c r="I319" s="45"/>
      <c r="J319" s="2"/>
      <c r="K319" s="37" t="str">
        <f t="shared" si="16"/>
        <v/>
      </c>
      <c r="L319" s="33"/>
      <c r="M319" s="24" t="str">
        <f t="shared" si="18"/>
        <v/>
      </c>
      <c r="N319" s="3"/>
      <c r="O319" s="2"/>
      <c r="P319" s="2"/>
      <c r="Q319" s="2"/>
      <c r="R319" s="15"/>
      <c r="S319" s="15"/>
      <c r="T319" s="45"/>
      <c r="U319" s="2"/>
      <c r="V319" s="37" t="str">
        <f t="shared" si="19"/>
        <v/>
      </c>
    </row>
    <row r="320" spans="2:22" x14ac:dyDescent="0.2">
      <c r="B320" s="24" t="str">
        <f t="shared" si="17"/>
        <v/>
      </c>
      <c r="C320" s="3"/>
      <c r="D320" s="2"/>
      <c r="E320" s="2"/>
      <c r="F320" s="2"/>
      <c r="G320" s="15"/>
      <c r="H320" s="15"/>
      <c r="I320" s="45"/>
      <c r="J320" s="2"/>
      <c r="K320" s="37" t="str">
        <f t="shared" si="16"/>
        <v/>
      </c>
      <c r="L320" s="33"/>
      <c r="M320" s="24" t="str">
        <f t="shared" si="18"/>
        <v/>
      </c>
      <c r="N320" s="3"/>
      <c r="O320" s="2"/>
      <c r="P320" s="2"/>
      <c r="Q320" s="2"/>
      <c r="R320" s="15"/>
      <c r="S320" s="15"/>
      <c r="T320" s="45"/>
      <c r="U320" s="2"/>
      <c r="V320" s="37" t="str">
        <f t="shared" si="19"/>
        <v/>
      </c>
    </row>
    <row r="321" spans="2:22" x14ac:dyDescent="0.2">
      <c r="B321" s="24" t="str">
        <f t="shared" si="17"/>
        <v/>
      </c>
      <c r="C321" s="3"/>
      <c r="D321" s="2"/>
      <c r="E321" s="2"/>
      <c r="F321" s="2"/>
      <c r="G321" s="15"/>
      <c r="H321" s="15"/>
      <c r="I321" s="45"/>
      <c r="J321" s="2"/>
      <c r="K321" s="37" t="str">
        <f t="shared" si="16"/>
        <v/>
      </c>
      <c r="L321" s="33"/>
      <c r="M321" s="24" t="str">
        <f t="shared" si="18"/>
        <v/>
      </c>
      <c r="N321" s="3"/>
      <c r="O321" s="2"/>
      <c r="P321" s="2"/>
      <c r="Q321" s="2"/>
      <c r="R321" s="15"/>
      <c r="S321" s="15"/>
      <c r="T321" s="45"/>
      <c r="U321" s="2"/>
      <c r="V321" s="37" t="str">
        <f t="shared" si="19"/>
        <v/>
      </c>
    </row>
    <row r="322" spans="2:22" x14ac:dyDescent="0.2">
      <c r="B322" s="24" t="str">
        <f t="shared" si="17"/>
        <v/>
      </c>
      <c r="C322" s="3"/>
      <c r="D322" s="2"/>
      <c r="E322" s="2"/>
      <c r="F322" s="2"/>
      <c r="G322" s="15"/>
      <c r="H322" s="15"/>
      <c r="I322" s="45"/>
      <c r="J322" s="2"/>
      <c r="K322" s="37" t="str">
        <f t="shared" si="16"/>
        <v/>
      </c>
      <c r="L322" s="33"/>
      <c r="M322" s="24" t="str">
        <f t="shared" si="18"/>
        <v/>
      </c>
      <c r="N322" s="3"/>
      <c r="O322" s="2"/>
      <c r="P322" s="2"/>
      <c r="Q322" s="2"/>
      <c r="R322" s="15"/>
      <c r="S322" s="15"/>
      <c r="T322" s="45"/>
      <c r="U322" s="2"/>
      <c r="V322" s="37" t="str">
        <f t="shared" si="19"/>
        <v/>
      </c>
    </row>
    <row r="323" spans="2:22" x14ac:dyDescent="0.2">
      <c r="B323" s="24" t="str">
        <f t="shared" si="17"/>
        <v/>
      </c>
      <c r="C323" s="3"/>
      <c r="D323" s="2"/>
      <c r="E323" s="2"/>
      <c r="F323" s="2"/>
      <c r="G323" s="15"/>
      <c r="H323" s="15"/>
      <c r="I323" s="45"/>
      <c r="J323" s="2"/>
      <c r="K323" s="37" t="str">
        <f t="shared" si="16"/>
        <v/>
      </c>
      <c r="L323" s="33"/>
      <c r="M323" s="24" t="str">
        <f t="shared" si="18"/>
        <v/>
      </c>
      <c r="N323" s="3"/>
      <c r="O323" s="2"/>
      <c r="P323" s="2"/>
      <c r="Q323" s="2"/>
      <c r="R323" s="15"/>
      <c r="S323" s="15"/>
      <c r="T323" s="45"/>
      <c r="U323" s="2"/>
      <c r="V323" s="37" t="str">
        <f t="shared" si="19"/>
        <v/>
      </c>
    </row>
    <row r="324" spans="2:22" x14ac:dyDescent="0.2">
      <c r="B324" s="24" t="str">
        <f t="shared" si="17"/>
        <v/>
      </c>
      <c r="C324" s="3"/>
      <c r="D324" s="2"/>
      <c r="E324" s="2"/>
      <c r="F324" s="2"/>
      <c r="G324" s="15"/>
      <c r="H324" s="15"/>
      <c r="I324" s="45"/>
      <c r="J324" s="2"/>
      <c r="K324" s="37" t="str">
        <f t="shared" si="16"/>
        <v/>
      </c>
      <c r="L324" s="33"/>
      <c r="M324" s="24" t="str">
        <f t="shared" si="18"/>
        <v/>
      </c>
      <c r="N324" s="3"/>
      <c r="O324" s="2"/>
      <c r="P324" s="2"/>
      <c r="Q324" s="2"/>
      <c r="R324" s="15"/>
      <c r="S324" s="15"/>
      <c r="T324" s="45"/>
      <c r="U324" s="2"/>
      <c r="V324" s="37" t="str">
        <f t="shared" si="19"/>
        <v/>
      </c>
    </row>
    <row r="325" spans="2:22" x14ac:dyDescent="0.2">
      <c r="B325" s="24" t="str">
        <f t="shared" si="17"/>
        <v/>
      </c>
      <c r="C325" s="3"/>
      <c r="D325" s="2"/>
      <c r="E325" s="2"/>
      <c r="F325" s="2"/>
      <c r="G325" s="15"/>
      <c r="H325" s="15"/>
      <c r="I325" s="45"/>
      <c r="J325" s="2"/>
      <c r="K325" s="37" t="str">
        <f t="shared" ref="K325:K388" si="20">IF(AND(I325&gt;0,G325&gt;0),G325/I325,"")</f>
        <v/>
      </c>
      <c r="L325" s="33"/>
      <c r="M325" s="24" t="str">
        <f t="shared" si="18"/>
        <v/>
      </c>
      <c r="N325" s="3"/>
      <c r="O325" s="2"/>
      <c r="P325" s="2"/>
      <c r="Q325" s="2"/>
      <c r="R325" s="15"/>
      <c r="S325" s="15"/>
      <c r="T325" s="45"/>
      <c r="U325" s="2"/>
      <c r="V325" s="37" t="str">
        <f t="shared" si="19"/>
        <v/>
      </c>
    </row>
    <row r="326" spans="2:22" x14ac:dyDescent="0.2">
      <c r="B326" s="24" t="str">
        <f t="shared" ref="B326:B389" si="21">_xlfn.CONCAT(C326,E326,F326)</f>
        <v/>
      </c>
      <c r="C326" s="3"/>
      <c r="D326" s="2"/>
      <c r="E326" s="2"/>
      <c r="F326" s="2"/>
      <c r="G326" s="15"/>
      <c r="H326" s="15"/>
      <c r="I326" s="45"/>
      <c r="J326" s="2"/>
      <c r="K326" s="37" t="str">
        <f t="shared" si="20"/>
        <v/>
      </c>
      <c r="L326" s="33"/>
      <c r="M326" s="24" t="str">
        <f t="shared" ref="M326:M389" si="22">_xlfn.CONCAT(N326,P326,Q326)</f>
        <v/>
      </c>
      <c r="N326" s="3"/>
      <c r="O326" s="2"/>
      <c r="P326" s="2"/>
      <c r="Q326" s="2"/>
      <c r="R326" s="15"/>
      <c r="S326" s="15"/>
      <c r="T326" s="45"/>
      <c r="U326" s="2"/>
      <c r="V326" s="37" t="str">
        <f t="shared" ref="V326:V389" si="23">IF(AND(T326&gt;0,R326&gt;0),R326/T326,"")</f>
        <v/>
      </c>
    </row>
    <row r="327" spans="2:22" x14ac:dyDescent="0.2">
      <c r="B327" s="24" t="str">
        <f t="shared" si="21"/>
        <v/>
      </c>
      <c r="C327" s="3"/>
      <c r="D327" s="2"/>
      <c r="E327" s="2"/>
      <c r="F327" s="2"/>
      <c r="G327" s="15"/>
      <c r="H327" s="15"/>
      <c r="I327" s="45"/>
      <c r="J327" s="2"/>
      <c r="K327" s="37" t="str">
        <f t="shared" si="20"/>
        <v/>
      </c>
      <c r="L327" s="33"/>
      <c r="M327" s="24" t="str">
        <f t="shared" si="22"/>
        <v/>
      </c>
      <c r="N327" s="3"/>
      <c r="O327" s="2"/>
      <c r="P327" s="2"/>
      <c r="Q327" s="2"/>
      <c r="R327" s="15"/>
      <c r="S327" s="15"/>
      <c r="T327" s="45"/>
      <c r="U327" s="2"/>
      <c r="V327" s="37" t="str">
        <f t="shared" si="23"/>
        <v/>
      </c>
    </row>
    <row r="328" spans="2:22" x14ac:dyDescent="0.2">
      <c r="B328" s="24" t="str">
        <f t="shared" si="21"/>
        <v/>
      </c>
      <c r="C328" s="3"/>
      <c r="D328" s="2"/>
      <c r="E328" s="2"/>
      <c r="F328" s="2"/>
      <c r="G328" s="15"/>
      <c r="H328" s="15"/>
      <c r="I328" s="45"/>
      <c r="J328" s="2"/>
      <c r="K328" s="37" t="str">
        <f t="shared" si="20"/>
        <v/>
      </c>
      <c r="L328" s="33"/>
      <c r="M328" s="24" t="str">
        <f t="shared" si="22"/>
        <v/>
      </c>
      <c r="N328" s="3"/>
      <c r="O328" s="2"/>
      <c r="P328" s="2"/>
      <c r="Q328" s="2"/>
      <c r="R328" s="15"/>
      <c r="S328" s="15"/>
      <c r="T328" s="45"/>
      <c r="U328" s="2"/>
      <c r="V328" s="37" t="str">
        <f t="shared" si="23"/>
        <v/>
      </c>
    </row>
    <row r="329" spans="2:22" x14ac:dyDescent="0.2">
      <c r="B329" s="24" t="str">
        <f t="shared" si="21"/>
        <v/>
      </c>
      <c r="C329" s="3"/>
      <c r="D329" s="2"/>
      <c r="E329" s="2"/>
      <c r="F329" s="2"/>
      <c r="G329" s="15"/>
      <c r="H329" s="15"/>
      <c r="I329" s="45"/>
      <c r="J329" s="2"/>
      <c r="K329" s="37" t="str">
        <f t="shared" si="20"/>
        <v/>
      </c>
      <c r="L329" s="33"/>
      <c r="M329" s="24" t="str">
        <f t="shared" si="22"/>
        <v/>
      </c>
      <c r="N329" s="3"/>
      <c r="O329" s="2"/>
      <c r="P329" s="2"/>
      <c r="Q329" s="2"/>
      <c r="R329" s="15"/>
      <c r="S329" s="15"/>
      <c r="T329" s="45"/>
      <c r="U329" s="2"/>
      <c r="V329" s="37" t="str">
        <f t="shared" si="23"/>
        <v/>
      </c>
    </row>
    <row r="330" spans="2:22" x14ac:dyDescent="0.2">
      <c r="B330" s="24" t="str">
        <f t="shared" si="21"/>
        <v/>
      </c>
      <c r="C330" s="3"/>
      <c r="D330" s="2"/>
      <c r="E330" s="2"/>
      <c r="F330" s="2"/>
      <c r="G330" s="15"/>
      <c r="H330" s="15"/>
      <c r="I330" s="45"/>
      <c r="J330" s="2"/>
      <c r="K330" s="37" t="str">
        <f t="shared" si="20"/>
        <v/>
      </c>
      <c r="L330" s="33"/>
      <c r="M330" s="24" t="str">
        <f t="shared" si="22"/>
        <v/>
      </c>
      <c r="N330" s="3"/>
      <c r="O330" s="2"/>
      <c r="P330" s="2"/>
      <c r="Q330" s="2"/>
      <c r="R330" s="15"/>
      <c r="S330" s="15"/>
      <c r="T330" s="45"/>
      <c r="U330" s="2"/>
      <c r="V330" s="37" t="str">
        <f t="shared" si="23"/>
        <v/>
      </c>
    </row>
    <row r="331" spans="2:22" x14ac:dyDescent="0.2">
      <c r="B331" s="24" t="str">
        <f t="shared" si="21"/>
        <v/>
      </c>
      <c r="C331" s="3"/>
      <c r="D331" s="2"/>
      <c r="E331" s="2"/>
      <c r="F331" s="2"/>
      <c r="G331" s="15"/>
      <c r="H331" s="15"/>
      <c r="I331" s="45"/>
      <c r="J331" s="2"/>
      <c r="K331" s="37" t="str">
        <f t="shared" si="20"/>
        <v/>
      </c>
      <c r="L331" s="33"/>
      <c r="M331" s="24" t="str">
        <f t="shared" si="22"/>
        <v/>
      </c>
      <c r="N331" s="3"/>
      <c r="O331" s="2"/>
      <c r="P331" s="2"/>
      <c r="Q331" s="2"/>
      <c r="R331" s="15"/>
      <c r="S331" s="15"/>
      <c r="T331" s="45"/>
      <c r="U331" s="2"/>
      <c r="V331" s="37" t="str">
        <f t="shared" si="23"/>
        <v/>
      </c>
    </row>
    <row r="332" spans="2:22" x14ac:dyDescent="0.2">
      <c r="B332" s="24" t="str">
        <f t="shared" si="21"/>
        <v/>
      </c>
      <c r="C332" s="3"/>
      <c r="D332" s="2"/>
      <c r="E332" s="2"/>
      <c r="F332" s="2"/>
      <c r="G332" s="15"/>
      <c r="H332" s="15"/>
      <c r="I332" s="45"/>
      <c r="J332" s="2"/>
      <c r="K332" s="37" t="str">
        <f t="shared" si="20"/>
        <v/>
      </c>
      <c r="L332" s="33"/>
      <c r="M332" s="24" t="str">
        <f t="shared" si="22"/>
        <v/>
      </c>
      <c r="N332" s="3"/>
      <c r="O332" s="2"/>
      <c r="P332" s="2"/>
      <c r="Q332" s="2"/>
      <c r="R332" s="15"/>
      <c r="S332" s="15"/>
      <c r="T332" s="45"/>
      <c r="U332" s="2"/>
      <c r="V332" s="37" t="str">
        <f t="shared" si="23"/>
        <v/>
      </c>
    </row>
    <row r="333" spans="2:22" x14ac:dyDescent="0.2">
      <c r="B333" s="24" t="str">
        <f t="shared" si="21"/>
        <v/>
      </c>
      <c r="C333" s="3"/>
      <c r="D333" s="2"/>
      <c r="E333" s="2"/>
      <c r="F333" s="2"/>
      <c r="G333" s="15"/>
      <c r="H333" s="15"/>
      <c r="I333" s="45"/>
      <c r="J333" s="2"/>
      <c r="K333" s="37" t="str">
        <f t="shared" si="20"/>
        <v/>
      </c>
      <c r="L333" s="33"/>
      <c r="M333" s="24" t="str">
        <f t="shared" si="22"/>
        <v/>
      </c>
      <c r="N333" s="3"/>
      <c r="O333" s="2"/>
      <c r="P333" s="2"/>
      <c r="Q333" s="2"/>
      <c r="R333" s="15"/>
      <c r="S333" s="15"/>
      <c r="T333" s="45"/>
      <c r="U333" s="2"/>
      <c r="V333" s="37" t="str">
        <f t="shared" si="23"/>
        <v/>
      </c>
    </row>
    <row r="334" spans="2:22" x14ac:dyDescent="0.2">
      <c r="B334" s="24" t="str">
        <f t="shared" si="21"/>
        <v/>
      </c>
      <c r="C334" s="3"/>
      <c r="D334" s="2"/>
      <c r="E334" s="2"/>
      <c r="F334" s="2"/>
      <c r="G334" s="15"/>
      <c r="H334" s="15"/>
      <c r="I334" s="45"/>
      <c r="J334" s="2"/>
      <c r="K334" s="37" t="str">
        <f t="shared" si="20"/>
        <v/>
      </c>
      <c r="L334" s="33"/>
      <c r="M334" s="24" t="str">
        <f t="shared" si="22"/>
        <v/>
      </c>
      <c r="N334" s="3"/>
      <c r="O334" s="2"/>
      <c r="P334" s="2"/>
      <c r="Q334" s="2"/>
      <c r="R334" s="15"/>
      <c r="S334" s="15"/>
      <c r="T334" s="45"/>
      <c r="U334" s="2"/>
      <c r="V334" s="37" t="str">
        <f t="shared" si="23"/>
        <v/>
      </c>
    </row>
    <row r="335" spans="2:22" x14ac:dyDescent="0.2">
      <c r="B335" s="24" t="str">
        <f t="shared" si="21"/>
        <v/>
      </c>
      <c r="C335" s="3"/>
      <c r="D335" s="2"/>
      <c r="E335" s="2"/>
      <c r="F335" s="2"/>
      <c r="G335" s="15"/>
      <c r="H335" s="15"/>
      <c r="I335" s="45"/>
      <c r="J335" s="2"/>
      <c r="K335" s="37" t="str">
        <f t="shared" si="20"/>
        <v/>
      </c>
      <c r="L335" s="33"/>
      <c r="M335" s="24" t="str">
        <f t="shared" si="22"/>
        <v/>
      </c>
      <c r="N335" s="3"/>
      <c r="O335" s="2"/>
      <c r="P335" s="2"/>
      <c r="Q335" s="2"/>
      <c r="R335" s="15"/>
      <c r="S335" s="15"/>
      <c r="T335" s="45"/>
      <c r="U335" s="2"/>
      <c r="V335" s="37" t="str">
        <f t="shared" si="23"/>
        <v/>
      </c>
    </row>
    <row r="336" spans="2:22" x14ac:dyDescent="0.2">
      <c r="B336" s="24" t="str">
        <f t="shared" si="21"/>
        <v/>
      </c>
      <c r="C336" s="3"/>
      <c r="D336" s="2"/>
      <c r="E336" s="2"/>
      <c r="F336" s="2"/>
      <c r="G336" s="15"/>
      <c r="H336" s="15"/>
      <c r="I336" s="45"/>
      <c r="J336" s="2"/>
      <c r="K336" s="37" t="str">
        <f t="shared" si="20"/>
        <v/>
      </c>
      <c r="L336" s="33"/>
      <c r="M336" s="24" t="str">
        <f t="shared" si="22"/>
        <v/>
      </c>
      <c r="N336" s="3"/>
      <c r="O336" s="2"/>
      <c r="P336" s="2"/>
      <c r="Q336" s="2"/>
      <c r="R336" s="15"/>
      <c r="S336" s="15"/>
      <c r="T336" s="45"/>
      <c r="U336" s="2"/>
      <c r="V336" s="37" t="str">
        <f t="shared" si="23"/>
        <v/>
      </c>
    </row>
    <row r="337" spans="2:22" x14ac:dyDescent="0.2">
      <c r="B337" s="24" t="str">
        <f t="shared" si="21"/>
        <v/>
      </c>
      <c r="C337" s="3"/>
      <c r="D337" s="2"/>
      <c r="E337" s="2"/>
      <c r="F337" s="2"/>
      <c r="G337" s="15"/>
      <c r="H337" s="15"/>
      <c r="I337" s="45"/>
      <c r="J337" s="2"/>
      <c r="K337" s="37" t="str">
        <f t="shared" si="20"/>
        <v/>
      </c>
      <c r="L337" s="33"/>
      <c r="M337" s="24" t="str">
        <f t="shared" si="22"/>
        <v/>
      </c>
      <c r="N337" s="3"/>
      <c r="O337" s="2"/>
      <c r="P337" s="2"/>
      <c r="Q337" s="2"/>
      <c r="R337" s="15"/>
      <c r="S337" s="15"/>
      <c r="T337" s="45"/>
      <c r="U337" s="2"/>
      <c r="V337" s="37" t="str">
        <f t="shared" si="23"/>
        <v/>
      </c>
    </row>
    <row r="338" spans="2:22" x14ac:dyDescent="0.2">
      <c r="B338" s="24" t="str">
        <f t="shared" si="21"/>
        <v/>
      </c>
      <c r="C338" s="3"/>
      <c r="D338" s="2"/>
      <c r="E338" s="2"/>
      <c r="F338" s="2"/>
      <c r="G338" s="15"/>
      <c r="H338" s="15"/>
      <c r="I338" s="45"/>
      <c r="J338" s="2"/>
      <c r="K338" s="37" t="str">
        <f t="shared" si="20"/>
        <v/>
      </c>
      <c r="L338" s="33"/>
      <c r="M338" s="24" t="str">
        <f t="shared" si="22"/>
        <v/>
      </c>
      <c r="N338" s="3"/>
      <c r="O338" s="2"/>
      <c r="P338" s="2"/>
      <c r="Q338" s="2"/>
      <c r="R338" s="15"/>
      <c r="S338" s="15"/>
      <c r="T338" s="45"/>
      <c r="U338" s="2"/>
      <c r="V338" s="37" t="str">
        <f t="shared" si="23"/>
        <v/>
      </c>
    </row>
    <row r="339" spans="2:22" x14ac:dyDescent="0.2">
      <c r="B339" s="24" t="str">
        <f t="shared" si="21"/>
        <v/>
      </c>
      <c r="C339" s="3"/>
      <c r="D339" s="2"/>
      <c r="E339" s="2"/>
      <c r="F339" s="2"/>
      <c r="G339" s="15"/>
      <c r="H339" s="15"/>
      <c r="I339" s="45"/>
      <c r="J339" s="2"/>
      <c r="K339" s="37" t="str">
        <f t="shared" si="20"/>
        <v/>
      </c>
      <c r="L339" s="33"/>
      <c r="M339" s="24" t="str">
        <f t="shared" si="22"/>
        <v/>
      </c>
      <c r="N339" s="3"/>
      <c r="O339" s="2"/>
      <c r="P339" s="2"/>
      <c r="Q339" s="2"/>
      <c r="R339" s="15"/>
      <c r="S339" s="15"/>
      <c r="T339" s="45"/>
      <c r="U339" s="2"/>
      <c r="V339" s="37" t="str">
        <f t="shared" si="23"/>
        <v/>
      </c>
    </row>
    <row r="340" spans="2:22" x14ac:dyDescent="0.2">
      <c r="B340" s="24" t="str">
        <f t="shared" si="21"/>
        <v/>
      </c>
      <c r="C340" s="3"/>
      <c r="D340" s="2"/>
      <c r="E340" s="2"/>
      <c r="F340" s="2"/>
      <c r="G340" s="15"/>
      <c r="H340" s="15"/>
      <c r="I340" s="45"/>
      <c r="J340" s="2"/>
      <c r="K340" s="37" t="str">
        <f t="shared" si="20"/>
        <v/>
      </c>
      <c r="L340" s="33"/>
      <c r="M340" s="24" t="str">
        <f t="shared" si="22"/>
        <v/>
      </c>
      <c r="N340" s="3"/>
      <c r="O340" s="2"/>
      <c r="P340" s="2"/>
      <c r="Q340" s="2"/>
      <c r="R340" s="15"/>
      <c r="S340" s="15"/>
      <c r="T340" s="45"/>
      <c r="U340" s="2"/>
      <c r="V340" s="37" t="str">
        <f t="shared" si="23"/>
        <v/>
      </c>
    </row>
    <row r="341" spans="2:22" x14ac:dyDescent="0.2">
      <c r="B341" s="24" t="str">
        <f t="shared" si="21"/>
        <v/>
      </c>
      <c r="C341" s="3"/>
      <c r="D341" s="2"/>
      <c r="E341" s="2"/>
      <c r="F341" s="2"/>
      <c r="G341" s="15"/>
      <c r="H341" s="15"/>
      <c r="I341" s="45"/>
      <c r="J341" s="2"/>
      <c r="K341" s="37" t="str">
        <f t="shared" si="20"/>
        <v/>
      </c>
      <c r="L341" s="33"/>
      <c r="M341" s="24" t="str">
        <f t="shared" si="22"/>
        <v/>
      </c>
      <c r="N341" s="3"/>
      <c r="O341" s="2"/>
      <c r="P341" s="2"/>
      <c r="Q341" s="2"/>
      <c r="R341" s="15"/>
      <c r="S341" s="15"/>
      <c r="T341" s="45"/>
      <c r="U341" s="2"/>
      <c r="V341" s="37" t="str">
        <f t="shared" si="23"/>
        <v/>
      </c>
    </row>
    <row r="342" spans="2:22" x14ac:dyDescent="0.2">
      <c r="B342" s="24" t="str">
        <f t="shared" si="21"/>
        <v/>
      </c>
      <c r="C342" s="3"/>
      <c r="D342" s="2"/>
      <c r="E342" s="2"/>
      <c r="F342" s="2"/>
      <c r="G342" s="15"/>
      <c r="H342" s="15"/>
      <c r="I342" s="45"/>
      <c r="J342" s="2"/>
      <c r="K342" s="37" t="str">
        <f t="shared" si="20"/>
        <v/>
      </c>
      <c r="L342" s="33"/>
      <c r="M342" s="24" t="str">
        <f t="shared" si="22"/>
        <v/>
      </c>
      <c r="N342" s="3"/>
      <c r="O342" s="2"/>
      <c r="P342" s="2"/>
      <c r="Q342" s="2"/>
      <c r="R342" s="15"/>
      <c r="S342" s="15"/>
      <c r="T342" s="45"/>
      <c r="U342" s="2"/>
      <c r="V342" s="37" t="str">
        <f t="shared" si="23"/>
        <v/>
      </c>
    </row>
    <row r="343" spans="2:22" x14ac:dyDescent="0.2">
      <c r="B343" s="24" t="str">
        <f t="shared" si="21"/>
        <v/>
      </c>
      <c r="C343" s="3"/>
      <c r="D343" s="2"/>
      <c r="E343" s="2"/>
      <c r="F343" s="2"/>
      <c r="G343" s="15"/>
      <c r="H343" s="15"/>
      <c r="I343" s="45"/>
      <c r="J343" s="2"/>
      <c r="K343" s="37" t="str">
        <f t="shared" si="20"/>
        <v/>
      </c>
      <c r="L343" s="33"/>
      <c r="M343" s="24" t="str">
        <f t="shared" si="22"/>
        <v/>
      </c>
      <c r="N343" s="3"/>
      <c r="O343" s="2"/>
      <c r="P343" s="2"/>
      <c r="Q343" s="2"/>
      <c r="R343" s="15"/>
      <c r="S343" s="15"/>
      <c r="T343" s="45"/>
      <c r="U343" s="2"/>
      <c r="V343" s="37" t="str">
        <f t="shared" si="23"/>
        <v/>
      </c>
    </row>
    <row r="344" spans="2:22" x14ac:dyDescent="0.2">
      <c r="B344" s="24" t="str">
        <f t="shared" si="21"/>
        <v/>
      </c>
      <c r="C344" s="3"/>
      <c r="D344" s="2"/>
      <c r="E344" s="2"/>
      <c r="F344" s="2"/>
      <c r="G344" s="15"/>
      <c r="H344" s="15"/>
      <c r="I344" s="45"/>
      <c r="J344" s="2"/>
      <c r="K344" s="37" t="str">
        <f t="shared" si="20"/>
        <v/>
      </c>
      <c r="L344" s="33"/>
      <c r="M344" s="24" t="str">
        <f t="shared" si="22"/>
        <v/>
      </c>
      <c r="N344" s="3"/>
      <c r="O344" s="2"/>
      <c r="P344" s="2"/>
      <c r="Q344" s="2"/>
      <c r="R344" s="15"/>
      <c r="S344" s="15"/>
      <c r="T344" s="45"/>
      <c r="U344" s="2"/>
      <c r="V344" s="37" t="str">
        <f t="shared" si="23"/>
        <v/>
      </c>
    </row>
    <row r="345" spans="2:22" x14ac:dyDescent="0.2">
      <c r="B345" s="24" t="str">
        <f t="shared" si="21"/>
        <v/>
      </c>
      <c r="C345" s="3"/>
      <c r="D345" s="2"/>
      <c r="E345" s="2"/>
      <c r="F345" s="2"/>
      <c r="G345" s="15"/>
      <c r="H345" s="15"/>
      <c r="I345" s="45"/>
      <c r="J345" s="2"/>
      <c r="K345" s="37" t="str">
        <f t="shared" si="20"/>
        <v/>
      </c>
      <c r="L345" s="33"/>
      <c r="M345" s="24" t="str">
        <f t="shared" si="22"/>
        <v/>
      </c>
      <c r="N345" s="3"/>
      <c r="O345" s="2"/>
      <c r="P345" s="2"/>
      <c r="Q345" s="2"/>
      <c r="R345" s="15"/>
      <c r="S345" s="15"/>
      <c r="T345" s="45"/>
      <c r="U345" s="2"/>
      <c r="V345" s="37" t="str">
        <f t="shared" si="23"/>
        <v/>
      </c>
    </row>
    <row r="346" spans="2:22" x14ac:dyDescent="0.2">
      <c r="B346" s="24" t="str">
        <f t="shared" si="21"/>
        <v/>
      </c>
      <c r="C346" s="3"/>
      <c r="D346" s="2"/>
      <c r="E346" s="2"/>
      <c r="F346" s="2"/>
      <c r="G346" s="15"/>
      <c r="H346" s="15"/>
      <c r="I346" s="45"/>
      <c r="J346" s="2"/>
      <c r="K346" s="37" t="str">
        <f t="shared" si="20"/>
        <v/>
      </c>
      <c r="L346" s="33"/>
      <c r="M346" s="24" t="str">
        <f t="shared" si="22"/>
        <v/>
      </c>
      <c r="N346" s="3"/>
      <c r="O346" s="2"/>
      <c r="P346" s="2"/>
      <c r="Q346" s="2"/>
      <c r="R346" s="15"/>
      <c r="S346" s="15"/>
      <c r="T346" s="45"/>
      <c r="U346" s="2"/>
      <c r="V346" s="37" t="str">
        <f t="shared" si="23"/>
        <v/>
      </c>
    </row>
    <row r="347" spans="2:22" x14ac:dyDescent="0.2">
      <c r="B347" s="24" t="str">
        <f t="shared" si="21"/>
        <v/>
      </c>
      <c r="C347" s="3"/>
      <c r="D347" s="2"/>
      <c r="E347" s="2"/>
      <c r="F347" s="2"/>
      <c r="G347" s="15"/>
      <c r="H347" s="15"/>
      <c r="I347" s="45"/>
      <c r="J347" s="2"/>
      <c r="K347" s="37" t="str">
        <f t="shared" si="20"/>
        <v/>
      </c>
      <c r="L347" s="33"/>
      <c r="M347" s="24" t="str">
        <f t="shared" si="22"/>
        <v/>
      </c>
      <c r="N347" s="3"/>
      <c r="O347" s="2"/>
      <c r="P347" s="2"/>
      <c r="Q347" s="2"/>
      <c r="R347" s="15"/>
      <c r="S347" s="15"/>
      <c r="T347" s="45"/>
      <c r="U347" s="2"/>
      <c r="V347" s="37" t="str">
        <f t="shared" si="23"/>
        <v/>
      </c>
    </row>
    <row r="348" spans="2:22" x14ac:dyDescent="0.2">
      <c r="B348" s="24" t="str">
        <f t="shared" si="21"/>
        <v/>
      </c>
      <c r="C348" s="3"/>
      <c r="D348" s="2"/>
      <c r="E348" s="2"/>
      <c r="F348" s="2"/>
      <c r="G348" s="15"/>
      <c r="H348" s="15"/>
      <c r="I348" s="45"/>
      <c r="J348" s="2"/>
      <c r="K348" s="37" t="str">
        <f t="shared" si="20"/>
        <v/>
      </c>
      <c r="L348" s="33"/>
      <c r="M348" s="24" t="str">
        <f t="shared" si="22"/>
        <v/>
      </c>
      <c r="N348" s="3"/>
      <c r="O348" s="2"/>
      <c r="P348" s="2"/>
      <c r="Q348" s="2"/>
      <c r="R348" s="15"/>
      <c r="S348" s="15"/>
      <c r="T348" s="45"/>
      <c r="U348" s="2"/>
      <c r="V348" s="37" t="str">
        <f t="shared" si="23"/>
        <v/>
      </c>
    </row>
    <row r="349" spans="2:22" x14ac:dyDescent="0.2">
      <c r="B349" s="24" t="str">
        <f t="shared" si="21"/>
        <v/>
      </c>
      <c r="C349" s="3"/>
      <c r="D349" s="2"/>
      <c r="E349" s="2"/>
      <c r="F349" s="2"/>
      <c r="G349" s="15"/>
      <c r="H349" s="15"/>
      <c r="I349" s="45"/>
      <c r="J349" s="2"/>
      <c r="K349" s="37" t="str">
        <f t="shared" si="20"/>
        <v/>
      </c>
      <c r="L349" s="33"/>
      <c r="M349" s="24" t="str">
        <f t="shared" si="22"/>
        <v/>
      </c>
      <c r="N349" s="3"/>
      <c r="O349" s="2"/>
      <c r="P349" s="2"/>
      <c r="Q349" s="2"/>
      <c r="R349" s="15"/>
      <c r="S349" s="15"/>
      <c r="T349" s="45"/>
      <c r="U349" s="2"/>
      <c r="V349" s="37" t="str">
        <f t="shared" si="23"/>
        <v/>
      </c>
    </row>
    <row r="350" spans="2:22" x14ac:dyDescent="0.2">
      <c r="B350" s="24" t="str">
        <f t="shared" si="21"/>
        <v/>
      </c>
      <c r="C350" s="3"/>
      <c r="D350" s="2"/>
      <c r="E350" s="2"/>
      <c r="F350" s="2"/>
      <c r="G350" s="15"/>
      <c r="H350" s="15"/>
      <c r="I350" s="45"/>
      <c r="J350" s="2"/>
      <c r="K350" s="37" t="str">
        <f t="shared" si="20"/>
        <v/>
      </c>
      <c r="L350" s="33"/>
      <c r="M350" s="24" t="str">
        <f t="shared" si="22"/>
        <v/>
      </c>
      <c r="N350" s="3"/>
      <c r="O350" s="2"/>
      <c r="P350" s="2"/>
      <c r="Q350" s="2"/>
      <c r="R350" s="15"/>
      <c r="S350" s="15"/>
      <c r="T350" s="45"/>
      <c r="U350" s="2"/>
      <c r="V350" s="37" t="str">
        <f t="shared" si="23"/>
        <v/>
      </c>
    </row>
    <row r="351" spans="2:22" x14ac:dyDescent="0.2">
      <c r="B351" s="24" t="str">
        <f t="shared" si="21"/>
        <v/>
      </c>
      <c r="C351" s="3"/>
      <c r="D351" s="2"/>
      <c r="E351" s="2"/>
      <c r="F351" s="2"/>
      <c r="G351" s="15"/>
      <c r="H351" s="15"/>
      <c r="I351" s="45"/>
      <c r="J351" s="2"/>
      <c r="K351" s="37" t="str">
        <f t="shared" si="20"/>
        <v/>
      </c>
      <c r="L351" s="33"/>
      <c r="M351" s="24" t="str">
        <f t="shared" si="22"/>
        <v/>
      </c>
      <c r="N351" s="3"/>
      <c r="O351" s="2"/>
      <c r="P351" s="2"/>
      <c r="Q351" s="2"/>
      <c r="R351" s="15"/>
      <c r="S351" s="15"/>
      <c r="T351" s="45"/>
      <c r="U351" s="2"/>
      <c r="V351" s="37" t="str">
        <f t="shared" si="23"/>
        <v/>
      </c>
    </row>
    <row r="352" spans="2:22" x14ac:dyDescent="0.2">
      <c r="B352" s="24" t="str">
        <f t="shared" si="21"/>
        <v/>
      </c>
      <c r="C352" s="3"/>
      <c r="D352" s="2"/>
      <c r="E352" s="2"/>
      <c r="F352" s="2"/>
      <c r="G352" s="15"/>
      <c r="H352" s="15"/>
      <c r="I352" s="45"/>
      <c r="J352" s="2"/>
      <c r="K352" s="37" t="str">
        <f t="shared" si="20"/>
        <v/>
      </c>
      <c r="L352" s="33"/>
      <c r="M352" s="24" t="str">
        <f t="shared" si="22"/>
        <v/>
      </c>
      <c r="N352" s="3"/>
      <c r="O352" s="2"/>
      <c r="P352" s="2"/>
      <c r="Q352" s="2"/>
      <c r="R352" s="15"/>
      <c r="S352" s="15"/>
      <c r="T352" s="45"/>
      <c r="U352" s="2"/>
      <c r="V352" s="37" t="str">
        <f t="shared" si="23"/>
        <v/>
      </c>
    </row>
    <row r="353" spans="2:22" x14ac:dyDescent="0.2">
      <c r="B353" s="24" t="str">
        <f t="shared" si="21"/>
        <v/>
      </c>
      <c r="C353" s="3"/>
      <c r="D353" s="2"/>
      <c r="E353" s="2"/>
      <c r="F353" s="2"/>
      <c r="G353" s="15"/>
      <c r="H353" s="15"/>
      <c r="I353" s="45"/>
      <c r="J353" s="2"/>
      <c r="K353" s="37" t="str">
        <f t="shared" si="20"/>
        <v/>
      </c>
      <c r="L353" s="33"/>
      <c r="M353" s="24" t="str">
        <f t="shared" si="22"/>
        <v/>
      </c>
      <c r="N353" s="3"/>
      <c r="O353" s="2"/>
      <c r="P353" s="2"/>
      <c r="Q353" s="2"/>
      <c r="R353" s="15"/>
      <c r="S353" s="15"/>
      <c r="T353" s="45"/>
      <c r="U353" s="2"/>
      <c r="V353" s="37" t="str">
        <f t="shared" si="23"/>
        <v/>
      </c>
    </row>
    <row r="354" spans="2:22" x14ac:dyDescent="0.2">
      <c r="B354" s="24" t="str">
        <f t="shared" si="21"/>
        <v/>
      </c>
      <c r="C354" s="3"/>
      <c r="D354" s="2"/>
      <c r="E354" s="2"/>
      <c r="F354" s="2"/>
      <c r="G354" s="15"/>
      <c r="H354" s="15"/>
      <c r="I354" s="45"/>
      <c r="J354" s="2"/>
      <c r="K354" s="37" t="str">
        <f t="shared" si="20"/>
        <v/>
      </c>
      <c r="L354" s="33"/>
      <c r="M354" s="24" t="str">
        <f t="shared" si="22"/>
        <v/>
      </c>
      <c r="N354" s="3"/>
      <c r="O354" s="2"/>
      <c r="P354" s="2"/>
      <c r="Q354" s="2"/>
      <c r="R354" s="15"/>
      <c r="S354" s="15"/>
      <c r="T354" s="45"/>
      <c r="U354" s="2"/>
      <c r="V354" s="37" t="str">
        <f t="shared" si="23"/>
        <v/>
      </c>
    </row>
    <row r="355" spans="2:22" x14ac:dyDescent="0.2">
      <c r="B355" s="24" t="str">
        <f t="shared" si="21"/>
        <v/>
      </c>
      <c r="C355" s="3"/>
      <c r="D355" s="2"/>
      <c r="E355" s="2"/>
      <c r="F355" s="2"/>
      <c r="G355" s="15"/>
      <c r="H355" s="15"/>
      <c r="I355" s="45"/>
      <c r="J355" s="2"/>
      <c r="K355" s="37" t="str">
        <f t="shared" si="20"/>
        <v/>
      </c>
      <c r="L355" s="33"/>
      <c r="M355" s="24" t="str">
        <f t="shared" si="22"/>
        <v/>
      </c>
      <c r="N355" s="3"/>
      <c r="O355" s="2"/>
      <c r="P355" s="2"/>
      <c r="Q355" s="2"/>
      <c r="R355" s="15"/>
      <c r="S355" s="15"/>
      <c r="T355" s="45"/>
      <c r="U355" s="2"/>
      <c r="V355" s="37" t="str">
        <f t="shared" si="23"/>
        <v/>
      </c>
    </row>
    <row r="356" spans="2:22" x14ac:dyDescent="0.2">
      <c r="B356" s="24" t="str">
        <f t="shared" si="21"/>
        <v/>
      </c>
      <c r="C356" s="3"/>
      <c r="D356" s="2"/>
      <c r="E356" s="2"/>
      <c r="F356" s="2"/>
      <c r="G356" s="15"/>
      <c r="H356" s="15"/>
      <c r="I356" s="45"/>
      <c r="J356" s="2"/>
      <c r="K356" s="37" t="str">
        <f t="shared" si="20"/>
        <v/>
      </c>
      <c r="L356" s="33"/>
      <c r="M356" s="24" t="str">
        <f t="shared" si="22"/>
        <v/>
      </c>
      <c r="N356" s="3"/>
      <c r="O356" s="2"/>
      <c r="P356" s="2"/>
      <c r="Q356" s="2"/>
      <c r="R356" s="15"/>
      <c r="S356" s="15"/>
      <c r="T356" s="45"/>
      <c r="U356" s="2"/>
      <c r="V356" s="37" t="str">
        <f t="shared" si="23"/>
        <v/>
      </c>
    </row>
    <row r="357" spans="2:22" x14ac:dyDescent="0.2">
      <c r="B357" s="24" t="str">
        <f t="shared" si="21"/>
        <v/>
      </c>
      <c r="C357" s="3"/>
      <c r="D357" s="2"/>
      <c r="E357" s="2"/>
      <c r="F357" s="2"/>
      <c r="G357" s="15"/>
      <c r="H357" s="15"/>
      <c r="I357" s="45"/>
      <c r="J357" s="2"/>
      <c r="K357" s="37" t="str">
        <f t="shared" si="20"/>
        <v/>
      </c>
      <c r="L357" s="33"/>
      <c r="M357" s="24" t="str">
        <f t="shared" si="22"/>
        <v/>
      </c>
      <c r="N357" s="3"/>
      <c r="O357" s="2"/>
      <c r="P357" s="2"/>
      <c r="Q357" s="2"/>
      <c r="R357" s="15"/>
      <c r="S357" s="15"/>
      <c r="T357" s="45"/>
      <c r="U357" s="2"/>
      <c r="V357" s="37" t="str">
        <f t="shared" si="23"/>
        <v/>
      </c>
    </row>
    <row r="358" spans="2:22" x14ac:dyDescent="0.2">
      <c r="B358" s="24" t="str">
        <f t="shared" si="21"/>
        <v/>
      </c>
      <c r="C358" s="3"/>
      <c r="D358" s="2"/>
      <c r="E358" s="2"/>
      <c r="F358" s="2"/>
      <c r="G358" s="15"/>
      <c r="H358" s="15"/>
      <c r="I358" s="45"/>
      <c r="J358" s="2"/>
      <c r="K358" s="37" t="str">
        <f t="shared" si="20"/>
        <v/>
      </c>
      <c r="L358" s="33"/>
      <c r="M358" s="24" t="str">
        <f t="shared" si="22"/>
        <v/>
      </c>
      <c r="N358" s="3"/>
      <c r="O358" s="2"/>
      <c r="P358" s="2"/>
      <c r="Q358" s="2"/>
      <c r="R358" s="15"/>
      <c r="S358" s="15"/>
      <c r="T358" s="45"/>
      <c r="U358" s="2"/>
      <c r="V358" s="37" t="str">
        <f t="shared" si="23"/>
        <v/>
      </c>
    </row>
    <row r="359" spans="2:22" x14ac:dyDescent="0.2">
      <c r="B359" s="24" t="str">
        <f t="shared" si="21"/>
        <v/>
      </c>
      <c r="C359" s="3"/>
      <c r="D359" s="2"/>
      <c r="E359" s="2"/>
      <c r="F359" s="2"/>
      <c r="G359" s="15"/>
      <c r="H359" s="15"/>
      <c r="I359" s="45"/>
      <c r="J359" s="2"/>
      <c r="K359" s="37" t="str">
        <f t="shared" si="20"/>
        <v/>
      </c>
      <c r="L359" s="33"/>
      <c r="M359" s="24" t="str">
        <f t="shared" si="22"/>
        <v/>
      </c>
      <c r="N359" s="3"/>
      <c r="O359" s="2"/>
      <c r="P359" s="2"/>
      <c r="Q359" s="2"/>
      <c r="R359" s="15"/>
      <c r="S359" s="15"/>
      <c r="T359" s="45"/>
      <c r="U359" s="2"/>
      <c r="V359" s="37" t="str">
        <f t="shared" si="23"/>
        <v/>
      </c>
    </row>
    <row r="360" spans="2:22" x14ac:dyDescent="0.2">
      <c r="B360" s="24" t="str">
        <f t="shared" si="21"/>
        <v/>
      </c>
      <c r="C360" s="3"/>
      <c r="D360" s="2"/>
      <c r="E360" s="2"/>
      <c r="F360" s="2"/>
      <c r="G360" s="15"/>
      <c r="H360" s="15"/>
      <c r="I360" s="45"/>
      <c r="J360" s="2"/>
      <c r="K360" s="37" t="str">
        <f t="shared" si="20"/>
        <v/>
      </c>
      <c r="L360" s="33"/>
      <c r="M360" s="24" t="str">
        <f t="shared" si="22"/>
        <v/>
      </c>
      <c r="N360" s="3"/>
      <c r="O360" s="2"/>
      <c r="P360" s="2"/>
      <c r="Q360" s="2"/>
      <c r="R360" s="15"/>
      <c r="S360" s="15"/>
      <c r="T360" s="45"/>
      <c r="U360" s="2"/>
      <c r="V360" s="37" t="str">
        <f t="shared" si="23"/>
        <v/>
      </c>
    </row>
    <row r="361" spans="2:22" x14ac:dyDescent="0.2">
      <c r="B361" s="24" t="str">
        <f t="shared" si="21"/>
        <v/>
      </c>
      <c r="C361" s="3"/>
      <c r="D361" s="2"/>
      <c r="E361" s="2"/>
      <c r="F361" s="2"/>
      <c r="G361" s="15"/>
      <c r="H361" s="15"/>
      <c r="I361" s="45"/>
      <c r="J361" s="2"/>
      <c r="K361" s="37" t="str">
        <f t="shared" si="20"/>
        <v/>
      </c>
      <c r="L361" s="33"/>
      <c r="M361" s="24" t="str">
        <f t="shared" si="22"/>
        <v/>
      </c>
      <c r="N361" s="3"/>
      <c r="O361" s="2"/>
      <c r="P361" s="2"/>
      <c r="Q361" s="2"/>
      <c r="R361" s="15"/>
      <c r="S361" s="15"/>
      <c r="T361" s="45"/>
      <c r="U361" s="2"/>
      <c r="V361" s="37" t="str">
        <f t="shared" si="23"/>
        <v/>
      </c>
    </row>
    <row r="362" spans="2:22" x14ac:dyDescent="0.2">
      <c r="B362" s="24" t="str">
        <f t="shared" si="21"/>
        <v/>
      </c>
      <c r="C362" s="3"/>
      <c r="D362" s="2"/>
      <c r="E362" s="2"/>
      <c r="F362" s="2"/>
      <c r="G362" s="15"/>
      <c r="H362" s="15"/>
      <c r="I362" s="45"/>
      <c r="J362" s="2"/>
      <c r="K362" s="37" t="str">
        <f t="shared" si="20"/>
        <v/>
      </c>
      <c r="L362" s="33"/>
      <c r="M362" s="24" t="str">
        <f t="shared" si="22"/>
        <v/>
      </c>
      <c r="N362" s="3"/>
      <c r="O362" s="2"/>
      <c r="P362" s="2"/>
      <c r="Q362" s="2"/>
      <c r="R362" s="15"/>
      <c r="S362" s="15"/>
      <c r="T362" s="45"/>
      <c r="U362" s="2"/>
      <c r="V362" s="37" t="str">
        <f t="shared" si="23"/>
        <v/>
      </c>
    </row>
    <row r="363" spans="2:22" x14ac:dyDescent="0.2">
      <c r="B363" s="24" t="str">
        <f t="shared" si="21"/>
        <v/>
      </c>
      <c r="C363" s="3"/>
      <c r="D363" s="2"/>
      <c r="E363" s="2"/>
      <c r="F363" s="2"/>
      <c r="G363" s="15"/>
      <c r="H363" s="15"/>
      <c r="I363" s="45"/>
      <c r="J363" s="2"/>
      <c r="K363" s="37" t="str">
        <f t="shared" si="20"/>
        <v/>
      </c>
      <c r="L363" s="33"/>
      <c r="M363" s="24" t="str">
        <f t="shared" si="22"/>
        <v/>
      </c>
      <c r="N363" s="3"/>
      <c r="O363" s="2"/>
      <c r="P363" s="2"/>
      <c r="Q363" s="2"/>
      <c r="R363" s="15"/>
      <c r="S363" s="15"/>
      <c r="T363" s="45"/>
      <c r="U363" s="2"/>
      <c r="V363" s="37" t="str">
        <f t="shared" si="23"/>
        <v/>
      </c>
    </row>
    <row r="364" spans="2:22" x14ac:dyDescent="0.2">
      <c r="B364" s="24" t="str">
        <f t="shared" si="21"/>
        <v/>
      </c>
      <c r="C364" s="3"/>
      <c r="D364" s="2"/>
      <c r="E364" s="2"/>
      <c r="F364" s="2"/>
      <c r="G364" s="15"/>
      <c r="H364" s="15"/>
      <c r="I364" s="45"/>
      <c r="J364" s="2"/>
      <c r="K364" s="37" t="str">
        <f t="shared" si="20"/>
        <v/>
      </c>
      <c r="L364" s="33"/>
      <c r="M364" s="24" t="str">
        <f t="shared" si="22"/>
        <v/>
      </c>
      <c r="N364" s="3"/>
      <c r="O364" s="2"/>
      <c r="P364" s="2"/>
      <c r="Q364" s="2"/>
      <c r="R364" s="15"/>
      <c r="S364" s="15"/>
      <c r="T364" s="45"/>
      <c r="U364" s="2"/>
      <c r="V364" s="37" t="str">
        <f t="shared" si="23"/>
        <v/>
      </c>
    </row>
    <row r="365" spans="2:22" x14ac:dyDescent="0.2">
      <c r="B365" s="24" t="str">
        <f t="shared" si="21"/>
        <v/>
      </c>
      <c r="C365" s="3"/>
      <c r="D365" s="2"/>
      <c r="E365" s="2"/>
      <c r="F365" s="2"/>
      <c r="G365" s="15"/>
      <c r="H365" s="15"/>
      <c r="I365" s="45"/>
      <c r="J365" s="2"/>
      <c r="K365" s="37" t="str">
        <f t="shared" si="20"/>
        <v/>
      </c>
      <c r="L365" s="33"/>
      <c r="M365" s="24" t="str">
        <f t="shared" si="22"/>
        <v/>
      </c>
      <c r="N365" s="3"/>
      <c r="O365" s="2"/>
      <c r="P365" s="2"/>
      <c r="Q365" s="2"/>
      <c r="R365" s="15"/>
      <c r="S365" s="15"/>
      <c r="T365" s="45"/>
      <c r="U365" s="2"/>
      <c r="V365" s="37" t="str">
        <f t="shared" si="23"/>
        <v/>
      </c>
    </row>
    <row r="366" spans="2:22" x14ac:dyDescent="0.2">
      <c r="B366" s="24" t="str">
        <f t="shared" si="21"/>
        <v/>
      </c>
      <c r="C366" s="3"/>
      <c r="D366" s="2"/>
      <c r="E366" s="2"/>
      <c r="F366" s="2"/>
      <c r="G366" s="15"/>
      <c r="H366" s="15"/>
      <c r="I366" s="45"/>
      <c r="J366" s="2"/>
      <c r="K366" s="37" t="str">
        <f t="shared" si="20"/>
        <v/>
      </c>
      <c r="L366" s="33"/>
      <c r="M366" s="24" t="str">
        <f t="shared" si="22"/>
        <v/>
      </c>
      <c r="N366" s="3"/>
      <c r="O366" s="2"/>
      <c r="P366" s="2"/>
      <c r="Q366" s="2"/>
      <c r="R366" s="15"/>
      <c r="S366" s="15"/>
      <c r="T366" s="45"/>
      <c r="U366" s="2"/>
      <c r="V366" s="37" t="str">
        <f t="shared" si="23"/>
        <v/>
      </c>
    </row>
    <row r="367" spans="2:22" x14ac:dyDescent="0.2">
      <c r="B367" s="24" t="str">
        <f t="shared" si="21"/>
        <v/>
      </c>
      <c r="C367" s="3"/>
      <c r="D367" s="2"/>
      <c r="E367" s="2"/>
      <c r="F367" s="2"/>
      <c r="G367" s="15"/>
      <c r="H367" s="15"/>
      <c r="I367" s="45"/>
      <c r="J367" s="2"/>
      <c r="K367" s="37" t="str">
        <f t="shared" si="20"/>
        <v/>
      </c>
      <c r="L367" s="33"/>
      <c r="M367" s="24" t="str">
        <f t="shared" si="22"/>
        <v/>
      </c>
      <c r="N367" s="3"/>
      <c r="O367" s="2"/>
      <c r="P367" s="2"/>
      <c r="Q367" s="2"/>
      <c r="R367" s="15"/>
      <c r="S367" s="15"/>
      <c r="T367" s="45"/>
      <c r="U367" s="2"/>
      <c r="V367" s="37" t="str">
        <f t="shared" si="23"/>
        <v/>
      </c>
    </row>
    <row r="368" spans="2:22" x14ac:dyDescent="0.2">
      <c r="B368" s="24" t="str">
        <f t="shared" si="21"/>
        <v/>
      </c>
      <c r="C368" s="3"/>
      <c r="D368" s="2"/>
      <c r="E368" s="2"/>
      <c r="F368" s="2"/>
      <c r="G368" s="15"/>
      <c r="H368" s="15"/>
      <c r="I368" s="45"/>
      <c r="J368" s="2"/>
      <c r="K368" s="37" t="str">
        <f t="shared" si="20"/>
        <v/>
      </c>
      <c r="L368" s="33"/>
      <c r="M368" s="24" t="str">
        <f t="shared" si="22"/>
        <v/>
      </c>
      <c r="N368" s="3"/>
      <c r="O368" s="2"/>
      <c r="P368" s="2"/>
      <c r="Q368" s="2"/>
      <c r="R368" s="15"/>
      <c r="S368" s="15"/>
      <c r="T368" s="45"/>
      <c r="U368" s="2"/>
      <c r="V368" s="37" t="str">
        <f t="shared" si="23"/>
        <v/>
      </c>
    </row>
    <row r="369" spans="2:22" x14ac:dyDescent="0.2">
      <c r="B369" s="24" t="str">
        <f t="shared" si="21"/>
        <v/>
      </c>
      <c r="C369" s="3"/>
      <c r="D369" s="2"/>
      <c r="E369" s="2"/>
      <c r="F369" s="2"/>
      <c r="G369" s="15"/>
      <c r="H369" s="15"/>
      <c r="I369" s="45"/>
      <c r="J369" s="2"/>
      <c r="K369" s="37" t="str">
        <f t="shared" si="20"/>
        <v/>
      </c>
      <c r="L369" s="33"/>
      <c r="M369" s="24" t="str">
        <f t="shared" si="22"/>
        <v/>
      </c>
      <c r="N369" s="3"/>
      <c r="O369" s="2"/>
      <c r="P369" s="2"/>
      <c r="Q369" s="2"/>
      <c r="R369" s="15"/>
      <c r="S369" s="15"/>
      <c r="T369" s="45"/>
      <c r="U369" s="2"/>
      <c r="V369" s="37" t="str">
        <f t="shared" si="23"/>
        <v/>
      </c>
    </row>
    <row r="370" spans="2:22" x14ac:dyDescent="0.2">
      <c r="B370" s="24" t="str">
        <f t="shared" si="21"/>
        <v/>
      </c>
      <c r="C370" s="3"/>
      <c r="D370" s="2"/>
      <c r="E370" s="2"/>
      <c r="F370" s="2"/>
      <c r="G370" s="15"/>
      <c r="H370" s="15"/>
      <c r="I370" s="45"/>
      <c r="J370" s="2"/>
      <c r="K370" s="37" t="str">
        <f t="shared" si="20"/>
        <v/>
      </c>
      <c r="L370" s="33"/>
      <c r="M370" s="24" t="str">
        <f t="shared" si="22"/>
        <v/>
      </c>
      <c r="N370" s="3"/>
      <c r="O370" s="2"/>
      <c r="P370" s="2"/>
      <c r="Q370" s="2"/>
      <c r="R370" s="15"/>
      <c r="S370" s="15"/>
      <c r="T370" s="45"/>
      <c r="U370" s="2"/>
      <c r="V370" s="37" t="str">
        <f t="shared" si="23"/>
        <v/>
      </c>
    </row>
    <row r="371" spans="2:22" x14ac:dyDescent="0.2">
      <c r="B371" s="24" t="str">
        <f t="shared" si="21"/>
        <v/>
      </c>
      <c r="C371" s="3"/>
      <c r="D371" s="2"/>
      <c r="E371" s="2"/>
      <c r="F371" s="2"/>
      <c r="G371" s="15"/>
      <c r="H371" s="15"/>
      <c r="I371" s="45"/>
      <c r="J371" s="2"/>
      <c r="K371" s="37" t="str">
        <f t="shared" si="20"/>
        <v/>
      </c>
      <c r="L371" s="33"/>
      <c r="M371" s="24" t="str">
        <f t="shared" si="22"/>
        <v/>
      </c>
      <c r="N371" s="3"/>
      <c r="O371" s="2"/>
      <c r="P371" s="2"/>
      <c r="Q371" s="2"/>
      <c r="R371" s="15"/>
      <c r="S371" s="15"/>
      <c r="T371" s="45"/>
      <c r="U371" s="2"/>
      <c r="V371" s="37" t="str">
        <f t="shared" si="23"/>
        <v/>
      </c>
    </row>
    <row r="372" spans="2:22" x14ac:dyDescent="0.2">
      <c r="B372" s="24" t="str">
        <f t="shared" si="21"/>
        <v/>
      </c>
      <c r="C372" s="3"/>
      <c r="D372" s="2"/>
      <c r="E372" s="2"/>
      <c r="F372" s="2"/>
      <c r="G372" s="15"/>
      <c r="H372" s="15"/>
      <c r="I372" s="45"/>
      <c r="J372" s="2"/>
      <c r="K372" s="37" t="str">
        <f t="shared" si="20"/>
        <v/>
      </c>
      <c r="L372" s="33"/>
      <c r="M372" s="24" t="str">
        <f t="shared" si="22"/>
        <v/>
      </c>
      <c r="N372" s="3"/>
      <c r="O372" s="2"/>
      <c r="P372" s="2"/>
      <c r="Q372" s="2"/>
      <c r="R372" s="15"/>
      <c r="S372" s="15"/>
      <c r="T372" s="45"/>
      <c r="U372" s="2"/>
      <c r="V372" s="37" t="str">
        <f t="shared" si="23"/>
        <v/>
      </c>
    </row>
    <row r="373" spans="2:22" x14ac:dyDescent="0.2">
      <c r="B373" s="24" t="str">
        <f t="shared" si="21"/>
        <v/>
      </c>
      <c r="C373" s="3"/>
      <c r="D373" s="2"/>
      <c r="E373" s="2"/>
      <c r="F373" s="2"/>
      <c r="G373" s="15"/>
      <c r="H373" s="15"/>
      <c r="I373" s="45"/>
      <c r="J373" s="2"/>
      <c r="K373" s="37" t="str">
        <f t="shared" si="20"/>
        <v/>
      </c>
      <c r="L373" s="33"/>
      <c r="M373" s="24" t="str">
        <f t="shared" si="22"/>
        <v/>
      </c>
      <c r="N373" s="3"/>
      <c r="O373" s="2"/>
      <c r="P373" s="2"/>
      <c r="Q373" s="2"/>
      <c r="R373" s="15"/>
      <c r="S373" s="15"/>
      <c r="T373" s="45"/>
      <c r="U373" s="2"/>
      <c r="V373" s="37" t="str">
        <f t="shared" si="23"/>
        <v/>
      </c>
    </row>
    <row r="374" spans="2:22" x14ac:dyDescent="0.2">
      <c r="B374" s="24" t="str">
        <f t="shared" si="21"/>
        <v/>
      </c>
      <c r="C374" s="3"/>
      <c r="D374" s="2"/>
      <c r="E374" s="2"/>
      <c r="F374" s="2"/>
      <c r="G374" s="15"/>
      <c r="H374" s="15"/>
      <c r="I374" s="45"/>
      <c r="J374" s="2"/>
      <c r="K374" s="37" t="str">
        <f t="shared" si="20"/>
        <v/>
      </c>
      <c r="L374" s="33"/>
      <c r="M374" s="24" t="str">
        <f t="shared" si="22"/>
        <v/>
      </c>
      <c r="N374" s="3"/>
      <c r="O374" s="2"/>
      <c r="P374" s="2"/>
      <c r="Q374" s="2"/>
      <c r="R374" s="15"/>
      <c r="S374" s="15"/>
      <c r="T374" s="45"/>
      <c r="U374" s="2"/>
      <c r="V374" s="37" t="str">
        <f t="shared" si="23"/>
        <v/>
      </c>
    </row>
    <row r="375" spans="2:22" x14ac:dyDescent="0.2">
      <c r="B375" s="24" t="str">
        <f t="shared" si="21"/>
        <v/>
      </c>
      <c r="C375" s="3"/>
      <c r="D375" s="2"/>
      <c r="E375" s="2"/>
      <c r="F375" s="2"/>
      <c r="G375" s="15"/>
      <c r="H375" s="15"/>
      <c r="I375" s="45"/>
      <c r="J375" s="2"/>
      <c r="K375" s="37" t="str">
        <f t="shared" si="20"/>
        <v/>
      </c>
      <c r="L375" s="33"/>
      <c r="M375" s="24" t="str">
        <f t="shared" si="22"/>
        <v/>
      </c>
      <c r="N375" s="3"/>
      <c r="O375" s="2"/>
      <c r="P375" s="2"/>
      <c r="Q375" s="2"/>
      <c r="R375" s="15"/>
      <c r="S375" s="15"/>
      <c r="T375" s="45"/>
      <c r="U375" s="2"/>
      <c r="V375" s="37" t="str">
        <f t="shared" si="23"/>
        <v/>
      </c>
    </row>
    <row r="376" spans="2:22" x14ac:dyDescent="0.2">
      <c r="B376" s="24" t="str">
        <f t="shared" si="21"/>
        <v/>
      </c>
      <c r="C376" s="3"/>
      <c r="D376" s="2"/>
      <c r="E376" s="2"/>
      <c r="F376" s="2"/>
      <c r="G376" s="15"/>
      <c r="H376" s="15"/>
      <c r="I376" s="45"/>
      <c r="J376" s="2"/>
      <c r="K376" s="37" t="str">
        <f t="shared" si="20"/>
        <v/>
      </c>
      <c r="L376" s="33"/>
      <c r="M376" s="24" t="str">
        <f t="shared" si="22"/>
        <v/>
      </c>
      <c r="N376" s="3"/>
      <c r="O376" s="2"/>
      <c r="P376" s="2"/>
      <c r="Q376" s="2"/>
      <c r="R376" s="15"/>
      <c r="S376" s="15"/>
      <c r="T376" s="45"/>
      <c r="U376" s="2"/>
      <c r="V376" s="37" t="str">
        <f t="shared" si="23"/>
        <v/>
      </c>
    </row>
    <row r="377" spans="2:22" x14ac:dyDescent="0.2">
      <c r="B377" s="24" t="str">
        <f t="shared" si="21"/>
        <v/>
      </c>
      <c r="C377" s="3"/>
      <c r="D377" s="2"/>
      <c r="E377" s="2"/>
      <c r="F377" s="2"/>
      <c r="G377" s="15"/>
      <c r="H377" s="15"/>
      <c r="I377" s="45"/>
      <c r="J377" s="2"/>
      <c r="K377" s="37" t="str">
        <f t="shared" si="20"/>
        <v/>
      </c>
      <c r="L377" s="33"/>
      <c r="M377" s="24" t="str">
        <f t="shared" si="22"/>
        <v/>
      </c>
      <c r="N377" s="3"/>
      <c r="O377" s="2"/>
      <c r="P377" s="2"/>
      <c r="Q377" s="2"/>
      <c r="R377" s="15"/>
      <c r="S377" s="15"/>
      <c r="T377" s="45"/>
      <c r="U377" s="2"/>
      <c r="V377" s="37" t="str">
        <f t="shared" si="23"/>
        <v/>
      </c>
    </row>
    <row r="378" spans="2:22" x14ac:dyDescent="0.2">
      <c r="B378" s="24" t="str">
        <f t="shared" si="21"/>
        <v/>
      </c>
      <c r="C378" s="3"/>
      <c r="D378" s="2"/>
      <c r="E378" s="2"/>
      <c r="F378" s="2"/>
      <c r="G378" s="15"/>
      <c r="H378" s="15"/>
      <c r="I378" s="45"/>
      <c r="J378" s="2"/>
      <c r="K378" s="37" t="str">
        <f t="shared" si="20"/>
        <v/>
      </c>
      <c r="L378" s="33"/>
      <c r="M378" s="24" t="str">
        <f t="shared" si="22"/>
        <v/>
      </c>
      <c r="N378" s="3"/>
      <c r="O378" s="2"/>
      <c r="P378" s="2"/>
      <c r="Q378" s="2"/>
      <c r="R378" s="15"/>
      <c r="S378" s="15"/>
      <c r="T378" s="45"/>
      <c r="U378" s="2"/>
      <c r="V378" s="37" t="str">
        <f t="shared" si="23"/>
        <v/>
      </c>
    </row>
    <row r="379" spans="2:22" x14ac:dyDescent="0.2">
      <c r="B379" s="24" t="str">
        <f t="shared" si="21"/>
        <v/>
      </c>
      <c r="C379" s="3"/>
      <c r="D379" s="2"/>
      <c r="E379" s="2"/>
      <c r="F379" s="2"/>
      <c r="G379" s="15"/>
      <c r="H379" s="15"/>
      <c r="I379" s="45"/>
      <c r="J379" s="2"/>
      <c r="K379" s="37" t="str">
        <f t="shared" si="20"/>
        <v/>
      </c>
      <c r="L379" s="33"/>
      <c r="M379" s="24" t="str">
        <f t="shared" si="22"/>
        <v/>
      </c>
      <c r="N379" s="3"/>
      <c r="O379" s="2"/>
      <c r="P379" s="2"/>
      <c r="Q379" s="2"/>
      <c r="R379" s="15"/>
      <c r="S379" s="15"/>
      <c r="T379" s="45"/>
      <c r="U379" s="2"/>
      <c r="V379" s="37" t="str">
        <f t="shared" si="23"/>
        <v/>
      </c>
    </row>
    <row r="380" spans="2:22" x14ac:dyDescent="0.2">
      <c r="B380" s="24" t="str">
        <f t="shared" si="21"/>
        <v/>
      </c>
      <c r="C380" s="3"/>
      <c r="D380" s="2"/>
      <c r="E380" s="2"/>
      <c r="F380" s="2"/>
      <c r="G380" s="15"/>
      <c r="H380" s="15"/>
      <c r="I380" s="45"/>
      <c r="J380" s="2"/>
      <c r="K380" s="37" t="str">
        <f t="shared" si="20"/>
        <v/>
      </c>
      <c r="L380" s="33"/>
      <c r="M380" s="24" t="str">
        <f t="shared" si="22"/>
        <v/>
      </c>
      <c r="N380" s="3"/>
      <c r="O380" s="2"/>
      <c r="P380" s="2"/>
      <c r="Q380" s="2"/>
      <c r="R380" s="15"/>
      <c r="S380" s="15"/>
      <c r="T380" s="45"/>
      <c r="U380" s="2"/>
      <c r="V380" s="37" t="str">
        <f t="shared" si="23"/>
        <v/>
      </c>
    </row>
    <row r="381" spans="2:22" x14ac:dyDescent="0.2">
      <c r="B381" s="24" t="str">
        <f t="shared" si="21"/>
        <v/>
      </c>
      <c r="C381" s="3"/>
      <c r="D381" s="2"/>
      <c r="E381" s="2"/>
      <c r="F381" s="2"/>
      <c r="G381" s="15"/>
      <c r="H381" s="15"/>
      <c r="I381" s="45"/>
      <c r="J381" s="2"/>
      <c r="K381" s="37" t="str">
        <f t="shared" si="20"/>
        <v/>
      </c>
      <c r="L381" s="33"/>
      <c r="M381" s="24" t="str">
        <f t="shared" si="22"/>
        <v/>
      </c>
      <c r="N381" s="3"/>
      <c r="O381" s="2"/>
      <c r="P381" s="2"/>
      <c r="Q381" s="2"/>
      <c r="R381" s="15"/>
      <c r="S381" s="15"/>
      <c r="T381" s="45"/>
      <c r="U381" s="2"/>
      <c r="V381" s="37" t="str">
        <f t="shared" si="23"/>
        <v/>
      </c>
    </row>
    <row r="382" spans="2:22" x14ac:dyDescent="0.2">
      <c r="B382" s="24" t="str">
        <f t="shared" si="21"/>
        <v/>
      </c>
      <c r="C382" s="3"/>
      <c r="D382" s="2"/>
      <c r="E382" s="2"/>
      <c r="F382" s="2"/>
      <c r="G382" s="15"/>
      <c r="H382" s="15"/>
      <c r="I382" s="45"/>
      <c r="J382" s="2"/>
      <c r="K382" s="37" t="str">
        <f t="shared" si="20"/>
        <v/>
      </c>
      <c r="L382" s="33"/>
      <c r="M382" s="24" t="str">
        <f t="shared" si="22"/>
        <v/>
      </c>
      <c r="N382" s="3"/>
      <c r="O382" s="2"/>
      <c r="P382" s="2"/>
      <c r="Q382" s="2"/>
      <c r="R382" s="15"/>
      <c r="S382" s="15"/>
      <c r="T382" s="45"/>
      <c r="U382" s="2"/>
      <c r="V382" s="37" t="str">
        <f t="shared" si="23"/>
        <v/>
      </c>
    </row>
    <row r="383" spans="2:22" x14ac:dyDescent="0.2">
      <c r="B383" s="24" t="str">
        <f t="shared" si="21"/>
        <v/>
      </c>
      <c r="C383" s="3"/>
      <c r="D383" s="2"/>
      <c r="E383" s="2"/>
      <c r="F383" s="2"/>
      <c r="G383" s="15"/>
      <c r="H383" s="15"/>
      <c r="I383" s="45"/>
      <c r="J383" s="2"/>
      <c r="K383" s="37" t="str">
        <f t="shared" si="20"/>
        <v/>
      </c>
      <c r="L383" s="33"/>
      <c r="M383" s="24" t="str">
        <f t="shared" si="22"/>
        <v/>
      </c>
      <c r="N383" s="3"/>
      <c r="O383" s="2"/>
      <c r="P383" s="2"/>
      <c r="Q383" s="2"/>
      <c r="R383" s="15"/>
      <c r="S383" s="15"/>
      <c r="T383" s="45"/>
      <c r="U383" s="2"/>
      <c r="V383" s="37" t="str">
        <f t="shared" si="23"/>
        <v/>
      </c>
    </row>
    <row r="384" spans="2:22" x14ac:dyDescent="0.2">
      <c r="B384" s="24" t="str">
        <f t="shared" si="21"/>
        <v/>
      </c>
      <c r="C384" s="3"/>
      <c r="D384" s="2"/>
      <c r="E384" s="2"/>
      <c r="F384" s="2"/>
      <c r="G384" s="15"/>
      <c r="H384" s="15"/>
      <c r="I384" s="45"/>
      <c r="J384" s="2"/>
      <c r="K384" s="37" t="str">
        <f t="shared" si="20"/>
        <v/>
      </c>
      <c r="L384" s="33"/>
      <c r="M384" s="24" t="str">
        <f t="shared" si="22"/>
        <v/>
      </c>
      <c r="N384" s="3"/>
      <c r="O384" s="2"/>
      <c r="P384" s="2"/>
      <c r="Q384" s="2"/>
      <c r="R384" s="15"/>
      <c r="S384" s="15"/>
      <c r="T384" s="45"/>
      <c r="U384" s="2"/>
      <c r="V384" s="37" t="str">
        <f t="shared" si="23"/>
        <v/>
      </c>
    </row>
    <row r="385" spans="2:22" x14ac:dyDescent="0.2">
      <c r="B385" s="24" t="str">
        <f t="shared" si="21"/>
        <v/>
      </c>
      <c r="C385" s="3"/>
      <c r="D385" s="2"/>
      <c r="E385" s="2"/>
      <c r="F385" s="2"/>
      <c r="G385" s="15"/>
      <c r="H385" s="15"/>
      <c r="I385" s="45"/>
      <c r="J385" s="2"/>
      <c r="K385" s="37" t="str">
        <f t="shared" si="20"/>
        <v/>
      </c>
      <c r="L385" s="33"/>
      <c r="M385" s="24" t="str">
        <f t="shared" si="22"/>
        <v/>
      </c>
      <c r="N385" s="3"/>
      <c r="O385" s="2"/>
      <c r="P385" s="2"/>
      <c r="Q385" s="2"/>
      <c r="R385" s="15"/>
      <c r="S385" s="15"/>
      <c r="T385" s="45"/>
      <c r="U385" s="2"/>
      <c r="V385" s="37" t="str">
        <f t="shared" si="23"/>
        <v/>
      </c>
    </row>
    <row r="386" spans="2:22" x14ac:dyDescent="0.2">
      <c r="B386" s="24" t="str">
        <f t="shared" si="21"/>
        <v/>
      </c>
      <c r="C386" s="3"/>
      <c r="D386" s="2"/>
      <c r="E386" s="2"/>
      <c r="F386" s="2"/>
      <c r="G386" s="15"/>
      <c r="H386" s="15"/>
      <c r="I386" s="45"/>
      <c r="J386" s="2"/>
      <c r="K386" s="37" t="str">
        <f t="shared" si="20"/>
        <v/>
      </c>
      <c r="L386" s="33"/>
      <c r="M386" s="24" t="str">
        <f t="shared" si="22"/>
        <v/>
      </c>
      <c r="N386" s="3"/>
      <c r="O386" s="2"/>
      <c r="P386" s="2"/>
      <c r="Q386" s="2"/>
      <c r="R386" s="15"/>
      <c r="S386" s="15"/>
      <c r="T386" s="45"/>
      <c r="U386" s="2"/>
      <c r="V386" s="37" t="str">
        <f t="shared" si="23"/>
        <v/>
      </c>
    </row>
    <row r="387" spans="2:22" x14ac:dyDescent="0.2">
      <c r="B387" s="24" t="str">
        <f t="shared" si="21"/>
        <v/>
      </c>
      <c r="C387" s="3"/>
      <c r="D387" s="2"/>
      <c r="E387" s="2"/>
      <c r="F387" s="2"/>
      <c r="G387" s="15"/>
      <c r="H387" s="15"/>
      <c r="I387" s="45"/>
      <c r="J387" s="2"/>
      <c r="K387" s="37" t="str">
        <f t="shared" si="20"/>
        <v/>
      </c>
      <c r="L387" s="33"/>
      <c r="M387" s="24" t="str">
        <f t="shared" si="22"/>
        <v/>
      </c>
      <c r="N387" s="3"/>
      <c r="O387" s="2"/>
      <c r="P387" s="2"/>
      <c r="Q387" s="2"/>
      <c r="R387" s="15"/>
      <c r="S387" s="15"/>
      <c r="T387" s="45"/>
      <c r="U387" s="2"/>
      <c r="V387" s="37" t="str">
        <f t="shared" si="23"/>
        <v/>
      </c>
    </row>
    <row r="388" spans="2:22" x14ac:dyDescent="0.2">
      <c r="B388" s="24" t="str">
        <f t="shared" si="21"/>
        <v/>
      </c>
      <c r="C388" s="3"/>
      <c r="D388" s="2"/>
      <c r="E388" s="2"/>
      <c r="F388" s="2"/>
      <c r="G388" s="15"/>
      <c r="H388" s="15"/>
      <c r="I388" s="45"/>
      <c r="J388" s="2"/>
      <c r="K388" s="37" t="str">
        <f t="shared" si="20"/>
        <v/>
      </c>
      <c r="L388" s="33"/>
      <c r="M388" s="24" t="str">
        <f t="shared" si="22"/>
        <v/>
      </c>
      <c r="N388" s="3"/>
      <c r="O388" s="2"/>
      <c r="P388" s="2"/>
      <c r="Q388" s="2"/>
      <c r="R388" s="15"/>
      <c r="S388" s="15"/>
      <c r="T388" s="45"/>
      <c r="U388" s="2"/>
      <c r="V388" s="37" t="str">
        <f t="shared" si="23"/>
        <v/>
      </c>
    </row>
    <row r="389" spans="2:22" x14ac:dyDescent="0.2">
      <c r="B389" s="24" t="str">
        <f t="shared" si="21"/>
        <v/>
      </c>
      <c r="C389" s="3"/>
      <c r="D389" s="2"/>
      <c r="E389" s="2"/>
      <c r="F389" s="2"/>
      <c r="G389" s="15"/>
      <c r="H389" s="15"/>
      <c r="I389" s="45"/>
      <c r="J389" s="2"/>
      <c r="K389" s="37" t="str">
        <f t="shared" ref="K389:K452" si="24">IF(AND(I389&gt;0,G389&gt;0),G389/I389,"")</f>
        <v/>
      </c>
      <c r="L389" s="33"/>
      <c r="M389" s="24" t="str">
        <f t="shared" si="22"/>
        <v/>
      </c>
      <c r="N389" s="3"/>
      <c r="O389" s="2"/>
      <c r="P389" s="2"/>
      <c r="Q389" s="2"/>
      <c r="R389" s="15"/>
      <c r="S389" s="15"/>
      <c r="T389" s="45"/>
      <c r="U389" s="2"/>
      <c r="V389" s="37" t="str">
        <f t="shared" si="23"/>
        <v/>
      </c>
    </row>
    <row r="390" spans="2:22" x14ac:dyDescent="0.2">
      <c r="B390" s="24" t="str">
        <f t="shared" ref="B390:B453" si="25">_xlfn.CONCAT(C390,E390,F390)</f>
        <v/>
      </c>
      <c r="C390" s="3"/>
      <c r="D390" s="2"/>
      <c r="E390" s="2"/>
      <c r="F390" s="2"/>
      <c r="G390" s="15"/>
      <c r="H390" s="15"/>
      <c r="I390" s="45"/>
      <c r="J390" s="2"/>
      <c r="K390" s="37" t="str">
        <f t="shared" si="24"/>
        <v/>
      </c>
      <c r="L390" s="33"/>
      <c r="M390" s="24" t="str">
        <f t="shared" ref="M390:M453" si="26">_xlfn.CONCAT(N390,P390,Q390)</f>
        <v/>
      </c>
      <c r="N390" s="3"/>
      <c r="O390" s="2"/>
      <c r="P390" s="2"/>
      <c r="Q390" s="2"/>
      <c r="R390" s="15"/>
      <c r="S390" s="15"/>
      <c r="T390" s="45"/>
      <c r="U390" s="2"/>
      <c r="V390" s="37" t="str">
        <f t="shared" ref="V390:V453" si="27">IF(AND(T390&gt;0,R390&gt;0),R390/T390,"")</f>
        <v/>
      </c>
    </row>
    <row r="391" spans="2:22" x14ac:dyDescent="0.2">
      <c r="B391" s="24" t="str">
        <f t="shared" si="25"/>
        <v/>
      </c>
      <c r="C391" s="3"/>
      <c r="D391" s="2"/>
      <c r="E391" s="2"/>
      <c r="F391" s="2"/>
      <c r="G391" s="15"/>
      <c r="H391" s="15"/>
      <c r="I391" s="45"/>
      <c r="J391" s="2"/>
      <c r="K391" s="37" t="str">
        <f t="shared" si="24"/>
        <v/>
      </c>
      <c r="L391" s="33"/>
      <c r="M391" s="24" t="str">
        <f t="shared" si="26"/>
        <v/>
      </c>
      <c r="N391" s="3"/>
      <c r="O391" s="2"/>
      <c r="P391" s="2"/>
      <c r="Q391" s="2"/>
      <c r="R391" s="15"/>
      <c r="S391" s="15"/>
      <c r="T391" s="45"/>
      <c r="U391" s="2"/>
      <c r="V391" s="37" t="str">
        <f t="shared" si="27"/>
        <v/>
      </c>
    </row>
    <row r="392" spans="2:22" x14ac:dyDescent="0.2">
      <c r="B392" s="24" t="str">
        <f t="shared" si="25"/>
        <v/>
      </c>
      <c r="C392" s="3"/>
      <c r="D392" s="2"/>
      <c r="E392" s="2"/>
      <c r="F392" s="2"/>
      <c r="G392" s="15"/>
      <c r="H392" s="15"/>
      <c r="I392" s="45"/>
      <c r="J392" s="2"/>
      <c r="K392" s="37" t="str">
        <f t="shared" si="24"/>
        <v/>
      </c>
      <c r="L392" s="33"/>
      <c r="M392" s="24" t="str">
        <f t="shared" si="26"/>
        <v/>
      </c>
      <c r="N392" s="3"/>
      <c r="O392" s="2"/>
      <c r="P392" s="2"/>
      <c r="Q392" s="2"/>
      <c r="R392" s="15"/>
      <c r="S392" s="15"/>
      <c r="T392" s="45"/>
      <c r="U392" s="2"/>
      <c r="V392" s="37" t="str">
        <f t="shared" si="27"/>
        <v/>
      </c>
    </row>
    <row r="393" spans="2:22" x14ac:dyDescent="0.2">
      <c r="B393" s="24" t="str">
        <f t="shared" si="25"/>
        <v/>
      </c>
      <c r="C393" s="3"/>
      <c r="D393" s="2"/>
      <c r="E393" s="2"/>
      <c r="F393" s="2"/>
      <c r="G393" s="15"/>
      <c r="H393" s="15"/>
      <c r="I393" s="45"/>
      <c r="J393" s="2"/>
      <c r="K393" s="37" t="str">
        <f t="shared" si="24"/>
        <v/>
      </c>
      <c r="L393" s="33"/>
      <c r="M393" s="24" t="str">
        <f t="shared" si="26"/>
        <v/>
      </c>
      <c r="N393" s="3"/>
      <c r="O393" s="2"/>
      <c r="P393" s="2"/>
      <c r="Q393" s="2"/>
      <c r="R393" s="15"/>
      <c r="S393" s="15"/>
      <c r="T393" s="45"/>
      <c r="U393" s="2"/>
      <c r="V393" s="37" t="str">
        <f t="shared" si="27"/>
        <v/>
      </c>
    </row>
    <row r="394" spans="2:22" x14ac:dyDescent="0.2">
      <c r="B394" s="24" t="str">
        <f t="shared" si="25"/>
        <v/>
      </c>
      <c r="C394" s="3"/>
      <c r="D394" s="2"/>
      <c r="E394" s="2"/>
      <c r="F394" s="2"/>
      <c r="G394" s="15"/>
      <c r="H394" s="15"/>
      <c r="I394" s="45"/>
      <c r="J394" s="2"/>
      <c r="K394" s="37" t="str">
        <f t="shared" si="24"/>
        <v/>
      </c>
      <c r="L394" s="33"/>
      <c r="M394" s="24" t="str">
        <f t="shared" si="26"/>
        <v/>
      </c>
      <c r="N394" s="3"/>
      <c r="O394" s="2"/>
      <c r="P394" s="2"/>
      <c r="Q394" s="2"/>
      <c r="R394" s="15"/>
      <c r="S394" s="15"/>
      <c r="T394" s="45"/>
      <c r="U394" s="2"/>
      <c r="V394" s="37" t="str">
        <f t="shared" si="27"/>
        <v/>
      </c>
    </row>
    <row r="395" spans="2:22" x14ac:dyDescent="0.2">
      <c r="B395" s="24" t="str">
        <f t="shared" si="25"/>
        <v/>
      </c>
      <c r="C395" s="3"/>
      <c r="D395" s="2"/>
      <c r="E395" s="2"/>
      <c r="F395" s="2"/>
      <c r="G395" s="15"/>
      <c r="H395" s="15"/>
      <c r="I395" s="45"/>
      <c r="J395" s="2"/>
      <c r="K395" s="37" t="str">
        <f t="shared" si="24"/>
        <v/>
      </c>
      <c r="L395" s="33"/>
      <c r="M395" s="24" t="str">
        <f t="shared" si="26"/>
        <v/>
      </c>
      <c r="N395" s="3"/>
      <c r="O395" s="2"/>
      <c r="P395" s="2"/>
      <c r="Q395" s="2"/>
      <c r="R395" s="15"/>
      <c r="S395" s="15"/>
      <c r="T395" s="45"/>
      <c r="U395" s="2"/>
      <c r="V395" s="37" t="str">
        <f t="shared" si="27"/>
        <v/>
      </c>
    </row>
    <row r="396" spans="2:22" x14ac:dyDescent="0.2">
      <c r="B396" s="24" t="str">
        <f t="shared" si="25"/>
        <v/>
      </c>
      <c r="C396" s="3"/>
      <c r="D396" s="2"/>
      <c r="E396" s="2"/>
      <c r="F396" s="2"/>
      <c r="G396" s="15"/>
      <c r="H396" s="15"/>
      <c r="I396" s="45"/>
      <c r="J396" s="2"/>
      <c r="K396" s="37" t="str">
        <f t="shared" si="24"/>
        <v/>
      </c>
      <c r="L396" s="33"/>
      <c r="M396" s="24" t="str">
        <f t="shared" si="26"/>
        <v/>
      </c>
      <c r="N396" s="3"/>
      <c r="O396" s="2"/>
      <c r="P396" s="2"/>
      <c r="Q396" s="2"/>
      <c r="R396" s="15"/>
      <c r="S396" s="15"/>
      <c r="T396" s="45"/>
      <c r="U396" s="2"/>
      <c r="V396" s="37" t="str">
        <f t="shared" si="27"/>
        <v/>
      </c>
    </row>
    <row r="397" spans="2:22" x14ac:dyDescent="0.2">
      <c r="B397" s="24" t="str">
        <f t="shared" si="25"/>
        <v/>
      </c>
      <c r="C397" s="3"/>
      <c r="D397" s="2"/>
      <c r="E397" s="2"/>
      <c r="F397" s="2"/>
      <c r="G397" s="15"/>
      <c r="H397" s="15"/>
      <c r="I397" s="45"/>
      <c r="J397" s="2"/>
      <c r="K397" s="37" t="str">
        <f t="shared" si="24"/>
        <v/>
      </c>
      <c r="L397" s="33"/>
      <c r="M397" s="24" t="str">
        <f t="shared" si="26"/>
        <v/>
      </c>
      <c r="N397" s="3"/>
      <c r="O397" s="2"/>
      <c r="P397" s="2"/>
      <c r="Q397" s="2"/>
      <c r="R397" s="15"/>
      <c r="S397" s="15"/>
      <c r="T397" s="45"/>
      <c r="U397" s="2"/>
      <c r="V397" s="37" t="str">
        <f t="shared" si="27"/>
        <v/>
      </c>
    </row>
    <row r="398" spans="2:22" x14ac:dyDescent="0.2">
      <c r="B398" s="24" t="str">
        <f t="shared" si="25"/>
        <v/>
      </c>
      <c r="C398" s="3"/>
      <c r="D398" s="2"/>
      <c r="E398" s="2"/>
      <c r="F398" s="2"/>
      <c r="G398" s="15"/>
      <c r="H398" s="15"/>
      <c r="I398" s="45"/>
      <c r="J398" s="2"/>
      <c r="K398" s="37" t="str">
        <f t="shared" si="24"/>
        <v/>
      </c>
      <c r="L398" s="33"/>
      <c r="M398" s="24" t="str">
        <f t="shared" si="26"/>
        <v/>
      </c>
      <c r="N398" s="3"/>
      <c r="O398" s="2"/>
      <c r="P398" s="2"/>
      <c r="Q398" s="2"/>
      <c r="R398" s="15"/>
      <c r="S398" s="15"/>
      <c r="T398" s="45"/>
      <c r="U398" s="2"/>
      <c r="V398" s="37" t="str">
        <f t="shared" si="27"/>
        <v/>
      </c>
    </row>
    <row r="399" spans="2:22" x14ac:dyDescent="0.2">
      <c r="B399" s="24" t="str">
        <f t="shared" si="25"/>
        <v/>
      </c>
      <c r="C399" s="3"/>
      <c r="D399" s="2"/>
      <c r="E399" s="2"/>
      <c r="F399" s="2"/>
      <c r="G399" s="15"/>
      <c r="H399" s="15"/>
      <c r="I399" s="45"/>
      <c r="J399" s="2"/>
      <c r="K399" s="37" t="str">
        <f t="shared" si="24"/>
        <v/>
      </c>
      <c r="L399" s="33"/>
      <c r="M399" s="24" t="str">
        <f t="shared" si="26"/>
        <v/>
      </c>
      <c r="N399" s="3"/>
      <c r="O399" s="2"/>
      <c r="P399" s="2"/>
      <c r="Q399" s="2"/>
      <c r="R399" s="15"/>
      <c r="S399" s="15"/>
      <c r="T399" s="45"/>
      <c r="U399" s="2"/>
      <c r="V399" s="37" t="str">
        <f t="shared" si="27"/>
        <v/>
      </c>
    </row>
    <row r="400" spans="2:22" x14ac:dyDescent="0.2">
      <c r="B400" s="24" t="str">
        <f t="shared" si="25"/>
        <v/>
      </c>
      <c r="C400" s="3"/>
      <c r="D400" s="2"/>
      <c r="E400" s="2"/>
      <c r="F400" s="2"/>
      <c r="G400" s="15"/>
      <c r="H400" s="15"/>
      <c r="I400" s="45"/>
      <c r="J400" s="2"/>
      <c r="K400" s="37" t="str">
        <f t="shared" si="24"/>
        <v/>
      </c>
      <c r="L400" s="33"/>
      <c r="M400" s="24" t="str">
        <f t="shared" si="26"/>
        <v/>
      </c>
      <c r="N400" s="3"/>
      <c r="O400" s="2"/>
      <c r="P400" s="2"/>
      <c r="Q400" s="2"/>
      <c r="R400" s="15"/>
      <c r="S400" s="15"/>
      <c r="T400" s="45"/>
      <c r="U400" s="2"/>
      <c r="V400" s="37" t="str">
        <f t="shared" si="27"/>
        <v/>
      </c>
    </row>
    <row r="401" spans="2:22" x14ac:dyDescent="0.2">
      <c r="B401" s="24" t="str">
        <f t="shared" si="25"/>
        <v/>
      </c>
      <c r="C401" s="3"/>
      <c r="D401" s="2"/>
      <c r="E401" s="2"/>
      <c r="F401" s="2"/>
      <c r="G401" s="15"/>
      <c r="H401" s="15"/>
      <c r="I401" s="45"/>
      <c r="J401" s="2"/>
      <c r="K401" s="37" t="str">
        <f t="shared" si="24"/>
        <v/>
      </c>
      <c r="L401" s="33"/>
      <c r="M401" s="24" t="str">
        <f t="shared" si="26"/>
        <v/>
      </c>
      <c r="N401" s="3"/>
      <c r="O401" s="2"/>
      <c r="P401" s="2"/>
      <c r="Q401" s="2"/>
      <c r="R401" s="15"/>
      <c r="S401" s="15"/>
      <c r="T401" s="45"/>
      <c r="U401" s="2"/>
      <c r="V401" s="37" t="str">
        <f t="shared" si="27"/>
        <v/>
      </c>
    </row>
    <row r="402" spans="2:22" x14ac:dyDescent="0.2">
      <c r="B402" s="24" t="str">
        <f t="shared" si="25"/>
        <v/>
      </c>
      <c r="C402" s="3"/>
      <c r="D402" s="2"/>
      <c r="E402" s="2"/>
      <c r="F402" s="2"/>
      <c r="G402" s="15"/>
      <c r="H402" s="15"/>
      <c r="I402" s="45"/>
      <c r="J402" s="2"/>
      <c r="K402" s="37" t="str">
        <f t="shared" si="24"/>
        <v/>
      </c>
      <c r="L402" s="33"/>
      <c r="M402" s="24" t="str">
        <f t="shared" si="26"/>
        <v/>
      </c>
      <c r="N402" s="3"/>
      <c r="O402" s="2"/>
      <c r="P402" s="2"/>
      <c r="Q402" s="2"/>
      <c r="R402" s="15"/>
      <c r="S402" s="15"/>
      <c r="T402" s="45"/>
      <c r="U402" s="2"/>
      <c r="V402" s="37" t="str">
        <f t="shared" si="27"/>
        <v/>
      </c>
    </row>
    <row r="403" spans="2:22" x14ac:dyDescent="0.2">
      <c r="B403" s="24" t="str">
        <f t="shared" si="25"/>
        <v/>
      </c>
      <c r="C403" s="3"/>
      <c r="D403" s="2"/>
      <c r="E403" s="2"/>
      <c r="F403" s="2"/>
      <c r="G403" s="15"/>
      <c r="H403" s="15"/>
      <c r="I403" s="45"/>
      <c r="J403" s="2"/>
      <c r="K403" s="37" t="str">
        <f t="shared" si="24"/>
        <v/>
      </c>
      <c r="L403" s="33"/>
      <c r="M403" s="24" t="str">
        <f t="shared" si="26"/>
        <v/>
      </c>
      <c r="N403" s="3"/>
      <c r="O403" s="2"/>
      <c r="P403" s="2"/>
      <c r="Q403" s="2"/>
      <c r="R403" s="15"/>
      <c r="S403" s="15"/>
      <c r="T403" s="45"/>
      <c r="U403" s="2"/>
      <c r="V403" s="37" t="str">
        <f t="shared" si="27"/>
        <v/>
      </c>
    </row>
    <row r="404" spans="2:22" x14ac:dyDescent="0.2">
      <c r="B404" s="24" t="str">
        <f t="shared" si="25"/>
        <v/>
      </c>
      <c r="C404" s="3"/>
      <c r="D404" s="2"/>
      <c r="E404" s="2"/>
      <c r="F404" s="2"/>
      <c r="G404" s="15"/>
      <c r="H404" s="15"/>
      <c r="I404" s="45"/>
      <c r="J404" s="2"/>
      <c r="K404" s="37" t="str">
        <f t="shared" si="24"/>
        <v/>
      </c>
      <c r="L404" s="33"/>
      <c r="M404" s="24" t="str">
        <f t="shared" si="26"/>
        <v/>
      </c>
      <c r="N404" s="3"/>
      <c r="O404" s="2"/>
      <c r="P404" s="2"/>
      <c r="Q404" s="2"/>
      <c r="R404" s="15"/>
      <c r="S404" s="15"/>
      <c r="T404" s="45"/>
      <c r="U404" s="2"/>
      <c r="V404" s="37" t="str">
        <f t="shared" si="27"/>
        <v/>
      </c>
    </row>
    <row r="405" spans="2:22" x14ac:dyDescent="0.2">
      <c r="B405" s="24" t="str">
        <f t="shared" si="25"/>
        <v/>
      </c>
      <c r="C405" s="3"/>
      <c r="D405" s="2"/>
      <c r="E405" s="2"/>
      <c r="F405" s="2"/>
      <c r="G405" s="15"/>
      <c r="H405" s="15"/>
      <c r="I405" s="45"/>
      <c r="J405" s="2"/>
      <c r="K405" s="37" t="str">
        <f t="shared" si="24"/>
        <v/>
      </c>
      <c r="L405" s="33"/>
      <c r="M405" s="24" t="str">
        <f t="shared" si="26"/>
        <v/>
      </c>
      <c r="N405" s="3"/>
      <c r="O405" s="2"/>
      <c r="P405" s="2"/>
      <c r="Q405" s="2"/>
      <c r="R405" s="15"/>
      <c r="S405" s="15"/>
      <c r="T405" s="45"/>
      <c r="U405" s="2"/>
      <c r="V405" s="37" t="str">
        <f t="shared" si="27"/>
        <v/>
      </c>
    </row>
    <row r="406" spans="2:22" x14ac:dyDescent="0.2">
      <c r="B406" s="24" t="str">
        <f t="shared" si="25"/>
        <v/>
      </c>
      <c r="C406" s="3"/>
      <c r="D406" s="2"/>
      <c r="E406" s="2"/>
      <c r="F406" s="2"/>
      <c r="G406" s="15"/>
      <c r="H406" s="15"/>
      <c r="I406" s="45"/>
      <c r="J406" s="2"/>
      <c r="K406" s="37" t="str">
        <f t="shared" si="24"/>
        <v/>
      </c>
      <c r="L406" s="33"/>
      <c r="M406" s="24" t="str">
        <f t="shared" si="26"/>
        <v/>
      </c>
      <c r="N406" s="3"/>
      <c r="O406" s="2"/>
      <c r="P406" s="2"/>
      <c r="Q406" s="2"/>
      <c r="R406" s="15"/>
      <c r="S406" s="15"/>
      <c r="T406" s="45"/>
      <c r="U406" s="2"/>
      <c r="V406" s="37" t="str">
        <f t="shared" si="27"/>
        <v/>
      </c>
    </row>
    <row r="407" spans="2:22" x14ac:dyDescent="0.2">
      <c r="B407" s="24" t="str">
        <f t="shared" si="25"/>
        <v/>
      </c>
      <c r="C407" s="3"/>
      <c r="D407" s="2"/>
      <c r="E407" s="2"/>
      <c r="F407" s="2"/>
      <c r="G407" s="15"/>
      <c r="H407" s="15"/>
      <c r="I407" s="45"/>
      <c r="J407" s="2"/>
      <c r="K407" s="37" t="str">
        <f t="shared" si="24"/>
        <v/>
      </c>
      <c r="L407" s="33"/>
      <c r="M407" s="24" t="str">
        <f t="shared" si="26"/>
        <v/>
      </c>
      <c r="N407" s="3"/>
      <c r="O407" s="2"/>
      <c r="P407" s="2"/>
      <c r="Q407" s="2"/>
      <c r="R407" s="15"/>
      <c r="S407" s="15"/>
      <c r="T407" s="45"/>
      <c r="U407" s="2"/>
      <c r="V407" s="37" t="str">
        <f t="shared" si="27"/>
        <v/>
      </c>
    </row>
    <row r="408" spans="2:22" x14ac:dyDescent="0.2">
      <c r="B408" s="24" t="str">
        <f t="shared" si="25"/>
        <v/>
      </c>
      <c r="C408" s="3"/>
      <c r="D408" s="2"/>
      <c r="E408" s="2"/>
      <c r="F408" s="2"/>
      <c r="G408" s="15"/>
      <c r="H408" s="15"/>
      <c r="I408" s="45"/>
      <c r="J408" s="2"/>
      <c r="K408" s="37" t="str">
        <f t="shared" si="24"/>
        <v/>
      </c>
      <c r="L408" s="33"/>
      <c r="M408" s="24" t="str">
        <f t="shared" si="26"/>
        <v/>
      </c>
      <c r="N408" s="3"/>
      <c r="O408" s="2"/>
      <c r="P408" s="2"/>
      <c r="Q408" s="2"/>
      <c r="R408" s="15"/>
      <c r="S408" s="15"/>
      <c r="T408" s="45"/>
      <c r="U408" s="2"/>
      <c r="V408" s="37" t="str">
        <f t="shared" si="27"/>
        <v/>
      </c>
    </row>
    <row r="409" spans="2:22" x14ac:dyDescent="0.2">
      <c r="B409" s="24" t="str">
        <f t="shared" si="25"/>
        <v/>
      </c>
      <c r="C409" s="3"/>
      <c r="D409" s="2"/>
      <c r="E409" s="2"/>
      <c r="F409" s="2"/>
      <c r="G409" s="15"/>
      <c r="H409" s="15"/>
      <c r="I409" s="45"/>
      <c r="J409" s="2"/>
      <c r="K409" s="37" t="str">
        <f t="shared" si="24"/>
        <v/>
      </c>
      <c r="L409" s="33"/>
      <c r="M409" s="24" t="str">
        <f t="shared" si="26"/>
        <v/>
      </c>
      <c r="N409" s="3"/>
      <c r="O409" s="2"/>
      <c r="P409" s="2"/>
      <c r="Q409" s="2"/>
      <c r="R409" s="15"/>
      <c r="S409" s="15"/>
      <c r="T409" s="45"/>
      <c r="U409" s="2"/>
      <c r="V409" s="37" t="str">
        <f t="shared" si="27"/>
        <v/>
      </c>
    </row>
    <row r="410" spans="2:22" x14ac:dyDescent="0.2">
      <c r="B410" s="24" t="str">
        <f t="shared" si="25"/>
        <v/>
      </c>
      <c r="C410" s="3"/>
      <c r="D410" s="2"/>
      <c r="E410" s="2"/>
      <c r="F410" s="2"/>
      <c r="G410" s="15"/>
      <c r="H410" s="15"/>
      <c r="I410" s="45"/>
      <c r="J410" s="2"/>
      <c r="K410" s="37" t="str">
        <f t="shared" si="24"/>
        <v/>
      </c>
      <c r="L410" s="33"/>
      <c r="M410" s="24" t="str">
        <f t="shared" si="26"/>
        <v/>
      </c>
      <c r="N410" s="3"/>
      <c r="O410" s="2"/>
      <c r="P410" s="2"/>
      <c r="Q410" s="2"/>
      <c r="R410" s="15"/>
      <c r="S410" s="15"/>
      <c r="T410" s="45"/>
      <c r="U410" s="2"/>
      <c r="V410" s="37" t="str">
        <f t="shared" si="27"/>
        <v/>
      </c>
    </row>
    <row r="411" spans="2:22" x14ac:dyDescent="0.2">
      <c r="B411" s="24" t="str">
        <f t="shared" si="25"/>
        <v/>
      </c>
      <c r="C411" s="3"/>
      <c r="D411" s="2"/>
      <c r="E411" s="2"/>
      <c r="F411" s="2"/>
      <c r="G411" s="15"/>
      <c r="H411" s="15"/>
      <c r="I411" s="45"/>
      <c r="J411" s="2"/>
      <c r="K411" s="37" t="str">
        <f t="shared" si="24"/>
        <v/>
      </c>
      <c r="L411" s="33"/>
      <c r="M411" s="24" t="str">
        <f t="shared" si="26"/>
        <v/>
      </c>
      <c r="N411" s="3"/>
      <c r="O411" s="2"/>
      <c r="P411" s="2"/>
      <c r="Q411" s="2"/>
      <c r="R411" s="15"/>
      <c r="S411" s="15"/>
      <c r="T411" s="45"/>
      <c r="U411" s="2"/>
      <c r="V411" s="37" t="str">
        <f t="shared" si="27"/>
        <v/>
      </c>
    </row>
    <row r="412" spans="2:22" x14ac:dyDescent="0.2">
      <c r="B412" s="24" t="str">
        <f t="shared" si="25"/>
        <v/>
      </c>
      <c r="C412" s="3"/>
      <c r="D412" s="2"/>
      <c r="E412" s="2"/>
      <c r="F412" s="2"/>
      <c r="G412" s="15"/>
      <c r="H412" s="15"/>
      <c r="I412" s="45"/>
      <c r="J412" s="2"/>
      <c r="K412" s="37" t="str">
        <f t="shared" si="24"/>
        <v/>
      </c>
      <c r="L412" s="33"/>
      <c r="M412" s="24" t="str">
        <f t="shared" si="26"/>
        <v/>
      </c>
      <c r="N412" s="3"/>
      <c r="O412" s="2"/>
      <c r="P412" s="2"/>
      <c r="Q412" s="2"/>
      <c r="R412" s="15"/>
      <c r="S412" s="15"/>
      <c r="T412" s="45"/>
      <c r="U412" s="2"/>
      <c r="V412" s="37" t="str">
        <f t="shared" si="27"/>
        <v/>
      </c>
    </row>
    <row r="413" spans="2:22" x14ac:dyDescent="0.2">
      <c r="B413" s="24" t="str">
        <f t="shared" si="25"/>
        <v/>
      </c>
      <c r="C413" s="3"/>
      <c r="D413" s="2"/>
      <c r="E413" s="2"/>
      <c r="F413" s="2"/>
      <c r="G413" s="15"/>
      <c r="H413" s="15"/>
      <c r="I413" s="45"/>
      <c r="J413" s="2"/>
      <c r="K413" s="37" t="str">
        <f t="shared" si="24"/>
        <v/>
      </c>
      <c r="L413" s="33"/>
      <c r="M413" s="24" t="str">
        <f t="shared" si="26"/>
        <v/>
      </c>
      <c r="N413" s="3"/>
      <c r="O413" s="2"/>
      <c r="P413" s="2"/>
      <c r="Q413" s="2"/>
      <c r="R413" s="15"/>
      <c r="S413" s="15"/>
      <c r="T413" s="45"/>
      <c r="U413" s="2"/>
      <c r="V413" s="37" t="str">
        <f t="shared" si="27"/>
        <v/>
      </c>
    </row>
    <row r="414" spans="2:22" x14ac:dyDescent="0.2">
      <c r="B414" s="24" t="str">
        <f t="shared" si="25"/>
        <v/>
      </c>
      <c r="C414" s="3"/>
      <c r="D414" s="2"/>
      <c r="E414" s="2"/>
      <c r="F414" s="2"/>
      <c r="G414" s="15"/>
      <c r="H414" s="15"/>
      <c r="I414" s="45"/>
      <c r="J414" s="2"/>
      <c r="K414" s="37" t="str">
        <f t="shared" si="24"/>
        <v/>
      </c>
      <c r="L414" s="33"/>
      <c r="M414" s="24" t="str">
        <f t="shared" si="26"/>
        <v/>
      </c>
      <c r="N414" s="3"/>
      <c r="O414" s="2"/>
      <c r="P414" s="2"/>
      <c r="Q414" s="2"/>
      <c r="R414" s="15"/>
      <c r="S414" s="15"/>
      <c r="T414" s="45"/>
      <c r="U414" s="2"/>
      <c r="V414" s="37" t="str">
        <f t="shared" si="27"/>
        <v/>
      </c>
    </row>
    <row r="415" spans="2:22" x14ac:dyDescent="0.2">
      <c r="B415" s="24" t="str">
        <f t="shared" si="25"/>
        <v/>
      </c>
      <c r="C415" s="3"/>
      <c r="D415" s="2"/>
      <c r="E415" s="2"/>
      <c r="F415" s="2"/>
      <c r="G415" s="15"/>
      <c r="H415" s="15"/>
      <c r="I415" s="45"/>
      <c r="J415" s="2"/>
      <c r="K415" s="37" t="str">
        <f t="shared" si="24"/>
        <v/>
      </c>
      <c r="L415" s="33"/>
      <c r="M415" s="24" t="str">
        <f t="shared" si="26"/>
        <v/>
      </c>
      <c r="N415" s="3"/>
      <c r="O415" s="2"/>
      <c r="P415" s="2"/>
      <c r="Q415" s="2"/>
      <c r="R415" s="15"/>
      <c r="S415" s="15"/>
      <c r="T415" s="45"/>
      <c r="U415" s="2"/>
      <c r="V415" s="37" t="str">
        <f t="shared" si="27"/>
        <v/>
      </c>
    </row>
    <row r="416" spans="2:22" x14ac:dyDescent="0.2">
      <c r="B416" s="24" t="str">
        <f t="shared" si="25"/>
        <v/>
      </c>
      <c r="C416" s="3"/>
      <c r="D416" s="2"/>
      <c r="E416" s="2"/>
      <c r="F416" s="2"/>
      <c r="G416" s="15"/>
      <c r="H416" s="15"/>
      <c r="I416" s="45"/>
      <c r="J416" s="2"/>
      <c r="K416" s="37" t="str">
        <f t="shared" si="24"/>
        <v/>
      </c>
      <c r="L416" s="33"/>
      <c r="M416" s="24" t="str">
        <f t="shared" si="26"/>
        <v/>
      </c>
      <c r="N416" s="3"/>
      <c r="O416" s="2"/>
      <c r="P416" s="2"/>
      <c r="Q416" s="2"/>
      <c r="R416" s="15"/>
      <c r="S416" s="15"/>
      <c r="T416" s="45"/>
      <c r="U416" s="2"/>
      <c r="V416" s="37" t="str">
        <f t="shared" si="27"/>
        <v/>
      </c>
    </row>
    <row r="417" spans="2:22" x14ac:dyDescent="0.2">
      <c r="B417" s="24" t="str">
        <f t="shared" si="25"/>
        <v/>
      </c>
      <c r="C417" s="3"/>
      <c r="D417" s="2"/>
      <c r="E417" s="2"/>
      <c r="F417" s="2"/>
      <c r="G417" s="15"/>
      <c r="H417" s="15"/>
      <c r="I417" s="45"/>
      <c r="J417" s="2"/>
      <c r="K417" s="37" t="str">
        <f t="shared" si="24"/>
        <v/>
      </c>
      <c r="L417" s="33"/>
      <c r="M417" s="24" t="str">
        <f t="shared" si="26"/>
        <v/>
      </c>
      <c r="N417" s="3"/>
      <c r="O417" s="2"/>
      <c r="P417" s="2"/>
      <c r="Q417" s="2"/>
      <c r="R417" s="15"/>
      <c r="S417" s="15"/>
      <c r="T417" s="45"/>
      <c r="U417" s="2"/>
      <c r="V417" s="37" t="str">
        <f t="shared" si="27"/>
        <v/>
      </c>
    </row>
    <row r="418" spans="2:22" x14ac:dyDescent="0.2">
      <c r="B418" s="24" t="str">
        <f t="shared" si="25"/>
        <v/>
      </c>
      <c r="C418" s="3"/>
      <c r="D418" s="2"/>
      <c r="E418" s="2"/>
      <c r="F418" s="2"/>
      <c r="G418" s="15"/>
      <c r="H418" s="15"/>
      <c r="I418" s="45"/>
      <c r="J418" s="2"/>
      <c r="K418" s="37" t="str">
        <f t="shared" si="24"/>
        <v/>
      </c>
      <c r="L418" s="33"/>
      <c r="M418" s="24" t="str">
        <f t="shared" si="26"/>
        <v/>
      </c>
      <c r="N418" s="3"/>
      <c r="O418" s="2"/>
      <c r="P418" s="2"/>
      <c r="Q418" s="2"/>
      <c r="R418" s="15"/>
      <c r="S418" s="15"/>
      <c r="T418" s="45"/>
      <c r="U418" s="2"/>
      <c r="V418" s="37" t="str">
        <f t="shared" si="27"/>
        <v/>
      </c>
    </row>
    <row r="419" spans="2:22" x14ac:dyDescent="0.2">
      <c r="B419" s="24" t="str">
        <f t="shared" si="25"/>
        <v/>
      </c>
      <c r="C419" s="3"/>
      <c r="D419" s="2"/>
      <c r="E419" s="2"/>
      <c r="F419" s="2"/>
      <c r="G419" s="15"/>
      <c r="H419" s="15"/>
      <c r="I419" s="45"/>
      <c r="J419" s="2"/>
      <c r="K419" s="37" t="str">
        <f t="shared" si="24"/>
        <v/>
      </c>
      <c r="L419" s="33"/>
      <c r="M419" s="24" t="str">
        <f t="shared" si="26"/>
        <v/>
      </c>
      <c r="N419" s="3"/>
      <c r="O419" s="2"/>
      <c r="P419" s="2"/>
      <c r="Q419" s="2"/>
      <c r="R419" s="15"/>
      <c r="S419" s="15"/>
      <c r="T419" s="45"/>
      <c r="U419" s="2"/>
      <c r="V419" s="37" t="str">
        <f t="shared" si="27"/>
        <v/>
      </c>
    </row>
    <row r="420" spans="2:22" x14ac:dyDescent="0.2">
      <c r="B420" s="24" t="str">
        <f t="shared" si="25"/>
        <v/>
      </c>
      <c r="C420" s="3"/>
      <c r="D420" s="2"/>
      <c r="E420" s="2"/>
      <c r="F420" s="2"/>
      <c r="G420" s="15"/>
      <c r="H420" s="15"/>
      <c r="I420" s="45"/>
      <c r="J420" s="2"/>
      <c r="K420" s="37" t="str">
        <f t="shared" si="24"/>
        <v/>
      </c>
      <c r="L420" s="33"/>
      <c r="M420" s="24" t="str">
        <f t="shared" si="26"/>
        <v/>
      </c>
      <c r="N420" s="3"/>
      <c r="O420" s="2"/>
      <c r="P420" s="2"/>
      <c r="Q420" s="2"/>
      <c r="R420" s="15"/>
      <c r="S420" s="15"/>
      <c r="T420" s="45"/>
      <c r="U420" s="2"/>
      <c r="V420" s="37" t="str">
        <f t="shared" si="27"/>
        <v/>
      </c>
    </row>
    <row r="421" spans="2:22" x14ac:dyDescent="0.2">
      <c r="B421" s="24" t="str">
        <f t="shared" si="25"/>
        <v/>
      </c>
      <c r="C421" s="3"/>
      <c r="D421" s="2"/>
      <c r="E421" s="2"/>
      <c r="F421" s="2"/>
      <c r="G421" s="15"/>
      <c r="H421" s="15"/>
      <c r="I421" s="45"/>
      <c r="J421" s="2"/>
      <c r="K421" s="37" t="str">
        <f t="shared" si="24"/>
        <v/>
      </c>
      <c r="L421" s="33"/>
      <c r="M421" s="24" t="str">
        <f t="shared" si="26"/>
        <v/>
      </c>
      <c r="N421" s="3"/>
      <c r="O421" s="2"/>
      <c r="P421" s="2"/>
      <c r="Q421" s="2"/>
      <c r="R421" s="15"/>
      <c r="S421" s="15"/>
      <c r="T421" s="45"/>
      <c r="U421" s="2"/>
      <c r="V421" s="37" t="str">
        <f t="shared" si="27"/>
        <v/>
      </c>
    </row>
    <row r="422" spans="2:22" x14ac:dyDescent="0.2">
      <c r="B422" s="24" t="str">
        <f t="shared" si="25"/>
        <v/>
      </c>
      <c r="C422" s="3"/>
      <c r="D422" s="2"/>
      <c r="E422" s="2"/>
      <c r="F422" s="2"/>
      <c r="G422" s="15"/>
      <c r="H422" s="15"/>
      <c r="I422" s="45"/>
      <c r="J422" s="2"/>
      <c r="K422" s="37" t="str">
        <f t="shared" si="24"/>
        <v/>
      </c>
      <c r="L422" s="33"/>
      <c r="M422" s="24" t="str">
        <f t="shared" si="26"/>
        <v/>
      </c>
      <c r="N422" s="3"/>
      <c r="O422" s="2"/>
      <c r="P422" s="2"/>
      <c r="Q422" s="2"/>
      <c r="R422" s="15"/>
      <c r="S422" s="15"/>
      <c r="T422" s="45"/>
      <c r="U422" s="2"/>
      <c r="V422" s="37" t="str">
        <f t="shared" si="27"/>
        <v/>
      </c>
    </row>
    <row r="423" spans="2:22" x14ac:dyDescent="0.2">
      <c r="B423" s="24" t="str">
        <f t="shared" si="25"/>
        <v/>
      </c>
      <c r="C423" s="3"/>
      <c r="D423" s="2"/>
      <c r="E423" s="2"/>
      <c r="F423" s="2"/>
      <c r="G423" s="15"/>
      <c r="H423" s="15"/>
      <c r="I423" s="45"/>
      <c r="J423" s="2"/>
      <c r="K423" s="37" t="str">
        <f t="shared" si="24"/>
        <v/>
      </c>
      <c r="L423" s="33"/>
      <c r="M423" s="24" t="str">
        <f t="shared" si="26"/>
        <v/>
      </c>
      <c r="N423" s="3"/>
      <c r="O423" s="2"/>
      <c r="P423" s="2"/>
      <c r="Q423" s="2"/>
      <c r="R423" s="15"/>
      <c r="S423" s="15"/>
      <c r="T423" s="45"/>
      <c r="U423" s="2"/>
      <c r="V423" s="37" t="str">
        <f t="shared" si="27"/>
        <v/>
      </c>
    </row>
    <row r="424" spans="2:22" x14ac:dyDescent="0.2">
      <c r="B424" s="24" t="str">
        <f t="shared" si="25"/>
        <v/>
      </c>
      <c r="C424" s="3"/>
      <c r="D424" s="2"/>
      <c r="E424" s="2"/>
      <c r="F424" s="2"/>
      <c r="G424" s="15"/>
      <c r="H424" s="15"/>
      <c r="I424" s="45"/>
      <c r="J424" s="2"/>
      <c r="K424" s="37" t="str">
        <f t="shared" si="24"/>
        <v/>
      </c>
      <c r="L424" s="33"/>
      <c r="M424" s="24" t="str">
        <f t="shared" si="26"/>
        <v/>
      </c>
      <c r="N424" s="3"/>
      <c r="O424" s="2"/>
      <c r="P424" s="2"/>
      <c r="Q424" s="2"/>
      <c r="R424" s="15"/>
      <c r="S424" s="15"/>
      <c r="T424" s="45"/>
      <c r="U424" s="2"/>
      <c r="V424" s="37" t="str">
        <f t="shared" si="27"/>
        <v/>
      </c>
    </row>
    <row r="425" spans="2:22" x14ac:dyDescent="0.2">
      <c r="B425" s="24" t="str">
        <f t="shared" si="25"/>
        <v/>
      </c>
      <c r="C425" s="3"/>
      <c r="D425" s="2"/>
      <c r="E425" s="2"/>
      <c r="F425" s="2"/>
      <c r="G425" s="15"/>
      <c r="H425" s="15"/>
      <c r="I425" s="45"/>
      <c r="J425" s="2"/>
      <c r="K425" s="37" t="str">
        <f t="shared" si="24"/>
        <v/>
      </c>
      <c r="L425" s="33"/>
      <c r="M425" s="24" t="str">
        <f t="shared" si="26"/>
        <v/>
      </c>
      <c r="N425" s="3"/>
      <c r="O425" s="2"/>
      <c r="P425" s="2"/>
      <c r="Q425" s="2"/>
      <c r="R425" s="15"/>
      <c r="S425" s="15"/>
      <c r="T425" s="45"/>
      <c r="U425" s="2"/>
      <c r="V425" s="37" t="str">
        <f t="shared" si="27"/>
        <v/>
      </c>
    </row>
    <row r="426" spans="2:22" x14ac:dyDescent="0.2">
      <c r="B426" s="24" t="str">
        <f t="shared" si="25"/>
        <v/>
      </c>
      <c r="C426" s="3"/>
      <c r="D426" s="2"/>
      <c r="E426" s="2"/>
      <c r="F426" s="2"/>
      <c r="G426" s="15"/>
      <c r="H426" s="15"/>
      <c r="I426" s="45"/>
      <c r="J426" s="2"/>
      <c r="K426" s="37" t="str">
        <f t="shared" si="24"/>
        <v/>
      </c>
      <c r="L426" s="33"/>
      <c r="M426" s="24" t="str">
        <f t="shared" si="26"/>
        <v/>
      </c>
      <c r="N426" s="3"/>
      <c r="O426" s="2"/>
      <c r="P426" s="2"/>
      <c r="Q426" s="2"/>
      <c r="R426" s="15"/>
      <c r="S426" s="15"/>
      <c r="T426" s="45"/>
      <c r="U426" s="2"/>
      <c r="V426" s="37" t="str">
        <f t="shared" si="27"/>
        <v/>
      </c>
    </row>
    <row r="427" spans="2:22" x14ac:dyDescent="0.2">
      <c r="B427" s="24" t="str">
        <f t="shared" si="25"/>
        <v/>
      </c>
      <c r="C427" s="3"/>
      <c r="D427" s="2"/>
      <c r="E427" s="2"/>
      <c r="F427" s="2"/>
      <c r="G427" s="15"/>
      <c r="H427" s="15"/>
      <c r="I427" s="45"/>
      <c r="J427" s="2"/>
      <c r="K427" s="37" t="str">
        <f t="shared" si="24"/>
        <v/>
      </c>
      <c r="L427" s="33"/>
      <c r="M427" s="24" t="str">
        <f t="shared" si="26"/>
        <v/>
      </c>
      <c r="N427" s="3"/>
      <c r="O427" s="2"/>
      <c r="P427" s="2"/>
      <c r="Q427" s="2"/>
      <c r="R427" s="15"/>
      <c r="S427" s="15"/>
      <c r="T427" s="45"/>
      <c r="U427" s="2"/>
      <c r="V427" s="37" t="str">
        <f t="shared" si="27"/>
        <v/>
      </c>
    </row>
    <row r="428" spans="2:22" x14ac:dyDescent="0.2">
      <c r="B428" s="24" t="str">
        <f t="shared" si="25"/>
        <v/>
      </c>
      <c r="C428" s="3"/>
      <c r="D428" s="2"/>
      <c r="E428" s="2"/>
      <c r="F428" s="2"/>
      <c r="G428" s="15"/>
      <c r="H428" s="15"/>
      <c r="I428" s="45"/>
      <c r="J428" s="2"/>
      <c r="K428" s="37" t="str">
        <f t="shared" si="24"/>
        <v/>
      </c>
      <c r="L428" s="33"/>
      <c r="M428" s="24" t="str">
        <f t="shared" si="26"/>
        <v/>
      </c>
      <c r="N428" s="3"/>
      <c r="O428" s="2"/>
      <c r="P428" s="2"/>
      <c r="Q428" s="2"/>
      <c r="R428" s="15"/>
      <c r="S428" s="15"/>
      <c r="T428" s="45"/>
      <c r="U428" s="2"/>
      <c r="V428" s="37" t="str">
        <f t="shared" si="27"/>
        <v/>
      </c>
    </row>
    <row r="429" spans="2:22" x14ac:dyDescent="0.2">
      <c r="B429" s="24" t="str">
        <f t="shared" si="25"/>
        <v/>
      </c>
      <c r="C429" s="3"/>
      <c r="D429" s="2"/>
      <c r="E429" s="2"/>
      <c r="F429" s="2"/>
      <c r="G429" s="15"/>
      <c r="H429" s="15"/>
      <c r="I429" s="45"/>
      <c r="J429" s="2"/>
      <c r="K429" s="37" t="str">
        <f t="shared" si="24"/>
        <v/>
      </c>
      <c r="L429" s="33"/>
      <c r="M429" s="24" t="str">
        <f t="shared" si="26"/>
        <v/>
      </c>
      <c r="N429" s="3"/>
      <c r="O429" s="2"/>
      <c r="P429" s="2"/>
      <c r="Q429" s="2"/>
      <c r="R429" s="15"/>
      <c r="S429" s="15"/>
      <c r="T429" s="45"/>
      <c r="U429" s="2"/>
      <c r="V429" s="37" t="str">
        <f t="shared" si="27"/>
        <v/>
      </c>
    </row>
    <row r="430" spans="2:22" x14ac:dyDescent="0.2">
      <c r="B430" s="24" t="str">
        <f t="shared" si="25"/>
        <v/>
      </c>
      <c r="C430" s="3"/>
      <c r="D430" s="2"/>
      <c r="E430" s="2"/>
      <c r="F430" s="2"/>
      <c r="G430" s="15"/>
      <c r="H430" s="15"/>
      <c r="I430" s="45"/>
      <c r="J430" s="2"/>
      <c r="K430" s="37" t="str">
        <f t="shared" si="24"/>
        <v/>
      </c>
      <c r="L430" s="33"/>
      <c r="M430" s="24" t="str">
        <f t="shared" si="26"/>
        <v/>
      </c>
      <c r="N430" s="3"/>
      <c r="O430" s="2"/>
      <c r="P430" s="2"/>
      <c r="Q430" s="2"/>
      <c r="R430" s="15"/>
      <c r="S430" s="15"/>
      <c r="T430" s="45"/>
      <c r="U430" s="2"/>
      <c r="V430" s="37" t="str">
        <f t="shared" si="27"/>
        <v/>
      </c>
    </row>
    <row r="431" spans="2:22" x14ac:dyDescent="0.2">
      <c r="B431" s="24" t="str">
        <f t="shared" si="25"/>
        <v/>
      </c>
      <c r="C431" s="3"/>
      <c r="D431" s="2"/>
      <c r="E431" s="2"/>
      <c r="F431" s="2"/>
      <c r="G431" s="15"/>
      <c r="H431" s="15"/>
      <c r="I431" s="45"/>
      <c r="J431" s="2"/>
      <c r="K431" s="37" t="str">
        <f t="shared" si="24"/>
        <v/>
      </c>
      <c r="L431" s="33"/>
      <c r="M431" s="24" t="str">
        <f t="shared" si="26"/>
        <v/>
      </c>
      <c r="N431" s="3"/>
      <c r="O431" s="2"/>
      <c r="P431" s="2"/>
      <c r="Q431" s="2"/>
      <c r="R431" s="15"/>
      <c r="S431" s="15"/>
      <c r="T431" s="45"/>
      <c r="U431" s="2"/>
      <c r="V431" s="37" t="str">
        <f t="shared" si="27"/>
        <v/>
      </c>
    </row>
    <row r="432" spans="2:22" x14ac:dyDescent="0.2">
      <c r="B432" s="24" t="str">
        <f t="shared" si="25"/>
        <v/>
      </c>
      <c r="C432" s="3"/>
      <c r="D432" s="2"/>
      <c r="E432" s="2"/>
      <c r="F432" s="2"/>
      <c r="G432" s="15"/>
      <c r="H432" s="15"/>
      <c r="I432" s="45"/>
      <c r="J432" s="2"/>
      <c r="K432" s="37" t="str">
        <f t="shared" si="24"/>
        <v/>
      </c>
      <c r="L432" s="33"/>
      <c r="M432" s="24" t="str">
        <f t="shared" si="26"/>
        <v/>
      </c>
      <c r="N432" s="3"/>
      <c r="O432" s="2"/>
      <c r="P432" s="2"/>
      <c r="Q432" s="2"/>
      <c r="R432" s="15"/>
      <c r="S432" s="15"/>
      <c r="T432" s="45"/>
      <c r="U432" s="2"/>
      <c r="V432" s="37" t="str">
        <f t="shared" si="27"/>
        <v/>
      </c>
    </row>
    <row r="433" spans="2:22" x14ac:dyDescent="0.2">
      <c r="B433" s="24" t="str">
        <f t="shared" si="25"/>
        <v/>
      </c>
      <c r="C433" s="3"/>
      <c r="D433" s="2"/>
      <c r="E433" s="2"/>
      <c r="F433" s="2"/>
      <c r="G433" s="15"/>
      <c r="H433" s="15"/>
      <c r="I433" s="45"/>
      <c r="J433" s="2"/>
      <c r="K433" s="37" t="str">
        <f t="shared" si="24"/>
        <v/>
      </c>
      <c r="L433" s="33"/>
      <c r="M433" s="24" t="str">
        <f t="shared" si="26"/>
        <v/>
      </c>
      <c r="N433" s="3"/>
      <c r="O433" s="2"/>
      <c r="P433" s="2"/>
      <c r="Q433" s="2"/>
      <c r="R433" s="15"/>
      <c r="S433" s="15"/>
      <c r="T433" s="45"/>
      <c r="U433" s="2"/>
      <c r="V433" s="37" t="str">
        <f t="shared" si="27"/>
        <v/>
      </c>
    </row>
    <row r="434" spans="2:22" x14ac:dyDescent="0.2">
      <c r="B434" s="24" t="str">
        <f t="shared" si="25"/>
        <v/>
      </c>
      <c r="C434" s="3"/>
      <c r="D434" s="2"/>
      <c r="E434" s="2"/>
      <c r="F434" s="2"/>
      <c r="G434" s="15"/>
      <c r="H434" s="15"/>
      <c r="I434" s="45"/>
      <c r="J434" s="2"/>
      <c r="K434" s="37" t="str">
        <f t="shared" si="24"/>
        <v/>
      </c>
      <c r="L434" s="33"/>
      <c r="M434" s="24" t="str">
        <f t="shared" si="26"/>
        <v/>
      </c>
      <c r="N434" s="3"/>
      <c r="O434" s="2"/>
      <c r="P434" s="2"/>
      <c r="Q434" s="2"/>
      <c r="R434" s="15"/>
      <c r="S434" s="15"/>
      <c r="T434" s="45"/>
      <c r="U434" s="2"/>
      <c r="V434" s="37" t="str">
        <f t="shared" si="27"/>
        <v/>
      </c>
    </row>
    <row r="435" spans="2:22" x14ac:dyDescent="0.2">
      <c r="B435" s="24" t="str">
        <f t="shared" si="25"/>
        <v/>
      </c>
      <c r="C435" s="3"/>
      <c r="D435" s="2"/>
      <c r="E435" s="2"/>
      <c r="F435" s="2"/>
      <c r="G435" s="15"/>
      <c r="H435" s="15"/>
      <c r="I435" s="45"/>
      <c r="J435" s="2"/>
      <c r="K435" s="37" t="str">
        <f t="shared" si="24"/>
        <v/>
      </c>
      <c r="L435" s="33"/>
      <c r="M435" s="24" t="str">
        <f t="shared" si="26"/>
        <v/>
      </c>
      <c r="N435" s="3"/>
      <c r="O435" s="2"/>
      <c r="P435" s="2"/>
      <c r="Q435" s="2"/>
      <c r="R435" s="15"/>
      <c r="S435" s="15"/>
      <c r="T435" s="45"/>
      <c r="U435" s="2"/>
      <c r="V435" s="37" t="str">
        <f t="shared" si="27"/>
        <v/>
      </c>
    </row>
    <row r="436" spans="2:22" x14ac:dyDescent="0.2">
      <c r="B436" s="24" t="str">
        <f t="shared" si="25"/>
        <v/>
      </c>
      <c r="C436" s="3"/>
      <c r="D436" s="2"/>
      <c r="E436" s="2"/>
      <c r="F436" s="2"/>
      <c r="G436" s="15"/>
      <c r="H436" s="15"/>
      <c r="I436" s="45"/>
      <c r="J436" s="2"/>
      <c r="K436" s="37" t="str">
        <f t="shared" si="24"/>
        <v/>
      </c>
      <c r="L436" s="33"/>
      <c r="M436" s="24" t="str">
        <f t="shared" si="26"/>
        <v/>
      </c>
      <c r="N436" s="3"/>
      <c r="O436" s="2"/>
      <c r="P436" s="2"/>
      <c r="Q436" s="2"/>
      <c r="R436" s="15"/>
      <c r="S436" s="15"/>
      <c r="T436" s="45"/>
      <c r="U436" s="2"/>
      <c r="V436" s="37" t="str">
        <f t="shared" si="27"/>
        <v/>
      </c>
    </row>
    <row r="437" spans="2:22" x14ac:dyDescent="0.2">
      <c r="B437" s="24" t="str">
        <f t="shared" si="25"/>
        <v/>
      </c>
      <c r="C437" s="3"/>
      <c r="D437" s="2"/>
      <c r="E437" s="2"/>
      <c r="F437" s="2"/>
      <c r="G437" s="15"/>
      <c r="H437" s="15"/>
      <c r="I437" s="45"/>
      <c r="J437" s="2"/>
      <c r="K437" s="37" t="str">
        <f t="shared" si="24"/>
        <v/>
      </c>
      <c r="L437" s="33"/>
      <c r="M437" s="24" t="str">
        <f t="shared" si="26"/>
        <v/>
      </c>
      <c r="N437" s="3"/>
      <c r="O437" s="2"/>
      <c r="P437" s="2"/>
      <c r="Q437" s="2"/>
      <c r="R437" s="15"/>
      <c r="S437" s="15"/>
      <c r="T437" s="45"/>
      <c r="U437" s="2"/>
      <c r="V437" s="37" t="str">
        <f t="shared" si="27"/>
        <v/>
      </c>
    </row>
    <row r="438" spans="2:22" x14ac:dyDescent="0.2">
      <c r="B438" s="24" t="str">
        <f t="shared" si="25"/>
        <v/>
      </c>
      <c r="C438" s="3"/>
      <c r="D438" s="2"/>
      <c r="E438" s="2"/>
      <c r="F438" s="2"/>
      <c r="G438" s="15"/>
      <c r="H438" s="15"/>
      <c r="I438" s="45"/>
      <c r="J438" s="2"/>
      <c r="K438" s="37" t="str">
        <f t="shared" si="24"/>
        <v/>
      </c>
      <c r="L438" s="33"/>
      <c r="M438" s="24" t="str">
        <f t="shared" si="26"/>
        <v/>
      </c>
      <c r="N438" s="3"/>
      <c r="O438" s="2"/>
      <c r="P438" s="2"/>
      <c r="Q438" s="2"/>
      <c r="R438" s="15"/>
      <c r="S438" s="15"/>
      <c r="T438" s="45"/>
      <c r="U438" s="2"/>
      <c r="V438" s="37" t="str">
        <f t="shared" si="27"/>
        <v/>
      </c>
    </row>
    <row r="439" spans="2:22" x14ac:dyDescent="0.2">
      <c r="B439" s="24" t="str">
        <f t="shared" si="25"/>
        <v/>
      </c>
      <c r="C439" s="3"/>
      <c r="D439" s="2"/>
      <c r="E439" s="2"/>
      <c r="F439" s="2"/>
      <c r="G439" s="15"/>
      <c r="H439" s="15"/>
      <c r="I439" s="45"/>
      <c r="J439" s="2"/>
      <c r="K439" s="37" t="str">
        <f t="shared" si="24"/>
        <v/>
      </c>
      <c r="L439" s="33"/>
      <c r="M439" s="24" t="str">
        <f t="shared" si="26"/>
        <v/>
      </c>
      <c r="N439" s="3"/>
      <c r="O439" s="2"/>
      <c r="P439" s="2"/>
      <c r="Q439" s="2"/>
      <c r="R439" s="15"/>
      <c r="S439" s="15"/>
      <c r="T439" s="45"/>
      <c r="U439" s="2"/>
      <c r="V439" s="37" t="str">
        <f t="shared" si="27"/>
        <v/>
      </c>
    </row>
    <row r="440" spans="2:22" x14ac:dyDescent="0.2">
      <c r="B440" s="24" t="str">
        <f t="shared" si="25"/>
        <v/>
      </c>
      <c r="C440" s="3"/>
      <c r="D440" s="2"/>
      <c r="E440" s="2"/>
      <c r="F440" s="2"/>
      <c r="G440" s="15"/>
      <c r="H440" s="15"/>
      <c r="I440" s="45"/>
      <c r="J440" s="2"/>
      <c r="K440" s="37" t="str">
        <f t="shared" si="24"/>
        <v/>
      </c>
      <c r="L440" s="33"/>
      <c r="M440" s="24" t="str">
        <f t="shared" si="26"/>
        <v/>
      </c>
      <c r="N440" s="3"/>
      <c r="O440" s="2"/>
      <c r="P440" s="2"/>
      <c r="Q440" s="2"/>
      <c r="R440" s="15"/>
      <c r="S440" s="15"/>
      <c r="T440" s="45"/>
      <c r="U440" s="2"/>
      <c r="V440" s="37" t="str">
        <f t="shared" si="27"/>
        <v/>
      </c>
    </row>
    <row r="441" spans="2:22" x14ac:dyDescent="0.2">
      <c r="B441" s="24" t="str">
        <f t="shared" si="25"/>
        <v/>
      </c>
      <c r="C441" s="3"/>
      <c r="D441" s="2"/>
      <c r="E441" s="2"/>
      <c r="F441" s="2"/>
      <c r="G441" s="15"/>
      <c r="H441" s="15"/>
      <c r="I441" s="45"/>
      <c r="J441" s="2"/>
      <c r="K441" s="37" t="str">
        <f t="shared" si="24"/>
        <v/>
      </c>
      <c r="L441" s="33"/>
      <c r="M441" s="24" t="str">
        <f t="shared" si="26"/>
        <v/>
      </c>
      <c r="N441" s="3"/>
      <c r="O441" s="2"/>
      <c r="P441" s="2"/>
      <c r="Q441" s="2"/>
      <c r="R441" s="15"/>
      <c r="S441" s="15"/>
      <c r="T441" s="45"/>
      <c r="U441" s="2"/>
      <c r="V441" s="37" t="str">
        <f t="shared" si="27"/>
        <v/>
      </c>
    </row>
    <row r="442" spans="2:22" x14ac:dyDescent="0.2">
      <c r="B442" s="24" t="str">
        <f t="shared" si="25"/>
        <v/>
      </c>
      <c r="C442" s="3"/>
      <c r="D442" s="2"/>
      <c r="E442" s="2"/>
      <c r="F442" s="2"/>
      <c r="G442" s="15"/>
      <c r="H442" s="15"/>
      <c r="I442" s="45"/>
      <c r="J442" s="2"/>
      <c r="K442" s="37" t="str">
        <f t="shared" si="24"/>
        <v/>
      </c>
      <c r="L442" s="33"/>
      <c r="M442" s="24" t="str">
        <f t="shared" si="26"/>
        <v/>
      </c>
      <c r="N442" s="3"/>
      <c r="O442" s="2"/>
      <c r="P442" s="2"/>
      <c r="Q442" s="2"/>
      <c r="R442" s="15"/>
      <c r="S442" s="15"/>
      <c r="T442" s="45"/>
      <c r="U442" s="2"/>
      <c r="V442" s="37" t="str">
        <f t="shared" si="27"/>
        <v/>
      </c>
    </row>
    <row r="443" spans="2:22" x14ac:dyDescent="0.2">
      <c r="B443" s="24" t="str">
        <f t="shared" si="25"/>
        <v/>
      </c>
      <c r="C443" s="3"/>
      <c r="D443" s="2"/>
      <c r="E443" s="2"/>
      <c r="F443" s="2"/>
      <c r="G443" s="15"/>
      <c r="H443" s="15"/>
      <c r="I443" s="45"/>
      <c r="J443" s="2"/>
      <c r="K443" s="37" t="str">
        <f t="shared" si="24"/>
        <v/>
      </c>
      <c r="L443" s="33"/>
      <c r="M443" s="24" t="str">
        <f t="shared" si="26"/>
        <v/>
      </c>
      <c r="N443" s="3"/>
      <c r="O443" s="2"/>
      <c r="P443" s="2"/>
      <c r="Q443" s="2"/>
      <c r="R443" s="15"/>
      <c r="S443" s="15"/>
      <c r="T443" s="45"/>
      <c r="U443" s="2"/>
      <c r="V443" s="37" t="str">
        <f t="shared" si="27"/>
        <v/>
      </c>
    </row>
    <row r="444" spans="2:22" x14ac:dyDescent="0.2">
      <c r="B444" s="24" t="str">
        <f t="shared" si="25"/>
        <v/>
      </c>
      <c r="C444" s="3"/>
      <c r="D444" s="2"/>
      <c r="E444" s="2"/>
      <c r="F444" s="2"/>
      <c r="G444" s="15"/>
      <c r="H444" s="15"/>
      <c r="I444" s="45"/>
      <c r="J444" s="2"/>
      <c r="K444" s="37" t="str">
        <f t="shared" si="24"/>
        <v/>
      </c>
      <c r="L444" s="33"/>
      <c r="M444" s="24" t="str">
        <f t="shared" si="26"/>
        <v/>
      </c>
      <c r="N444" s="3"/>
      <c r="O444" s="2"/>
      <c r="P444" s="2"/>
      <c r="Q444" s="2"/>
      <c r="R444" s="15"/>
      <c r="S444" s="15"/>
      <c r="T444" s="45"/>
      <c r="U444" s="2"/>
      <c r="V444" s="37" t="str">
        <f t="shared" si="27"/>
        <v/>
      </c>
    </row>
    <row r="445" spans="2:22" x14ac:dyDescent="0.2">
      <c r="B445" s="24" t="str">
        <f t="shared" si="25"/>
        <v/>
      </c>
      <c r="C445" s="3"/>
      <c r="D445" s="2"/>
      <c r="E445" s="2"/>
      <c r="F445" s="2"/>
      <c r="G445" s="15"/>
      <c r="H445" s="15"/>
      <c r="I445" s="45"/>
      <c r="J445" s="2"/>
      <c r="K445" s="37" t="str">
        <f t="shared" si="24"/>
        <v/>
      </c>
      <c r="L445" s="33"/>
      <c r="M445" s="24" t="str">
        <f t="shared" si="26"/>
        <v/>
      </c>
      <c r="N445" s="3"/>
      <c r="O445" s="2"/>
      <c r="P445" s="2"/>
      <c r="Q445" s="2"/>
      <c r="R445" s="15"/>
      <c r="S445" s="15"/>
      <c r="T445" s="45"/>
      <c r="U445" s="2"/>
      <c r="V445" s="37" t="str">
        <f t="shared" si="27"/>
        <v/>
      </c>
    </row>
    <row r="446" spans="2:22" x14ac:dyDescent="0.2">
      <c r="B446" s="24" t="str">
        <f t="shared" si="25"/>
        <v/>
      </c>
      <c r="C446" s="3"/>
      <c r="D446" s="2"/>
      <c r="E446" s="2"/>
      <c r="F446" s="2"/>
      <c r="G446" s="15"/>
      <c r="H446" s="15"/>
      <c r="I446" s="45"/>
      <c r="J446" s="2"/>
      <c r="K446" s="37" t="str">
        <f t="shared" si="24"/>
        <v/>
      </c>
      <c r="L446" s="33"/>
      <c r="M446" s="24" t="str">
        <f t="shared" si="26"/>
        <v/>
      </c>
      <c r="N446" s="3"/>
      <c r="O446" s="2"/>
      <c r="P446" s="2"/>
      <c r="Q446" s="2"/>
      <c r="R446" s="15"/>
      <c r="S446" s="15"/>
      <c r="T446" s="45"/>
      <c r="U446" s="2"/>
      <c r="V446" s="37" t="str">
        <f t="shared" si="27"/>
        <v/>
      </c>
    </row>
    <row r="447" spans="2:22" x14ac:dyDescent="0.2">
      <c r="B447" s="24" t="str">
        <f t="shared" si="25"/>
        <v/>
      </c>
      <c r="C447" s="3"/>
      <c r="D447" s="2"/>
      <c r="E447" s="2"/>
      <c r="F447" s="2"/>
      <c r="G447" s="15"/>
      <c r="H447" s="15"/>
      <c r="I447" s="45"/>
      <c r="J447" s="2"/>
      <c r="K447" s="37" t="str">
        <f t="shared" si="24"/>
        <v/>
      </c>
      <c r="L447" s="33"/>
      <c r="M447" s="24" t="str">
        <f t="shared" si="26"/>
        <v/>
      </c>
      <c r="N447" s="3"/>
      <c r="O447" s="2"/>
      <c r="P447" s="2"/>
      <c r="Q447" s="2"/>
      <c r="R447" s="15"/>
      <c r="S447" s="15"/>
      <c r="T447" s="45"/>
      <c r="U447" s="2"/>
      <c r="V447" s="37" t="str">
        <f t="shared" si="27"/>
        <v/>
      </c>
    </row>
    <row r="448" spans="2:22" x14ac:dyDescent="0.2">
      <c r="B448" s="24" t="str">
        <f t="shared" si="25"/>
        <v/>
      </c>
      <c r="C448" s="3"/>
      <c r="D448" s="2"/>
      <c r="E448" s="2"/>
      <c r="F448" s="2"/>
      <c r="G448" s="15"/>
      <c r="H448" s="15"/>
      <c r="I448" s="45"/>
      <c r="J448" s="2"/>
      <c r="K448" s="37" t="str">
        <f t="shared" si="24"/>
        <v/>
      </c>
      <c r="L448" s="33"/>
      <c r="M448" s="24" t="str">
        <f t="shared" si="26"/>
        <v/>
      </c>
      <c r="N448" s="3"/>
      <c r="O448" s="2"/>
      <c r="P448" s="2"/>
      <c r="Q448" s="2"/>
      <c r="R448" s="15"/>
      <c r="S448" s="15"/>
      <c r="T448" s="45"/>
      <c r="U448" s="2"/>
      <c r="V448" s="37" t="str">
        <f t="shared" si="27"/>
        <v/>
      </c>
    </row>
    <row r="449" spans="2:22" x14ac:dyDescent="0.2">
      <c r="B449" s="24" t="str">
        <f t="shared" si="25"/>
        <v/>
      </c>
      <c r="C449" s="3"/>
      <c r="D449" s="2"/>
      <c r="E449" s="2"/>
      <c r="F449" s="2"/>
      <c r="G449" s="15"/>
      <c r="H449" s="15"/>
      <c r="I449" s="45"/>
      <c r="J449" s="2"/>
      <c r="K449" s="37" t="str">
        <f t="shared" si="24"/>
        <v/>
      </c>
      <c r="L449" s="33"/>
      <c r="M449" s="24" t="str">
        <f t="shared" si="26"/>
        <v/>
      </c>
      <c r="N449" s="3"/>
      <c r="O449" s="2"/>
      <c r="P449" s="2"/>
      <c r="Q449" s="2"/>
      <c r="R449" s="15"/>
      <c r="S449" s="15"/>
      <c r="T449" s="45"/>
      <c r="U449" s="2"/>
      <c r="V449" s="37" t="str">
        <f t="shared" si="27"/>
        <v/>
      </c>
    </row>
    <row r="450" spans="2:22" x14ac:dyDescent="0.2">
      <c r="B450" s="24" t="str">
        <f t="shared" si="25"/>
        <v/>
      </c>
      <c r="C450" s="3"/>
      <c r="D450" s="2"/>
      <c r="E450" s="2"/>
      <c r="F450" s="2"/>
      <c r="G450" s="15"/>
      <c r="H450" s="15"/>
      <c r="I450" s="45"/>
      <c r="J450" s="2"/>
      <c r="K450" s="37" t="str">
        <f t="shared" si="24"/>
        <v/>
      </c>
      <c r="L450" s="33"/>
      <c r="M450" s="24" t="str">
        <f t="shared" si="26"/>
        <v/>
      </c>
      <c r="N450" s="3"/>
      <c r="O450" s="2"/>
      <c r="P450" s="2"/>
      <c r="Q450" s="2"/>
      <c r="R450" s="15"/>
      <c r="S450" s="15"/>
      <c r="T450" s="45"/>
      <c r="U450" s="2"/>
      <c r="V450" s="37" t="str">
        <f t="shared" si="27"/>
        <v/>
      </c>
    </row>
    <row r="451" spans="2:22" x14ac:dyDescent="0.2">
      <c r="B451" s="24" t="str">
        <f t="shared" si="25"/>
        <v/>
      </c>
      <c r="C451" s="3"/>
      <c r="D451" s="2"/>
      <c r="E451" s="2"/>
      <c r="F451" s="2"/>
      <c r="G451" s="15"/>
      <c r="H451" s="15"/>
      <c r="I451" s="45"/>
      <c r="J451" s="2"/>
      <c r="K451" s="37" t="str">
        <f t="shared" si="24"/>
        <v/>
      </c>
      <c r="L451" s="33"/>
      <c r="M451" s="24" t="str">
        <f t="shared" si="26"/>
        <v/>
      </c>
      <c r="N451" s="3"/>
      <c r="O451" s="2"/>
      <c r="P451" s="2"/>
      <c r="Q451" s="2"/>
      <c r="R451" s="15"/>
      <c r="S451" s="15"/>
      <c r="T451" s="45"/>
      <c r="U451" s="2"/>
      <c r="V451" s="37" t="str">
        <f t="shared" si="27"/>
        <v/>
      </c>
    </row>
    <row r="452" spans="2:22" x14ac:dyDescent="0.2">
      <c r="B452" s="24" t="str">
        <f t="shared" si="25"/>
        <v/>
      </c>
      <c r="C452" s="3"/>
      <c r="D452" s="2"/>
      <c r="E452" s="2"/>
      <c r="F452" s="2"/>
      <c r="G452" s="15"/>
      <c r="H452" s="15"/>
      <c r="I452" s="45"/>
      <c r="J452" s="2"/>
      <c r="K452" s="37" t="str">
        <f t="shared" si="24"/>
        <v/>
      </c>
      <c r="L452" s="33"/>
      <c r="M452" s="24" t="str">
        <f t="shared" si="26"/>
        <v/>
      </c>
      <c r="N452" s="3"/>
      <c r="O452" s="2"/>
      <c r="P452" s="2"/>
      <c r="Q452" s="2"/>
      <c r="R452" s="15"/>
      <c r="S452" s="15"/>
      <c r="T452" s="45"/>
      <c r="U452" s="2"/>
      <c r="V452" s="37" t="str">
        <f t="shared" si="27"/>
        <v/>
      </c>
    </row>
    <row r="453" spans="2:22" x14ac:dyDescent="0.2">
      <c r="B453" s="24" t="str">
        <f t="shared" si="25"/>
        <v/>
      </c>
      <c r="C453" s="3"/>
      <c r="D453" s="2"/>
      <c r="E453" s="2"/>
      <c r="F453" s="2"/>
      <c r="G453" s="15"/>
      <c r="H453" s="15"/>
      <c r="I453" s="45"/>
      <c r="J453" s="2"/>
      <c r="K453" s="37" t="str">
        <f t="shared" ref="K453:K516" si="28">IF(AND(I453&gt;0,G453&gt;0),G453/I453,"")</f>
        <v/>
      </c>
      <c r="L453" s="33"/>
      <c r="M453" s="24" t="str">
        <f t="shared" si="26"/>
        <v/>
      </c>
      <c r="N453" s="3"/>
      <c r="O453" s="2"/>
      <c r="P453" s="2"/>
      <c r="Q453" s="2"/>
      <c r="R453" s="15"/>
      <c r="S453" s="15"/>
      <c r="T453" s="45"/>
      <c r="U453" s="2"/>
      <c r="V453" s="37" t="str">
        <f t="shared" si="27"/>
        <v/>
      </c>
    </row>
    <row r="454" spans="2:22" x14ac:dyDescent="0.2">
      <c r="B454" s="24" t="str">
        <f t="shared" ref="B454:B517" si="29">_xlfn.CONCAT(C454,E454,F454)</f>
        <v/>
      </c>
      <c r="C454" s="3"/>
      <c r="D454" s="2"/>
      <c r="E454" s="2"/>
      <c r="F454" s="2"/>
      <c r="G454" s="15"/>
      <c r="H454" s="15"/>
      <c r="I454" s="45"/>
      <c r="J454" s="2"/>
      <c r="K454" s="37" t="str">
        <f t="shared" si="28"/>
        <v/>
      </c>
      <c r="L454" s="33"/>
      <c r="M454" s="24" t="str">
        <f t="shared" ref="M454:M517" si="30">_xlfn.CONCAT(N454,P454,Q454)</f>
        <v/>
      </c>
      <c r="N454" s="3"/>
      <c r="O454" s="2"/>
      <c r="P454" s="2"/>
      <c r="Q454" s="2"/>
      <c r="R454" s="15"/>
      <c r="S454" s="15"/>
      <c r="T454" s="45"/>
      <c r="U454" s="2"/>
      <c r="V454" s="37" t="str">
        <f t="shared" ref="V454:V517" si="31">IF(AND(T454&gt;0,R454&gt;0),R454/T454,"")</f>
        <v/>
      </c>
    </row>
    <row r="455" spans="2:22" x14ac:dyDescent="0.2">
      <c r="B455" s="24" t="str">
        <f t="shared" si="29"/>
        <v/>
      </c>
      <c r="C455" s="3"/>
      <c r="D455" s="2"/>
      <c r="E455" s="2"/>
      <c r="F455" s="2"/>
      <c r="G455" s="15"/>
      <c r="H455" s="15"/>
      <c r="I455" s="45"/>
      <c r="J455" s="2"/>
      <c r="K455" s="37" t="str">
        <f t="shared" si="28"/>
        <v/>
      </c>
      <c r="L455" s="33"/>
      <c r="M455" s="24" t="str">
        <f t="shared" si="30"/>
        <v/>
      </c>
      <c r="N455" s="3"/>
      <c r="O455" s="2"/>
      <c r="P455" s="2"/>
      <c r="Q455" s="2"/>
      <c r="R455" s="15"/>
      <c r="S455" s="15"/>
      <c r="T455" s="45"/>
      <c r="U455" s="2"/>
      <c r="V455" s="37" t="str">
        <f t="shared" si="31"/>
        <v/>
      </c>
    </row>
    <row r="456" spans="2:22" x14ac:dyDescent="0.2">
      <c r="B456" s="24" t="str">
        <f t="shared" si="29"/>
        <v/>
      </c>
      <c r="C456" s="3"/>
      <c r="D456" s="2"/>
      <c r="E456" s="2"/>
      <c r="F456" s="2"/>
      <c r="G456" s="15"/>
      <c r="H456" s="15"/>
      <c r="I456" s="45"/>
      <c r="J456" s="2"/>
      <c r="K456" s="37" t="str">
        <f t="shared" si="28"/>
        <v/>
      </c>
      <c r="L456" s="33"/>
      <c r="M456" s="24" t="str">
        <f t="shared" si="30"/>
        <v/>
      </c>
      <c r="N456" s="3"/>
      <c r="O456" s="2"/>
      <c r="P456" s="2"/>
      <c r="Q456" s="2"/>
      <c r="R456" s="15"/>
      <c r="S456" s="15"/>
      <c r="T456" s="45"/>
      <c r="U456" s="2"/>
      <c r="V456" s="37" t="str">
        <f t="shared" si="31"/>
        <v/>
      </c>
    </row>
    <row r="457" spans="2:22" x14ac:dyDescent="0.2">
      <c r="B457" s="24" t="str">
        <f t="shared" si="29"/>
        <v/>
      </c>
      <c r="C457" s="3"/>
      <c r="D457" s="2"/>
      <c r="E457" s="2"/>
      <c r="F457" s="2"/>
      <c r="G457" s="15"/>
      <c r="H457" s="15"/>
      <c r="I457" s="45"/>
      <c r="J457" s="2"/>
      <c r="K457" s="37" t="str">
        <f t="shared" si="28"/>
        <v/>
      </c>
      <c r="L457" s="33"/>
      <c r="M457" s="24" t="str">
        <f t="shared" si="30"/>
        <v/>
      </c>
      <c r="N457" s="3"/>
      <c r="O457" s="2"/>
      <c r="P457" s="2"/>
      <c r="Q457" s="2"/>
      <c r="R457" s="15"/>
      <c r="S457" s="15"/>
      <c r="T457" s="45"/>
      <c r="U457" s="2"/>
      <c r="V457" s="37" t="str">
        <f t="shared" si="31"/>
        <v/>
      </c>
    </row>
    <row r="458" spans="2:22" x14ac:dyDescent="0.2">
      <c r="B458" s="24" t="str">
        <f t="shared" si="29"/>
        <v/>
      </c>
      <c r="C458" s="3"/>
      <c r="D458" s="2"/>
      <c r="E458" s="2"/>
      <c r="F458" s="2"/>
      <c r="G458" s="15"/>
      <c r="H458" s="15"/>
      <c r="I458" s="45"/>
      <c r="J458" s="2"/>
      <c r="K458" s="37" t="str">
        <f t="shared" si="28"/>
        <v/>
      </c>
      <c r="L458" s="33"/>
      <c r="M458" s="24" t="str">
        <f t="shared" si="30"/>
        <v/>
      </c>
      <c r="N458" s="3"/>
      <c r="O458" s="2"/>
      <c r="P458" s="2"/>
      <c r="Q458" s="2"/>
      <c r="R458" s="15"/>
      <c r="S458" s="15"/>
      <c r="T458" s="45"/>
      <c r="U458" s="2"/>
      <c r="V458" s="37" t="str">
        <f t="shared" si="31"/>
        <v/>
      </c>
    </row>
    <row r="459" spans="2:22" x14ac:dyDescent="0.2">
      <c r="B459" s="24" t="str">
        <f t="shared" si="29"/>
        <v/>
      </c>
      <c r="C459" s="3"/>
      <c r="D459" s="2"/>
      <c r="E459" s="2"/>
      <c r="F459" s="2"/>
      <c r="G459" s="15"/>
      <c r="H459" s="15"/>
      <c r="I459" s="45"/>
      <c r="J459" s="2"/>
      <c r="K459" s="37" t="str">
        <f t="shared" si="28"/>
        <v/>
      </c>
      <c r="L459" s="33"/>
      <c r="M459" s="24" t="str">
        <f t="shared" si="30"/>
        <v/>
      </c>
      <c r="N459" s="3"/>
      <c r="O459" s="2"/>
      <c r="P459" s="2"/>
      <c r="Q459" s="2"/>
      <c r="R459" s="15"/>
      <c r="S459" s="15"/>
      <c r="T459" s="45"/>
      <c r="U459" s="2"/>
      <c r="V459" s="37" t="str">
        <f t="shared" si="31"/>
        <v/>
      </c>
    </row>
    <row r="460" spans="2:22" x14ac:dyDescent="0.2">
      <c r="B460" s="24" t="str">
        <f t="shared" si="29"/>
        <v/>
      </c>
      <c r="C460" s="3"/>
      <c r="D460" s="2"/>
      <c r="E460" s="2"/>
      <c r="F460" s="2"/>
      <c r="G460" s="15"/>
      <c r="H460" s="15"/>
      <c r="I460" s="45"/>
      <c r="J460" s="2"/>
      <c r="K460" s="37" t="str">
        <f t="shared" si="28"/>
        <v/>
      </c>
      <c r="L460" s="33"/>
      <c r="M460" s="24" t="str">
        <f t="shared" si="30"/>
        <v/>
      </c>
      <c r="N460" s="3"/>
      <c r="O460" s="2"/>
      <c r="P460" s="2"/>
      <c r="Q460" s="2"/>
      <c r="R460" s="15"/>
      <c r="S460" s="15"/>
      <c r="T460" s="45"/>
      <c r="U460" s="2"/>
      <c r="V460" s="37" t="str">
        <f t="shared" si="31"/>
        <v/>
      </c>
    </row>
    <row r="461" spans="2:22" x14ac:dyDescent="0.2">
      <c r="B461" s="24" t="str">
        <f t="shared" si="29"/>
        <v/>
      </c>
      <c r="C461" s="3"/>
      <c r="D461" s="2"/>
      <c r="E461" s="2"/>
      <c r="F461" s="2"/>
      <c r="G461" s="15"/>
      <c r="H461" s="15"/>
      <c r="I461" s="45"/>
      <c r="J461" s="2"/>
      <c r="K461" s="37" t="str">
        <f t="shared" si="28"/>
        <v/>
      </c>
      <c r="L461" s="33"/>
      <c r="M461" s="24" t="str">
        <f t="shared" si="30"/>
        <v/>
      </c>
      <c r="N461" s="3"/>
      <c r="O461" s="2"/>
      <c r="P461" s="2"/>
      <c r="Q461" s="2"/>
      <c r="R461" s="15"/>
      <c r="S461" s="15"/>
      <c r="T461" s="45"/>
      <c r="U461" s="2"/>
      <c r="V461" s="37" t="str">
        <f t="shared" si="31"/>
        <v/>
      </c>
    </row>
    <row r="462" spans="2:22" x14ac:dyDescent="0.2">
      <c r="B462" s="24" t="str">
        <f t="shared" si="29"/>
        <v/>
      </c>
      <c r="C462" s="3"/>
      <c r="D462" s="2"/>
      <c r="E462" s="2"/>
      <c r="F462" s="2"/>
      <c r="G462" s="15"/>
      <c r="H462" s="15"/>
      <c r="I462" s="45"/>
      <c r="J462" s="2"/>
      <c r="K462" s="37" t="str">
        <f t="shared" si="28"/>
        <v/>
      </c>
      <c r="L462" s="33"/>
      <c r="M462" s="24" t="str">
        <f t="shared" si="30"/>
        <v/>
      </c>
      <c r="N462" s="3"/>
      <c r="O462" s="2"/>
      <c r="P462" s="2"/>
      <c r="Q462" s="2"/>
      <c r="R462" s="15"/>
      <c r="S462" s="15"/>
      <c r="T462" s="45"/>
      <c r="U462" s="2"/>
      <c r="V462" s="37" t="str">
        <f t="shared" si="31"/>
        <v/>
      </c>
    </row>
    <row r="463" spans="2:22" x14ac:dyDescent="0.2">
      <c r="B463" s="24" t="str">
        <f t="shared" si="29"/>
        <v/>
      </c>
      <c r="C463" s="3"/>
      <c r="D463" s="2"/>
      <c r="E463" s="2"/>
      <c r="F463" s="2"/>
      <c r="G463" s="15"/>
      <c r="H463" s="15"/>
      <c r="I463" s="45"/>
      <c r="J463" s="2"/>
      <c r="K463" s="37" t="str">
        <f t="shared" si="28"/>
        <v/>
      </c>
      <c r="L463" s="33"/>
      <c r="M463" s="24" t="str">
        <f t="shared" si="30"/>
        <v/>
      </c>
      <c r="N463" s="3"/>
      <c r="O463" s="2"/>
      <c r="P463" s="2"/>
      <c r="Q463" s="2"/>
      <c r="R463" s="15"/>
      <c r="S463" s="15"/>
      <c r="T463" s="45"/>
      <c r="U463" s="2"/>
      <c r="V463" s="37" t="str">
        <f t="shared" si="31"/>
        <v/>
      </c>
    </row>
    <row r="464" spans="2:22" x14ac:dyDescent="0.2">
      <c r="B464" s="24" t="str">
        <f t="shared" si="29"/>
        <v/>
      </c>
      <c r="C464" s="3"/>
      <c r="D464" s="2"/>
      <c r="E464" s="2"/>
      <c r="F464" s="2"/>
      <c r="G464" s="15"/>
      <c r="H464" s="15"/>
      <c r="I464" s="45"/>
      <c r="J464" s="2"/>
      <c r="K464" s="37" t="str">
        <f t="shared" si="28"/>
        <v/>
      </c>
      <c r="L464" s="33"/>
      <c r="M464" s="24" t="str">
        <f t="shared" si="30"/>
        <v/>
      </c>
      <c r="N464" s="3"/>
      <c r="O464" s="2"/>
      <c r="P464" s="2"/>
      <c r="Q464" s="2"/>
      <c r="R464" s="15"/>
      <c r="S464" s="15"/>
      <c r="T464" s="45"/>
      <c r="U464" s="2"/>
      <c r="V464" s="37" t="str">
        <f t="shared" si="31"/>
        <v/>
      </c>
    </row>
    <row r="465" spans="2:22" x14ac:dyDescent="0.2">
      <c r="B465" s="24" t="str">
        <f t="shared" si="29"/>
        <v/>
      </c>
      <c r="C465" s="3"/>
      <c r="D465" s="2"/>
      <c r="E465" s="2"/>
      <c r="F465" s="2"/>
      <c r="G465" s="15"/>
      <c r="H465" s="15"/>
      <c r="I465" s="45"/>
      <c r="J465" s="2"/>
      <c r="K465" s="37" t="str">
        <f t="shared" si="28"/>
        <v/>
      </c>
      <c r="L465" s="33"/>
      <c r="M465" s="24" t="str">
        <f t="shared" si="30"/>
        <v/>
      </c>
      <c r="N465" s="3"/>
      <c r="O465" s="2"/>
      <c r="P465" s="2"/>
      <c r="Q465" s="2"/>
      <c r="R465" s="15"/>
      <c r="S465" s="15"/>
      <c r="T465" s="45"/>
      <c r="U465" s="2"/>
      <c r="V465" s="37" t="str">
        <f t="shared" si="31"/>
        <v/>
      </c>
    </row>
    <row r="466" spans="2:22" x14ac:dyDescent="0.2">
      <c r="B466" s="24" t="str">
        <f t="shared" si="29"/>
        <v/>
      </c>
      <c r="C466" s="3"/>
      <c r="D466" s="2"/>
      <c r="E466" s="2"/>
      <c r="F466" s="2"/>
      <c r="G466" s="15"/>
      <c r="H466" s="15"/>
      <c r="I466" s="45"/>
      <c r="J466" s="2"/>
      <c r="K466" s="37" t="str">
        <f t="shared" si="28"/>
        <v/>
      </c>
      <c r="L466" s="33"/>
      <c r="M466" s="24" t="str">
        <f t="shared" si="30"/>
        <v/>
      </c>
      <c r="N466" s="3"/>
      <c r="O466" s="2"/>
      <c r="P466" s="2"/>
      <c r="Q466" s="2"/>
      <c r="R466" s="15"/>
      <c r="S466" s="15"/>
      <c r="T466" s="45"/>
      <c r="U466" s="2"/>
      <c r="V466" s="37" t="str">
        <f t="shared" si="31"/>
        <v/>
      </c>
    </row>
    <row r="467" spans="2:22" x14ac:dyDescent="0.2">
      <c r="B467" s="24" t="str">
        <f t="shared" si="29"/>
        <v/>
      </c>
      <c r="C467" s="3"/>
      <c r="D467" s="2"/>
      <c r="E467" s="2"/>
      <c r="F467" s="2"/>
      <c r="G467" s="15"/>
      <c r="H467" s="15"/>
      <c r="I467" s="45"/>
      <c r="J467" s="2"/>
      <c r="K467" s="37" t="str">
        <f t="shared" si="28"/>
        <v/>
      </c>
      <c r="L467" s="33"/>
      <c r="M467" s="24" t="str">
        <f t="shared" si="30"/>
        <v/>
      </c>
      <c r="N467" s="3"/>
      <c r="O467" s="2"/>
      <c r="P467" s="2"/>
      <c r="Q467" s="2"/>
      <c r="R467" s="15"/>
      <c r="S467" s="15"/>
      <c r="T467" s="45"/>
      <c r="U467" s="2"/>
      <c r="V467" s="37" t="str">
        <f t="shared" si="31"/>
        <v/>
      </c>
    </row>
    <row r="468" spans="2:22" x14ac:dyDescent="0.2">
      <c r="B468" s="24" t="str">
        <f t="shared" si="29"/>
        <v/>
      </c>
      <c r="C468" s="3"/>
      <c r="D468" s="2"/>
      <c r="E468" s="2"/>
      <c r="F468" s="2"/>
      <c r="G468" s="15"/>
      <c r="H468" s="15"/>
      <c r="I468" s="45"/>
      <c r="J468" s="2"/>
      <c r="K468" s="37" t="str">
        <f t="shared" si="28"/>
        <v/>
      </c>
      <c r="L468" s="33"/>
      <c r="M468" s="24" t="str">
        <f t="shared" si="30"/>
        <v/>
      </c>
      <c r="N468" s="3"/>
      <c r="O468" s="2"/>
      <c r="P468" s="2"/>
      <c r="Q468" s="2"/>
      <c r="R468" s="15"/>
      <c r="S468" s="15"/>
      <c r="T468" s="45"/>
      <c r="U468" s="2"/>
      <c r="V468" s="37" t="str">
        <f t="shared" si="31"/>
        <v/>
      </c>
    </row>
    <row r="469" spans="2:22" x14ac:dyDescent="0.2">
      <c r="B469" s="24" t="str">
        <f t="shared" si="29"/>
        <v/>
      </c>
      <c r="C469" s="3"/>
      <c r="D469" s="2"/>
      <c r="E469" s="2"/>
      <c r="F469" s="2"/>
      <c r="G469" s="15"/>
      <c r="H469" s="15"/>
      <c r="I469" s="45"/>
      <c r="J469" s="2"/>
      <c r="K469" s="37" t="str">
        <f t="shared" si="28"/>
        <v/>
      </c>
      <c r="L469" s="33"/>
      <c r="M469" s="24" t="str">
        <f t="shared" si="30"/>
        <v/>
      </c>
      <c r="N469" s="3"/>
      <c r="O469" s="2"/>
      <c r="P469" s="2"/>
      <c r="Q469" s="2"/>
      <c r="R469" s="15"/>
      <c r="S469" s="15"/>
      <c r="T469" s="45"/>
      <c r="U469" s="2"/>
      <c r="V469" s="37" t="str">
        <f t="shared" si="31"/>
        <v/>
      </c>
    </row>
    <row r="470" spans="2:22" x14ac:dyDescent="0.2">
      <c r="B470" s="24" t="str">
        <f t="shared" si="29"/>
        <v/>
      </c>
      <c r="C470" s="3"/>
      <c r="D470" s="2"/>
      <c r="E470" s="2"/>
      <c r="F470" s="2"/>
      <c r="G470" s="15"/>
      <c r="H470" s="15"/>
      <c r="I470" s="45"/>
      <c r="J470" s="2"/>
      <c r="K470" s="37" t="str">
        <f t="shared" si="28"/>
        <v/>
      </c>
      <c r="L470" s="33"/>
      <c r="M470" s="24" t="str">
        <f t="shared" si="30"/>
        <v/>
      </c>
      <c r="N470" s="3"/>
      <c r="O470" s="2"/>
      <c r="P470" s="2"/>
      <c r="Q470" s="2"/>
      <c r="R470" s="15"/>
      <c r="S470" s="15"/>
      <c r="T470" s="45"/>
      <c r="U470" s="2"/>
      <c r="V470" s="37" t="str">
        <f t="shared" si="31"/>
        <v/>
      </c>
    </row>
    <row r="471" spans="2:22" x14ac:dyDescent="0.2">
      <c r="B471" s="24" t="str">
        <f t="shared" si="29"/>
        <v/>
      </c>
      <c r="C471" s="3"/>
      <c r="D471" s="2"/>
      <c r="E471" s="2"/>
      <c r="F471" s="2"/>
      <c r="G471" s="15"/>
      <c r="H471" s="15"/>
      <c r="I471" s="45"/>
      <c r="J471" s="2"/>
      <c r="K471" s="37" t="str">
        <f t="shared" si="28"/>
        <v/>
      </c>
      <c r="L471" s="33"/>
      <c r="M471" s="24" t="str">
        <f t="shared" si="30"/>
        <v/>
      </c>
      <c r="N471" s="3"/>
      <c r="O471" s="2"/>
      <c r="P471" s="2"/>
      <c r="Q471" s="2"/>
      <c r="R471" s="15"/>
      <c r="S471" s="15"/>
      <c r="T471" s="45"/>
      <c r="U471" s="2"/>
      <c r="V471" s="37" t="str">
        <f t="shared" si="31"/>
        <v/>
      </c>
    </row>
    <row r="472" spans="2:22" x14ac:dyDescent="0.2">
      <c r="B472" s="24" t="str">
        <f t="shared" si="29"/>
        <v/>
      </c>
      <c r="C472" s="3"/>
      <c r="D472" s="2"/>
      <c r="E472" s="2"/>
      <c r="F472" s="2"/>
      <c r="G472" s="15"/>
      <c r="H472" s="15"/>
      <c r="I472" s="45"/>
      <c r="J472" s="2"/>
      <c r="K472" s="37" t="str">
        <f t="shared" si="28"/>
        <v/>
      </c>
      <c r="L472" s="33"/>
      <c r="M472" s="24" t="str">
        <f t="shared" si="30"/>
        <v/>
      </c>
      <c r="N472" s="3"/>
      <c r="O472" s="2"/>
      <c r="P472" s="2"/>
      <c r="Q472" s="2"/>
      <c r="R472" s="15"/>
      <c r="S472" s="15"/>
      <c r="T472" s="45"/>
      <c r="U472" s="2"/>
      <c r="V472" s="37" t="str">
        <f t="shared" si="31"/>
        <v/>
      </c>
    </row>
    <row r="473" spans="2:22" x14ac:dyDescent="0.2">
      <c r="B473" s="24" t="str">
        <f t="shared" si="29"/>
        <v/>
      </c>
      <c r="C473" s="3"/>
      <c r="D473" s="2"/>
      <c r="E473" s="2"/>
      <c r="F473" s="2"/>
      <c r="G473" s="15"/>
      <c r="H473" s="15"/>
      <c r="I473" s="45"/>
      <c r="J473" s="2"/>
      <c r="K473" s="37" t="str">
        <f t="shared" si="28"/>
        <v/>
      </c>
      <c r="L473" s="33"/>
      <c r="M473" s="24" t="str">
        <f t="shared" si="30"/>
        <v/>
      </c>
      <c r="N473" s="3"/>
      <c r="O473" s="2"/>
      <c r="P473" s="2"/>
      <c r="Q473" s="2"/>
      <c r="R473" s="15"/>
      <c r="S473" s="15"/>
      <c r="T473" s="45"/>
      <c r="U473" s="2"/>
      <c r="V473" s="37" t="str">
        <f t="shared" si="31"/>
        <v/>
      </c>
    </row>
    <row r="474" spans="2:22" x14ac:dyDescent="0.2">
      <c r="B474" s="24" t="str">
        <f t="shared" si="29"/>
        <v/>
      </c>
      <c r="C474" s="3"/>
      <c r="D474" s="2"/>
      <c r="E474" s="2"/>
      <c r="F474" s="2"/>
      <c r="G474" s="15"/>
      <c r="H474" s="15"/>
      <c r="I474" s="45"/>
      <c r="J474" s="2"/>
      <c r="K474" s="37" t="str">
        <f t="shared" si="28"/>
        <v/>
      </c>
      <c r="L474" s="33"/>
      <c r="M474" s="24" t="str">
        <f t="shared" si="30"/>
        <v/>
      </c>
      <c r="N474" s="3"/>
      <c r="O474" s="2"/>
      <c r="P474" s="2"/>
      <c r="Q474" s="2"/>
      <c r="R474" s="15"/>
      <c r="S474" s="15"/>
      <c r="T474" s="45"/>
      <c r="U474" s="2"/>
      <c r="V474" s="37" t="str">
        <f t="shared" si="31"/>
        <v/>
      </c>
    </row>
    <row r="475" spans="2:22" x14ac:dyDescent="0.2">
      <c r="B475" s="24" t="str">
        <f t="shared" si="29"/>
        <v/>
      </c>
      <c r="C475" s="3"/>
      <c r="D475" s="2"/>
      <c r="E475" s="2"/>
      <c r="F475" s="2"/>
      <c r="G475" s="15"/>
      <c r="H475" s="15"/>
      <c r="I475" s="45"/>
      <c r="J475" s="2"/>
      <c r="K475" s="37" t="str">
        <f t="shared" si="28"/>
        <v/>
      </c>
      <c r="L475" s="33"/>
      <c r="M475" s="24" t="str">
        <f t="shared" si="30"/>
        <v/>
      </c>
      <c r="N475" s="3"/>
      <c r="O475" s="2"/>
      <c r="P475" s="2"/>
      <c r="Q475" s="2"/>
      <c r="R475" s="15"/>
      <c r="S475" s="15"/>
      <c r="T475" s="45"/>
      <c r="U475" s="2"/>
      <c r="V475" s="37" t="str">
        <f t="shared" si="31"/>
        <v/>
      </c>
    </row>
    <row r="476" spans="2:22" x14ac:dyDescent="0.2">
      <c r="B476" s="24" t="str">
        <f t="shared" si="29"/>
        <v/>
      </c>
      <c r="C476" s="3"/>
      <c r="D476" s="2"/>
      <c r="E476" s="2"/>
      <c r="F476" s="2"/>
      <c r="G476" s="15"/>
      <c r="H476" s="15"/>
      <c r="I476" s="45"/>
      <c r="J476" s="2"/>
      <c r="K476" s="37" t="str">
        <f t="shared" si="28"/>
        <v/>
      </c>
      <c r="L476" s="33"/>
      <c r="M476" s="24" t="str">
        <f t="shared" si="30"/>
        <v/>
      </c>
      <c r="N476" s="3"/>
      <c r="O476" s="2"/>
      <c r="P476" s="2"/>
      <c r="Q476" s="2"/>
      <c r="R476" s="15"/>
      <c r="S476" s="15"/>
      <c r="T476" s="45"/>
      <c r="U476" s="2"/>
      <c r="V476" s="37" t="str">
        <f t="shared" si="31"/>
        <v/>
      </c>
    </row>
    <row r="477" spans="2:22" x14ac:dyDescent="0.2">
      <c r="B477" s="24" t="str">
        <f t="shared" si="29"/>
        <v/>
      </c>
      <c r="C477" s="3"/>
      <c r="D477" s="2"/>
      <c r="E477" s="2"/>
      <c r="F477" s="2"/>
      <c r="G477" s="15"/>
      <c r="H477" s="15"/>
      <c r="I477" s="45"/>
      <c r="J477" s="2"/>
      <c r="K477" s="37" t="str">
        <f t="shared" si="28"/>
        <v/>
      </c>
      <c r="L477" s="33"/>
      <c r="M477" s="24" t="str">
        <f t="shared" si="30"/>
        <v/>
      </c>
      <c r="N477" s="3"/>
      <c r="O477" s="2"/>
      <c r="P477" s="2"/>
      <c r="Q477" s="2"/>
      <c r="R477" s="15"/>
      <c r="S477" s="15"/>
      <c r="T477" s="45"/>
      <c r="U477" s="2"/>
      <c r="V477" s="37" t="str">
        <f t="shared" si="31"/>
        <v/>
      </c>
    </row>
    <row r="478" spans="2:22" x14ac:dyDescent="0.2">
      <c r="B478" s="24" t="str">
        <f t="shared" si="29"/>
        <v/>
      </c>
      <c r="C478" s="3"/>
      <c r="D478" s="2"/>
      <c r="E478" s="2"/>
      <c r="F478" s="2"/>
      <c r="G478" s="15"/>
      <c r="H478" s="15"/>
      <c r="I478" s="45"/>
      <c r="J478" s="2"/>
      <c r="K478" s="37" t="str">
        <f t="shared" si="28"/>
        <v/>
      </c>
      <c r="L478" s="33"/>
      <c r="M478" s="24" t="str">
        <f t="shared" si="30"/>
        <v/>
      </c>
      <c r="N478" s="3"/>
      <c r="O478" s="2"/>
      <c r="P478" s="2"/>
      <c r="Q478" s="2"/>
      <c r="R478" s="15"/>
      <c r="S478" s="15"/>
      <c r="T478" s="45"/>
      <c r="U478" s="2"/>
      <c r="V478" s="37" t="str">
        <f t="shared" si="31"/>
        <v/>
      </c>
    </row>
    <row r="479" spans="2:22" x14ac:dyDescent="0.2">
      <c r="B479" s="24" t="str">
        <f t="shared" si="29"/>
        <v/>
      </c>
      <c r="C479" s="3"/>
      <c r="D479" s="2"/>
      <c r="E479" s="2"/>
      <c r="F479" s="2"/>
      <c r="G479" s="15"/>
      <c r="H479" s="15"/>
      <c r="I479" s="45"/>
      <c r="J479" s="2"/>
      <c r="K479" s="37" t="str">
        <f t="shared" si="28"/>
        <v/>
      </c>
      <c r="L479" s="33"/>
      <c r="M479" s="24" t="str">
        <f t="shared" si="30"/>
        <v/>
      </c>
      <c r="N479" s="3"/>
      <c r="O479" s="2"/>
      <c r="P479" s="2"/>
      <c r="Q479" s="2"/>
      <c r="R479" s="15"/>
      <c r="S479" s="15"/>
      <c r="T479" s="45"/>
      <c r="U479" s="2"/>
      <c r="V479" s="37" t="str">
        <f t="shared" si="31"/>
        <v/>
      </c>
    </row>
    <row r="480" spans="2:22" x14ac:dyDescent="0.2">
      <c r="B480" s="24" t="str">
        <f t="shared" si="29"/>
        <v/>
      </c>
      <c r="C480" s="3"/>
      <c r="D480" s="2"/>
      <c r="E480" s="2"/>
      <c r="F480" s="2"/>
      <c r="G480" s="15"/>
      <c r="H480" s="15"/>
      <c r="I480" s="45"/>
      <c r="J480" s="2"/>
      <c r="K480" s="37" t="str">
        <f t="shared" si="28"/>
        <v/>
      </c>
      <c r="L480" s="33"/>
      <c r="M480" s="24" t="str">
        <f t="shared" si="30"/>
        <v/>
      </c>
      <c r="N480" s="3"/>
      <c r="O480" s="2"/>
      <c r="P480" s="2"/>
      <c r="Q480" s="2"/>
      <c r="R480" s="15"/>
      <c r="S480" s="15"/>
      <c r="T480" s="45"/>
      <c r="U480" s="2"/>
      <c r="V480" s="37" t="str">
        <f t="shared" si="31"/>
        <v/>
      </c>
    </row>
    <row r="481" spans="2:22" x14ac:dyDescent="0.2">
      <c r="B481" s="24" t="str">
        <f t="shared" si="29"/>
        <v/>
      </c>
      <c r="C481" s="3"/>
      <c r="D481" s="2"/>
      <c r="E481" s="2"/>
      <c r="F481" s="2"/>
      <c r="G481" s="15"/>
      <c r="H481" s="15"/>
      <c r="I481" s="45"/>
      <c r="J481" s="2"/>
      <c r="K481" s="37" t="str">
        <f t="shared" si="28"/>
        <v/>
      </c>
      <c r="L481" s="33"/>
      <c r="M481" s="24" t="str">
        <f t="shared" si="30"/>
        <v/>
      </c>
      <c r="N481" s="3"/>
      <c r="O481" s="2"/>
      <c r="P481" s="2"/>
      <c r="Q481" s="2"/>
      <c r="R481" s="15"/>
      <c r="S481" s="15"/>
      <c r="T481" s="45"/>
      <c r="U481" s="2"/>
      <c r="V481" s="37" t="str">
        <f t="shared" si="31"/>
        <v/>
      </c>
    </row>
    <row r="482" spans="2:22" x14ac:dyDescent="0.2">
      <c r="B482" s="24" t="str">
        <f t="shared" si="29"/>
        <v/>
      </c>
      <c r="C482" s="3"/>
      <c r="D482" s="2"/>
      <c r="E482" s="2"/>
      <c r="F482" s="2"/>
      <c r="G482" s="15"/>
      <c r="H482" s="15"/>
      <c r="I482" s="45"/>
      <c r="J482" s="2"/>
      <c r="K482" s="37" t="str">
        <f t="shared" si="28"/>
        <v/>
      </c>
      <c r="L482" s="33"/>
      <c r="M482" s="24" t="str">
        <f t="shared" si="30"/>
        <v/>
      </c>
      <c r="N482" s="3"/>
      <c r="O482" s="2"/>
      <c r="P482" s="2"/>
      <c r="Q482" s="2"/>
      <c r="R482" s="15"/>
      <c r="S482" s="15"/>
      <c r="T482" s="45"/>
      <c r="U482" s="2"/>
      <c r="V482" s="37" t="str">
        <f t="shared" si="31"/>
        <v/>
      </c>
    </row>
    <row r="483" spans="2:22" x14ac:dyDescent="0.2">
      <c r="B483" s="24" t="str">
        <f t="shared" si="29"/>
        <v/>
      </c>
      <c r="C483" s="3"/>
      <c r="D483" s="2"/>
      <c r="E483" s="2"/>
      <c r="F483" s="2"/>
      <c r="G483" s="15"/>
      <c r="H483" s="15"/>
      <c r="I483" s="45"/>
      <c r="J483" s="2"/>
      <c r="K483" s="37" t="str">
        <f t="shared" si="28"/>
        <v/>
      </c>
      <c r="L483" s="33"/>
      <c r="M483" s="24" t="str">
        <f t="shared" si="30"/>
        <v/>
      </c>
      <c r="N483" s="3"/>
      <c r="O483" s="2"/>
      <c r="P483" s="2"/>
      <c r="Q483" s="2"/>
      <c r="R483" s="15"/>
      <c r="S483" s="15"/>
      <c r="T483" s="45"/>
      <c r="U483" s="2"/>
      <c r="V483" s="37" t="str">
        <f t="shared" si="31"/>
        <v/>
      </c>
    </row>
    <row r="484" spans="2:22" x14ac:dyDescent="0.2">
      <c r="B484" s="24" t="str">
        <f t="shared" si="29"/>
        <v/>
      </c>
      <c r="C484" s="3"/>
      <c r="D484" s="2"/>
      <c r="E484" s="2"/>
      <c r="F484" s="2"/>
      <c r="G484" s="15"/>
      <c r="H484" s="15"/>
      <c r="I484" s="45"/>
      <c r="J484" s="2"/>
      <c r="K484" s="37" t="str">
        <f t="shared" si="28"/>
        <v/>
      </c>
      <c r="L484" s="33"/>
      <c r="M484" s="24" t="str">
        <f t="shared" si="30"/>
        <v/>
      </c>
      <c r="N484" s="3"/>
      <c r="O484" s="2"/>
      <c r="P484" s="2"/>
      <c r="Q484" s="2"/>
      <c r="R484" s="15"/>
      <c r="S484" s="15"/>
      <c r="T484" s="45"/>
      <c r="U484" s="2"/>
      <c r="V484" s="37" t="str">
        <f t="shared" si="31"/>
        <v/>
      </c>
    </row>
    <row r="485" spans="2:22" x14ac:dyDescent="0.2">
      <c r="B485" s="24" t="str">
        <f t="shared" si="29"/>
        <v/>
      </c>
      <c r="C485" s="3"/>
      <c r="D485" s="2"/>
      <c r="E485" s="2"/>
      <c r="F485" s="2"/>
      <c r="G485" s="15"/>
      <c r="H485" s="15"/>
      <c r="I485" s="45"/>
      <c r="J485" s="2"/>
      <c r="K485" s="37" t="str">
        <f t="shared" si="28"/>
        <v/>
      </c>
      <c r="L485" s="33"/>
      <c r="M485" s="24" t="str">
        <f t="shared" si="30"/>
        <v/>
      </c>
      <c r="N485" s="3"/>
      <c r="O485" s="2"/>
      <c r="P485" s="2"/>
      <c r="Q485" s="2"/>
      <c r="R485" s="15"/>
      <c r="S485" s="15"/>
      <c r="T485" s="45"/>
      <c r="U485" s="2"/>
      <c r="V485" s="37" t="str">
        <f t="shared" si="31"/>
        <v/>
      </c>
    </row>
    <row r="486" spans="2:22" x14ac:dyDescent="0.2">
      <c r="B486" s="24" t="str">
        <f t="shared" si="29"/>
        <v/>
      </c>
      <c r="C486" s="3"/>
      <c r="D486" s="2"/>
      <c r="E486" s="2"/>
      <c r="F486" s="2"/>
      <c r="G486" s="15"/>
      <c r="H486" s="15"/>
      <c r="I486" s="45"/>
      <c r="J486" s="2"/>
      <c r="K486" s="37" t="str">
        <f t="shared" si="28"/>
        <v/>
      </c>
      <c r="L486" s="33"/>
      <c r="M486" s="24" t="str">
        <f t="shared" si="30"/>
        <v/>
      </c>
      <c r="N486" s="3"/>
      <c r="O486" s="2"/>
      <c r="P486" s="2"/>
      <c r="Q486" s="2"/>
      <c r="R486" s="15"/>
      <c r="S486" s="15"/>
      <c r="T486" s="45"/>
      <c r="U486" s="2"/>
      <c r="V486" s="37" t="str">
        <f t="shared" si="31"/>
        <v/>
      </c>
    </row>
    <row r="487" spans="2:22" x14ac:dyDescent="0.2">
      <c r="B487" s="24" t="str">
        <f t="shared" si="29"/>
        <v/>
      </c>
      <c r="C487" s="3"/>
      <c r="D487" s="2"/>
      <c r="E487" s="2"/>
      <c r="F487" s="2"/>
      <c r="G487" s="15"/>
      <c r="H487" s="15"/>
      <c r="I487" s="45"/>
      <c r="J487" s="2"/>
      <c r="K487" s="37" t="str">
        <f t="shared" si="28"/>
        <v/>
      </c>
      <c r="L487" s="33"/>
      <c r="M487" s="24" t="str">
        <f t="shared" si="30"/>
        <v/>
      </c>
      <c r="N487" s="3"/>
      <c r="O487" s="2"/>
      <c r="P487" s="2"/>
      <c r="Q487" s="2"/>
      <c r="R487" s="15"/>
      <c r="S487" s="15"/>
      <c r="T487" s="45"/>
      <c r="U487" s="2"/>
      <c r="V487" s="37" t="str">
        <f t="shared" si="31"/>
        <v/>
      </c>
    </row>
    <row r="488" spans="2:22" x14ac:dyDescent="0.2">
      <c r="B488" s="24" t="str">
        <f t="shared" si="29"/>
        <v/>
      </c>
      <c r="C488" s="3"/>
      <c r="D488" s="2"/>
      <c r="E488" s="2"/>
      <c r="F488" s="2"/>
      <c r="G488" s="15"/>
      <c r="H488" s="15"/>
      <c r="I488" s="45"/>
      <c r="J488" s="2"/>
      <c r="K488" s="37" t="str">
        <f t="shared" si="28"/>
        <v/>
      </c>
      <c r="L488" s="33"/>
      <c r="M488" s="24" t="str">
        <f t="shared" si="30"/>
        <v/>
      </c>
      <c r="N488" s="3"/>
      <c r="O488" s="2"/>
      <c r="P488" s="2"/>
      <c r="Q488" s="2"/>
      <c r="R488" s="15"/>
      <c r="S488" s="15"/>
      <c r="T488" s="45"/>
      <c r="U488" s="2"/>
      <c r="V488" s="37" t="str">
        <f t="shared" si="31"/>
        <v/>
      </c>
    </row>
    <row r="489" spans="2:22" x14ac:dyDescent="0.2">
      <c r="B489" s="24" t="str">
        <f t="shared" si="29"/>
        <v/>
      </c>
      <c r="C489" s="3"/>
      <c r="D489" s="2"/>
      <c r="E489" s="2"/>
      <c r="F489" s="2"/>
      <c r="G489" s="15"/>
      <c r="H489" s="15"/>
      <c r="I489" s="45"/>
      <c r="J489" s="2"/>
      <c r="K489" s="37" t="str">
        <f t="shared" si="28"/>
        <v/>
      </c>
      <c r="L489" s="33"/>
      <c r="M489" s="24" t="str">
        <f t="shared" si="30"/>
        <v/>
      </c>
      <c r="N489" s="3"/>
      <c r="O489" s="2"/>
      <c r="P489" s="2"/>
      <c r="Q489" s="2"/>
      <c r="R489" s="15"/>
      <c r="S489" s="15"/>
      <c r="T489" s="45"/>
      <c r="U489" s="2"/>
      <c r="V489" s="37" t="str">
        <f t="shared" si="31"/>
        <v/>
      </c>
    </row>
    <row r="490" spans="2:22" x14ac:dyDescent="0.2">
      <c r="B490" s="24" t="str">
        <f t="shared" si="29"/>
        <v/>
      </c>
      <c r="C490" s="3"/>
      <c r="D490" s="2"/>
      <c r="E490" s="2"/>
      <c r="F490" s="2"/>
      <c r="G490" s="15"/>
      <c r="H490" s="15"/>
      <c r="I490" s="45"/>
      <c r="J490" s="2"/>
      <c r="K490" s="37" t="str">
        <f t="shared" si="28"/>
        <v/>
      </c>
      <c r="L490" s="33"/>
      <c r="M490" s="24" t="str">
        <f t="shared" si="30"/>
        <v/>
      </c>
      <c r="N490" s="3"/>
      <c r="O490" s="2"/>
      <c r="P490" s="2"/>
      <c r="Q490" s="2"/>
      <c r="R490" s="15"/>
      <c r="S490" s="15"/>
      <c r="T490" s="45"/>
      <c r="U490" s="2"/>
      <c r="V490" s="37" t="str">
        <f t="shared" si="31"/>
        <v/>
      </c>
    </row>
    <row r="491" spans="2:22" x14ac:dyDescent="0.2">
      <c r="B491" s="24" t="str">
        <f t="shared" si="29"/>
        <v/>
      </c>
      <c r="C491" s="3"/>
      <c r="D491" s="2"/>
      <c r="E491" s="2"/>
      <c r="F491" s="2"/>
      <c r="G491" s="15"/>
      <c r="H491" s="15"/>
      <c r="I491" s="45"/>
      <c r="J491" s="2"/>
      <c r="K491" s="37" t="str">
        <f t="shared" si="28"/>
        <v/>
      </c>
      <c r="L491" s="33"/>
      <c r="M491" s="24" t="str">
        <f t="shared" si="30"/>
        <v/>
      </c>
      <c r="N491" s="3"/>
      <c r="O491" s="2"/>
      <c r="P491" s="2"/>
      <c r="Q491" s="2"/>
      <c r="R491" s="15"/>
      <c r="S491" s="15"/>
      <c r="T491" s="45"/>
      <c r="U491" s="2"/>
      <c r="V491" s="37" t="str">
        <f t="shared" si="31"/>
        <v/>
      </c>
    </row>
    <row r="492" spans="2:22" x14ac:dyDescent="0.2">
      <c r="B492" s="24" t="str">
        <f t="shared" si="29"/>
        <v/>
      </c>
      <c r="C492" s="3"/>
      <c r="D492" s="2"/>
      <c r="E492" s="2"/>
      <c r="F492" s="2"/>
      <c r="G492" s="15"/>
      <c r="H492" s="15"/>
      <c r="I492" s="45"/>
      <c r="J492" s="2"/>
      <c r="K492" s="37" t="str">
        <f t="shared" si="28"/>
        <v/>
      </c>
      <c r="L492" s="33"/>
      <c r="M492" s="24" t="str">
        <f t="shared" si="30"/>
        <v/>
      </c>
      <c r="N492" s="3"/>
      <c r="O492" s="2"/>
      <c r="P492" s="2"/>
      <c r="Q492" s="2"/>
      <c r="R492" s="15"/>
      <c r="S492" s="15"/>
      <c r="T492" s="45"/>
      <c r="U492" s="2"/>
      <c r="V492" s="37" t="str">
        <f t="shared" si="31"/>
        <v/>
      </c>
    </row>
    <row r="493" spans="2:22" x14ac:dyDescent="0.2">
      <c r="B493" s="24" t="str">
        <f t="shared" si="29"/>
        <v/>
      </c>
      <c r="C493" s="3"/>
      <c r="D493" s="2"/>
      <c r="E493" s="2"/>
      <c r="F493" s="2"/>
      <c r="G493" s="15"/>
      <c r="H493" s="15"/>
      <c r="I493" s="45"/>
      <c r="J493" s="2"/>
      <c r="K493" s="37" t="str">
        <f t="shared" si="28"/>
        <v/>
      </c>
      <c r="L493" s="33"/>
      <c r="M493" s="24" t="str">
        <f t="shared" si="30"/>
        <v/>
      </c>
      <c r="N493" s="3"/>
      <c r="O493" s="2"/>
      <c r="P493" s="2"/>
      <c r="Q493" s="2"/>
      <c r="R493" s="15"/>
      <c r="S493" s="15"/>
      <c r="T493" s="45"/>
      <c r="U493" s="2"/>
      <c r="V493" s="37" t="str">
        <f t="shared" si="31"/>
        <v/>
      </c>
    </row>
    <row r="494" spans="2:22" x14ac:dyDescent="0.2">
      <c r="B494" s="24" t="str">
        <f t="shared" si="29"/>
        <v/>
      </c>
      <c r="C494" s="3"/>
      <c r="D494" s="2"/>
      <c r="E494" s="2"/>
      <c r="F494" s="2"/>
      <c r="G494" s="15"/>
      <c r="H494" s="15"/>
      <c r="I494" s="45"/>
      <c r="J494" s="2"/>
      <c r="K494" s="37" t="str">
        <f t="shared" si="28"/>
        <v/>
      </c>
      <c r="L494" s="33"/>
      <c r="M494" s="24" t="str">
        <f t="shared" si="30"/>
        <v/>
      </c>
      <c r="N494" s="3"/>
      <c r="O494" s="2"/>
      <c r="P494" s="2"/>
      <c r="Q494" s="2"/>
      <c r="R494" s="15"/>
      <c r="S494" s="15"/>
      <c r="T494" s="45"/>
      <c r="U494" s="2"/>
      <c r="V494" s="37" t="str">
        <f t="shared" si="31"/>
        <v/>
      </c>
    </row>
    <row r="495" spans="2:22" x14ac:dyDescent="0.2">
      <c r="B495" s="24" t="str">
        <f t="shared" si="29"/>
        <v/>
      </c>
      <c r="C495" s="3"/>
      <c r="D495" s="2"/>
      <c r="E495" s="2"/>
      <c r="F495" s="2"/>
      <c r="G495" s="15"/>
      <c r="H495" s="15"/>
      <c r="I495" s="45"/>
      <c r="J495" s="2"/>
      <c r="K495" s="37" t="str">
        <f t="shared" si="28"/>
        <v/>
      </c>
      <c r="L495" s="33"/>
      <c r="M495" s="24" t="str">
        <f t="shared" si="30"/>
        <v/>
      </c>
      <c r="N495" s="3"/>
      <c r="O495" s="2"/>
      <c r="P495" s="2"/>
      <c r="Q495" s="2"/>
      <c r="R495" s="15"/>
      <c r="S495" s="15"/>
      <c r="T495" s="45"/>
      <c r="U495" s="2"/>
      <c r="V495" s="37" t="str">
        <f t="shared" si="31"/>
        <v/>
      </c>
    </row>
    <row r="496" spans="2:22" x14ac:dyDescent="0.2">
      <c r="B496" s="24" t="str">
        <f t="shared" si="29"/>
        <v/>
      </c>
      <c r="C496" s="3"/>
      <c r="D496" s="2"/>
      <c r="E496" s="2"/>
      <c r="F496" s="2"/>
      <c r="G496" s="15"/>
      <c r="H496" s="15"/>
      <c r="I496" s="45"/>
      <c r="J496" s="2"/>
      <c r="K496" s="37" t="str">
        <f t="shared" si="28"/>
        <v/>
      </c>
      <c r="L496" s="33"/>
      <c r="M496" s="24" t="str">
        <f t="shared" si="30"/>
        <v/>
      </c>
      <c r="N496" s="3"/>
      <c r="O496" s="2"/>
      <c r="P496" s="2"/>
      <c r="Q496" s="2"/>
      <c r="R496" s="15"/>
      <c r="S496" s="15"/>
      <c r="T496" s="45"/>
      <c r="U496" s="2"/>
      <c r="V496" s="37" t="str">
        <f t="shared" si="31"/>
        <v/>
      </c>
    </row>
    <row r="497" spans="2:22" x14ac:dyDescent="0.2">
      <c r="B497" s="24" t="str">
        <f t="shared" si="29"/>
        <v/>
      </c>
      <c r="C497" s="3"/>
      <c r="D497" s="2"/>
      <c r="E497" s="2"/>
      <c r="F497" s="2"/>
      <c r="G497" s="15"/>
      <c r="H497" s="15"/>
      <c r="I497" s="45"/>
      <c r="J497" s="2"/>
      <c r="K497" s="37" t="str">
        <f t="shared" si="28"/>
        <v/>
      </c>
      <c r="L497" s="33"/>
      <c r="M497" s="24" t="str">
        <f t="shared" si="30"/>
        <v/>
      </c>
      <c r="N497" s="3"/>
      <c r="O497" s="2"/>
      <c r="P497" s="2"/>
      <c r="Q497" s="2"/>
      <c r="R497" s="15"/>
      <c r="S497" s="15"/>
      <c r="T497" s="45"/>
      <c r="U497" s="2"/>
      <c r="V497" s="37" t="str">
        <f t="shared" si="31"/>
        <v/>
      </c>
    </row>
    <row r="498" spans="2:22" x14ac:dyDescent="0.2">
      <c r="B498" s="24" t="str">
        <f t="shared" si="29"/>
        <v/>
      </c>
      <c r="C498" s="3"/>
      <c r="D498" s="2"/>
      <c r="E498" s="2"/>
      <c r="F498" s="2"/>
      <c r="G498" s="15"/>
      <c r="H498" s="15"/>
      <c r="I498" s="45"/>
      <c r="J498" s="2"/>
      <c r="K498" s="37" t="str">
        <f t="shared" si="28"/>
        <v/>
      </c>
      <c r="L498" s="33"/>
      <c r="M498" s="24" t="str">
        <f t="shared" si="30"/>
        <v/>
      </c>
      <c r="N498" s="3"/>
      <c r="O498" s="2"/>
      <c r="P498" s="2"/>
      <c r="Q498" s="2"/>
      <c r="R498" s="15"/>
      <c r="S498" s="15"/>
      <c r="T498" s="45"/>
      <c r="U498" s="2"/>
      <c r="V498" s="37" t="str">
        <f t="shared" si="31"/>
        <v/>
      </c>
    </row>
    <row r="499" spans="2:22" x14ac:dyDescent="0.2">
      <c r="B499" s="24" t="str">
        <f t="shared" si="29"/>
        <v/>
      </c>
      <c r="C499" s="3"/>
      <c r="D499" s="2"/>
      <c r="E499" s="2"/>
      <c r="F499" s="2"/>
      <c r="G499" s="15"/>
      <c r="H499" s="15"/>
      <c r="I499" s="45"/>
      <c r="J499" s="2"/>
      <c r="K499" s="37" t="str">
        <f t="shared" si="28"/>
        <v/>
      </c>
      <c r="L499" s="33"/>
      <c r="M499" s="24" t="str">
        <f t="shared" si="30"/>
        <v/>
      </c>
      <c r="N499" s="3"/>
      <c r="O499" s="2"/>
      <c r="P499" s="2"/>
      <c r="Q499" s="2"/>
      <c r="R499" s="15"/>
      <c r="S499" s="15"/>
      <c r="T499" s="45"/>
      <c r="U499" s="2"/>
      <c r="V499" s="37" t="str">
        <f t="shared" si="31"/>
        <v/>
      </c>
    </row>
    <row r="500" spans="2:22" x14ac:dyDescent="0.2">
      <c r="B500" s="24" t="str">
        <f t="shared" si="29"/>
        <v/>
      </c>
      <c r="C500" s="3"/>
      <c r="D500" s="2"/>
      <c r="E500" s="2"/>
      <c r="F500" s="2"/>
      <c r="G500" s="15"/>
      <c r="H500" s="15"/>
      <c r="I500" s="45"/>
      <c r="J500" s="2"/>
      <c r="K500" s="37" t="str">
        <f t="shared" si="28"/>
        <v/>
      </c>
      <c r="L500" s="33"/>
      <c r="M500" s="24" t="str">
        <f t="shared" si="30"/>
        <v/>
      </c>
      <c r="N500" s="3"/>
      <c r="O500" s="2"/>
      <c r="P500" s="2"/>
      <c r="Q500" s="2"/>
      <c r="R500" s="15"/>
      <c r="S500" s="15"/>
      <c r="T500" s="45"/>
      <c r="U500" s="2"/>
      <c r="V500" s="37" t="str">
        <f t="shared" si="31"/>
        <v/>
      </c>
    </row>
    <row r="501" spans="2:22" x14ac:dyDescent="0.2">
      <c r="B501" s="24" t="str">
        <f t="shared" si="29"/>
        <v/>
      </c>
      <c r="C501" s="3"/>
      <c r="D501" s="2"/>
      <c r="E501" s="2"/>
      <c r="F501" s="2"/>
      <c r="G501" s="15"/>
      <c r="H501" s="15"/>
      <c r="I501" s="45"/>
      <c r="J501" s="2"/>
      <c r="K501" s="37" t="str">
        <f t="shared" si="28"/>
        <v/>
      </c>
      <c r="L501" s="33"/>
      <c r="M501" s="24" t="str">
        <f t="shared" si="30"/>
        <v/>
      </c>
      <c r="N501" s="3"/>
      <c r="O501" s="2"/>
      <c r="P501" s="2"/>
      <c r="Q501" s="2"/>
      <c r="R501" s="15"/>
      <c r="S501" s="15"/>
      <c r="T501" s="45"/>
      <c r="U501" s="2"/>
      <c r="V501" s="37" t="str">
        <f t="shared" si="31"/>
        <v/>
      </c>
    </row>
    <row r="502" spans="2:22" x14ac:dyDescent="0.2">
      <c r="B502" s="24" t="str">
        <f t="shared" si="29"/>
        <v/>
      </c>
      <c r="C502" s="3"/>
      <c r="D502" s="2"/>
      <c r="E502" s="2"/>
      <c r="F502" s="2"/>
      <c r="G502" s="15"/>
      <c r="H502" s="15"/>
      <c r="I502" s="45"/>
      <c r="J502" s="2"/>
      <c r="K502" s="37" t="str">
        <f t="shared" si="28"/>
        <v/>
      </c>
      <c r="L502" s="33"/>
      <c r="M502" s="24" t="str">
        <f t="shared" si="30"/>
        <v/>
      </c>
      <c r="N502" s="3"/>
      <c r="O502" s="2"/>
      <c r="P502" s="2"/>
      <c r="Q502" s="2"/>
      <c r="R502" s="15"/>
      <c r="S502" s="15"/>
      <c r="T502" s="45"/>
      <c r="U502" s="2"/>
      <c r="V502" s="37" t="str">
        <f t="shared" si="31"/>
        <v/>
      </c>
    </row>
    <row r="503" spans="2:22" x14ac:dyDescent="0.2">
      <c r="B503" s="24" t="str">
        <f t="shared" si="29"/>
        <v/>
      </c>
      <c r="C503" s="3"/>
      <c r="D503" s="2"/>
      <c r="E503" s="2"/>
      <c r="F503" s="2"/>
      <c r="G503" s="15"/>
      <c r="H503" s="15"/>
      <c r="I503" s="45"/>
      <c r="J503" s="2"/>
      <c r="K503" s="37" t="str">
        <f t="shared" si="28"/>
        <v/>
      </c>
      <c r="L503" s="33"/>
      <c r="M503" s="24" t="str">
        <f t="shared" si="30"/>
        <v/>
      </c>
      <c r="N503" s="3"/>
      <c r="O503" s="2"/>
      <c r="P503" s="2"/>
      <c r="Q503" s="2"/>
      <c r="R503" s="15"/>
      <c r="S503" s="15"/>
      <c r="T503" s="45"/>
      <c r="U503" s="2"/>
      <c r="V503" s="37" t="str">
        <f t="shared" si="31"/>
        <v/>
      </c>
    </row>
    <row r="504" spans="2:22" x14ac:dyDescent="0.2">
      <c r="B504" s="24" t="str">
        <f t="shared" si="29"/>
        <v/>
      </c>
      <c r="C504" s="3"/>
      <c r="D504" s="2"/>
      <c r="E504" s="2"/>
      <c r="F504" s="2"/>
      <c r="G504" s="15"/>
      <c r="H504" s="15"/>
      <c r="I504" s="45"/>
      <c r="J504" s="2"/>
      <c r="K504" s="37" t="str">
        <f t="shared" si="28"/>
        <v/>
      </c>
      <c r="L504" s="33"/>
      <c r="M504" s="24" t="str">
        <f t="shared" si="30"/>
        <v/>
      </c>
      <c r="N504" s="3"/>
      <c r="O504" s="2"/>
      <c r="P504" s="2"/>
      <c r="Q504" s="2"/>
      <c r="R504" s="15"/>
      <c r="S504" s="15"/>
      <c r="T504" s="45"/>
      <c r="U504" s="2"/>
      <c r="V504" s="37" t="str">
        <f t="shared" si="31"/>
        <v/>
      </c>
    </row>
    <row r="505" spans="2:22" x14ac:dyDescent="0.2">
      <c r="B505" s="24" t="str">
        <f t="shared" si="29"/>
        <v/>
      </c>
      <c r="C505" s="3"/>
      <c r="D505" s="2"/>
      <c r="E505" s="2"/>
      <c r="F505" s="2"/>
      <c r="G505" s="15"/>
      <c r="H505" s="15"/>
      <c r="I505" s="45"/>
      <c r="J505" s="2"/>
      <c r="K505" s="37" t="str">
        <f t="shared" si="28"/>
        <v/>
      </c>
      <c r="L505" s="33"/>
      <c r="M505" s="24" t="str">
        <f t="shared" si="30"/>
        <v/>
      </c>
      <c r="N505" s="3"/>
      <c r="O505" s="2"/>
      <c r="P505" s="2"/>
      <c r="Q505" s="2"/>
      <c r="R505" s="15"/>
      <c r="S505" s="15"/>
      <c r="T505" s="45"/>
      <c r="U505" s="2"/>
      <c r="V505" s="37" t="str">
        <f t="shared" si="31"/>
        <v/>
      </c>
    </row>
    <row r="506" spans="2:22" x14ac:dyDescent="0.2">
      <c r="B506" s="24" t="str">
        <f t="shared" si="29"/>
        <v/>
      </c>
      <c r="C506" s="3"/>
      <c r="D506" s="2"/>
      <c r="E506" s="2"/>
      <c r="F506" s="2"/>
      <c r="G506" s="15"/>
      <c r="H506" s="15"/>
      <c r="I506" s="45"/>
      <c r="J506" s="2"/>
      <c r="K506" s="37" t="str">
        <f t="shared" si="28"/>
        <v/>
      </c>
      <c r="L506" s="33"/>
      <c r="M506" s="24" t="str">
        <f t="shared" si="30"/>
        <v/>
      </c>
      <c r="N506" s="3"/>
      <c r="O506" s="2"/>
      <c r="P506" s="2"/>
      <c r="Q506" s="2"/>
      <c r="R506" s="15"/>
      <c r="S506" s="15"/>
      <c r="T506" s="45"/>
      <c r="U506" s="2"/>
      <c r="V506" s="37" t="str">
        <f t="shared" si="31"/>
        <v/>
      </c>
    </row>
    <row r="507" spans="2:22" x14ac:dyDescent="0.2">
      <c r="B507" s="24" t="str">
        <f t="shared" si="29"/>
        <v/>
      </c>
      <c r="C507" s="3"/>
      <c r="D507" s="2"/>
      <c r="E507" s="2"/>
      <c r="F507" s="2"/>
      <c r="G507" s="15"/>
      <c r="H507" s="15"/>
      <c r="I507" s="45"/>
      <c r="J507" s="2"/>
      <c r="K507" s="37" t="str">
        <f t="shared" si="28"/>
        <v/>
      </c>
      <c r="L507" s="33"/>
      <c r="M507" s="24" t="str">
        <f t="shared" si="30"/>
        <v/>
      </c>
      <c r="N507" s="3"/>
      <c r="O507" s="2"/>
      <c r="P507" s="2"/>
      <c r="Q507" s="2"/>
      <c r="R507" s="15"/>
      <c r="S507" s="15"/>
      <c r="T507" s="45"/>
      <c r="U507" s="2"/>
      <c r="V507" s="37" t="str">
        <f t="shared" si="31"/>
        <v/>
      </c>
    </row>
    <row r="508" spans="2:22" x14ac:dyDescent="0.2">
      <c r="B508" s="24" t="str">
        <f t="shared" si="29"/>
        <v/>
      </c>
      <c r="C508" s="3"/>
      <c r="D508" s="2"/>
      <c r="E508" s="2"/>
      <c r="F508" s="2"/>
      <c r="G508" s="15"/>
      <c r="H508" s="15"/>
      <c r="I508" s="45"/>
      <c r="J508" s="2"/>
      <c r="K508" s="37" t="str">
        <f t="shared" si="28"/>
        <v/>
      </c>
      <c r="L508" s="33"/>
      <c r="M508" s="24" t="str">
        <f t="shared" si="30"/>
        <v/>
      </c>
      <c r="N508" s="3"/>
      <c r="O508" s="2"/>
      <c r="P508" s="2"/>
      <c r="Q508" s="2"/>
      <c r="R508" s="15"/>
      <c r="S508" s="15"/>
      <c r="T508" s="45"/>
      <c r="U508" s="2"/>
      <c r="V508" s="37" t="str">
        <f t="shared" si="31"/>
        <v/>
      </c>
    </row>
    <row r="509" spans="2:22" x14ac:dyDescent="0.2">
      <c r="B509" s="24" t="str">
        <f t="shared" si="29"/>
        <v/>
      </c>
      <c r="C509" s="3"/>
      <c r="D509" s="2"/>
      <c r="E509" s="2"/>
      <c r="F509" s="2"/>
      <c r="G509" s="15"/>
      <c r="H509" s="15"/>
      <c r="I509" s="45"/>
      <c r="J509" s="2"/>
      <c r="K509" s="37" t="str">
        <f t="shared" si="28"/>
        <v/>
      </c>
      <c r="L509" s="33"/>
      <c r="M509" s="24" t="str">
        <f t="shared" si="30"/>
        <v/>
      </c>
      <c r="N509" s="3"/>
      <c r="O509" s="2"/>
      <c r="P509" s="2"/>
      <c r="Q509" s="2"/>
      <c r="R509" s="15"/>
      <c r="S509" s="15"/>
      <c r="T509" s="45"/>
      <c r="U509" s="2"/>
      <c r="V509" s="37" t="str">
        <f t="shared" si="31"/>
        <v/>
      </c>
    </row>
    <row r="510" spans="2:22" x14ac:dyDescent="0.2">
      <c r="B510" s="24" t="str">
        <f t="shared" si="29"/>
        <v/>
      </c>
      <c r="C510" s="3"/>
      <c r="D510" s="2"/>
      <c r="E510" s="2"/>
      <c r="F510" s="2"/>
      <c r="G510" s="15"/>
      <c r="H510" s="15"/>
      <c r="I510" s="45"/>
      <c r="J510" s="2"/>
      <c r="K510" s="37" t="str">
        <f t="shared" si="28"/>
        <v/>
      </c>
      <c r="L510" s="33"/>
      <c r="M510" s="24" t="str">
        <f t="shared" si="30"/>
        <v/>
      </c>
      <c r="N510" s="3"/>
      <c r="O510" s="2"/>
      <c r="P510" s="2"/>
      <c r="Q510" s="2"/>
      <c r="R510" s="15"/>
      <c r="S510" s="15"/>
      <c r="T510" s="45"/>
      <c r="U510" s="2"/>
      <c r="V510" s="37" t="str">
        <f t="shared" si="31"/>
        <v/>
      </c>
    </row>
    <row r="511" spans="2:22" x14ac:dyDescent="0.2">
      <c r="B511" s="24" t="str">
        <f t="shared" si="29"/>
        <v/>
      </c>
      <c r="C511" s="3"/>
      <c r="D511" s="2"/>
      <c r="E511" s="2"/>
      <c r="F511" s="2"/>
      <c r="G511" s="15"/>
      <c r="H511" s="15"/>
      <c r="I511" s="45"/>
      <c r="J511" s="2"/>
      <c r="K511" s="37" t="str">
        <f t="shared" si="28"/>
        <v/>
      </c>
      <c r="L511" s="33"/>
      <c r="M511" s="24" t="str">
        <f t="shared" si="30"/>
        <v/>
      </c>
      <c r="N511" s="3"/>
      <c r="O511" s="2"/>
      <c r="P511" s="2"/>
      <c r="Q511" s="2"/>
      <c r="R511" s="15"/>
      <c r="S511" s="15"/>
      <c r="T511" s="45"/>
      <c r="U511" s="2"/>
      <c r="V511" s="37" t="str">
        <f t="shared" si="31"/>
        <v/>
      </c>
    </row>
    <row r="512" spans="2:22" x14ac:dyDescent="0.2">
      <c r="B512" s="24" t="str">
        <f t="shared" si="29"/>
        <v/>
      </c>
      <c r="C512" s="3"/>
      <c r="D512" s="2"/>
      <c r="E512" s="2"/>
      <c r="F512" s="2"/>
      <c r="G512" s="15"/>
      <c r="H512" s="15"/>
      <c r="I512" s="45"/>
      <c r="J512" s="2"/>
      <c r="K512" s="37" t="str">
        <f t="shared" si="28"/>
        <v/>
      </c>
      <c r="L512" s="33"/>
      <c r="M512" s="24" t="str">
        <f t="shared" si="30"/>
        <v/>
      </c>
      <c r="N512" s="3"/>
      <c r="O512" s="2"/>
      <c r="P512" s="2"/>
      <c r="Q512" s="2"/>
      <c r="R512" s="15"/>
      <c r="S512" s="15"/>
      <c r="T512" s="45"/>
      <c r="U512" s="2"/>
      <c r="V512" s="37" t="str">
        <f t="shared" si="31"/>
        <v/>
      </c>
    </row>
    <row r="513" spans="2:22" x14ac:dyDescent="0.2">
      <c r="B513" s="24" t="str">
        <f t="shared" si="29"/>
        <v/>
      </c>
      <c r="C513" s="3"/>
      <c r="D513" s="2"/>
      <c r="E513" s="2"/>
      <c r="F513" s="2"/>
      <c r="G513" s="15"/>
      <c r="H513" s="15"/>
      <c r="I513" s="45"/>
      <c r="J513" s="2"/>
      <c r="K513" s="37" t="str">
        <f t="shared" si="28"/>
        <v/>
      </c>
      <c r="L513" s="33"/>
      <c r="M513" s="24" t="str">
        <f t="shared" si="30"/>
        <v/>
      </c>
      <c r="N513" s="3"/>
      <c r="O513" s="2"/>
      <c r="P513" s="2"/>
      <c r="Q513" s="2"/>
      <c r="R513" s="15"/>
      <c r="S513" s="15"/>
      <c r="T513" s="45"/>
      <c r="U513" s="2"/>
      <c r="V513" s="37" t="str">
        <f t="shared" si="31"/>
        <v/>
      </c>
    </row>
    <row r="514" spans="2:22" x14ac:dyDescent="0.2">
      <c r="B514" s="24" t="str">
        <f t="shared" si="29"/>
        <v/>
      </c>
      <c r="C514" s="3"/>
      <c r="D514" s="2"/>
      <c r="E514" s="2"/>
      <c r="F514" s="2"/>
      <c r="G514" s="15"/>
      <c r="H514" s="15"/>
      <c r="I514" s="45"/>
      <c r="J514" s="2"/>
      <c r="K514" s="37" t="str">
        <f t="shared" si="28"/>
        <v/>
      </c>
      <c r="L514" s="33"/>
      <c r="M514" s="24" t="str">
        <f t="shared" si="30"/>
        <v/>
      </c>
      <c r="N514" s="3"/>
      <c r="O514" s="2"/>
      <c r="P514" s="2"/>
      <c r="Q514" s="2"/>
      <c r="R514" s="15"/>
      <c r="S514" s="15"/>
      <c r="T514" s="45"/>
      <c r="U514" s="2"/>
      <c r="V514" s="37" t="str">
        <f t="shared" si="31"/>
        <v/>
      </c>
    </row>
    <row r="515" spans="2:22" x14ac:dyDescent="0.2">
      <c r="B515" s="24" t="str">
        <f t="shared" si="29"/>
        <v/>
      </c>
      <c r="C515" s="3"/>
      <c r="D515" s="2"/>
      <c r="E515" s="2"/>
      <c r="F515" s="2"/>
      <c r="G515" s="15"/>
      <c r="H515" s="15"/>
      <c r="I515" s="45"/>
      <c r="J515" s="2"/>
      <c r="K515" s="37" t="str">
        <f t="shared" si="28"/>
        <v/>
      </c>
      <c r="L515" s="33"/>
      <c r="M515" s="24" t="str">
        <f t="shared" si="30"/>
        <v/>
      </c>
      <c r="N515" s="3"/>
      <c r="O515" s="2"/>
      <c r="P515" s="2"/>
      <c r="Q515" s="2"/>
      <c r="R515" s="15"/>
      <c r="S515" s="15"/>
      <c r="T515" s="45"/>
      <c r="U515" s="2"/>
      <c r="V515" s="37" t="str">
        <f t="shared" si="31"/>
        <v/>
      </c>
    </row>
    <row r="516" spans="2:22" x14ac:dyDescent="0.2">
      <c r="B516" s="24" t="str">
        <f t="shared" si="29"/>
        <v/>
      </c>
      <c r="C516" s="3"/>
      <c r="D516" s="2"/>
      <c r="E516" s="2"/>
      <c r="F516" s="2"/>
      <c r="G516" s="15"/>
      <c r="H516" s="15"/>
      <c r="I516" s="45"/>
      <c r="J516" s="2"/>
      <c r="K516" s="37" t="str">
        <f t="shared" si="28"/>
        <v/>
      </c>
      <c r="L516" s="33"/>
      <c r="M516" s="24" t="str">
        <f t="shared" si="30"/>
        <v/>
      </c>
      <c r="N516" s="3"/>
      <c r="O516" s="2"/>
      <c r="P516" s="2"/>
      <c r="Q516" s="2"/>
      <c r="R516" s="15"/>
      <c r="S516" s="15"/>
      <c r="T516" s="45"/>
      <c r="U516" s="2"/>
      <c r="V516" s="37" t="str">
        <f t="shared" si="31"/>
        <v/>
      </c>
    </row>
    <row r="517" spans="2:22" x14ac:dyDescent="0.2">
      <c r="B517" s="24" t="str">
        <f t="shared" si="29"/>
        <v/>
      </c>
      <c r="C517" s="3"/>
      <c r="D517" s="2"/>
      <c r="E517" s="2"/>
      <c r="F517" s="2"/>
      <c r="G517" s="15"/>
      <c r="H517" s="15"/>
      <c r="I517" s="45"/>
      <c r="J517" s="2"/>
      <c r="K517" s="37" t="str">
        <f t="shared" ref="K517:K580" si="32">IF(AND(I517&gt;0,G517&gt;0),G517/I517,"")</f>
        <v/>
      </c>
      <c r="L517" s="33"/>
      <c r="M517" s="24" t="str">
        <f t="shared" si="30"/>
        <v/>
      </c>
      <c r="N517" s="3"/>
      <c r="O517" s="2"/>
      <c r="P517" s="2"/>
      <c r="Q517" s="2"/>
      <c r="R517" s="15"/>
      <c r="S517" s="15"/>
      <c r="T517" s="45"/>
      <c r="U517" s="2"/>
      <c r="V517" s="37" t="str">
        <f t="shared" si="31"/>
        <v/>
      </c>
    </row>
    <row r="518" spans="2:22" x14ac:dyDescent="0.2">
      <c r="B518" s="24" t="str">
        <f t="shared" ref="B518:B581" si="33">_xlfn.CONCAT(C518,E518,F518)</f>
        <v/>
      </c>
      <c r="C518" s="3"/>
      <c r="D518" s="2"/>
      <c r="E518" s="2"/>
      <c r="F518" s="2"/>
      <c r="G518" s="15"/>
      <c r="H518" s="15"/>
      <c r="I518" s="45"/>
      <c r="J518" s="2"/>
      <c r="K518" s="37" t="str">
        <f t="shared" si="32"/>
        <v/>
      </c>
      <c r="L518" s="33"/>
      <c r="M518" s="24" t="str">
        <f t="shared" ref="M518:M581" si="34">_xlfn.CONCAT(N518,P518,Q518)</f>
        <v/>
      </c>
      <c r="N518" s="3"/>
      <c r="O518" s="2"/>
      <c r="P518" s="2"/>
      <c r="Q518" s="2"/>
      <c r="R518" s="15"/>
      <c r="S518" s="15"/>
      <c r="T518" s="45"/>
      <c r="U518" s="2"/>
      <c r="V518" s="37" t="str">
        <f t="shared" ref="V518:V581" si="35">IF(AND(T518&gt;0,R518&gt;0),R518/T518,"")</f>
        <v/>
      </c>
    </row>
    <row r="519" spans="2:22" x14ac:dyDescent="0.2">
      <c r="B519" s="24" t="str">
        <f t="shared" si="33"/>
        <v/>
      </c>
      <c r="C519" s="3"/>
      <c r="D519" s="2"/>
      <c r="E519" s="2"/>
      <c r="F519" s="2"/>
      <c r="G519" s="15"/>
      <c r="H519" s="15"/>
      <c r="I519" s="45"/>
      <c r="J519" s="2"/>
      <c r="K519" s="37" t="str">
        <f t="shared" si="32"/>
        <v/>
      </c>
      <c r="L519" s="33"/>
      <c r="M519" s="24" t="str">
        <f t="shared" si="34"/>
        <v/>
      </c>
      <c r="N519" s="3"/>
      <c r="O519" s="2"/>
      <c r="P519" s="2"/>
      <c r="Q519" s="2"/>
      <c r="R519" s="15"/>
      <c r="S519" s="15"/>
      <c r="T519" s="45"/>
      <c r="U519" s="2"/>
      <c r="V519" s="37" t="str">
        <f t="shared" si="35"/>
        <v/>
      </c>
    </row>
    <row r="520" spans="2:22" x14ac:dyDescent="0.2">
      <c r="B520" s="24" t="str">
        <f t="shared" si="33"/>
        <v/>
      </c>
      <c r="C520" s="3"/>
      <c r="D520" s="2"/>
      <c r="E520" s="2"/>
      <c r="F520" s="2"/>
      <c r="G520" s="15"/>
      <c r="H520" s="15"/>
      <c r="I520" s="45"/>
      <c r="J520" s="2"/>
      <c r="K520" s="37" t="str">
        <f t="shared" si="32"/>
        <v/>
      </c>
      <c r="L520" s="33"/>
      <c r="M520" s="24" t="str">
        <f t="shared" si="34"/>
        <v/>
      </c>
      <c r="N520" s="3"/>
      <c r="O520" s="2"/>
      <c r="P520" s="2"/>
      <c r="Q520" s="2"/>
      <c r="R520" s="15"/>
      <c r="S520" s="15"/>
      <c r="T520" s="45"/>
      <c r="U520" s="2"/>
      <c r="V520" s="37" t="str">
        <f t="shared" si="35"/>
        <v/>
      </c>
    </row>
    <row r="521" spans="2:22" x14ac:dyDescent="0.2">
      <c r="B521" s="24" t="str">
        <f t="shared" si="33"/>
        <v/>
      </c>
      <c r="C521" s="3"/>
      <c r="D521" s="2"/>
      <c r="E521" s="2"/>
      <c r="F521" s="2"/>
      <c r="G521" s="15"/>
      <c r="H521" s="15"/>
      <c r="I521" s="45"/>
      <c r="J521" s="2"/>
      <c r="K521" s="37" t="str">
        <f t="shared" si="32"/>
        <v/>
      </c>
      <c r="L521" s="33"/>
      <c r="M521" s="24" t="str">
        <f t="shared" si="34"/>
        <v/>
      </c>
      <c r="N521" s="3"/>
      <c r="O521" s="2"/>
      <c r="P521" s="2"/>
      <c r="Q521" s="2"/>
      <c r="R521" s="15"/>
      <c r="S521" s="15"/>
      <c r="T521" s="45"/>
      <c r="U521" s="2"/>
      <c r="V521" s="37" t="str">
        <f t="shared" si="35"/>
        <v/>
      </c>
    </row>
    <row r="522" spans="2:22" x14ac:dyDescent="0.2">
      <c r="B522" s="24" t="str">
        <f t="shared" si="33"/>
        <v/>
      </c>
      <c r="C522" s="3"/>
      <c r="D522" s="2"/>
      <c r="E522" s="2"/>
      <c r="F522" s="2"/>
      <c r="G522" s="15"/>
      <c r="H522" s="15"/>
      <c r="I522" s="45"/>
      <c r="J522" s="2"/>
      <c r="K522" s="37" t="str">
        <f t="shared" si="32"/>
        <v/>
      </c>
      <c r="L522" s="33"/>
      <c r="M522" s="24" t="str">
        <f t="shared" si="34"/>
        <v/>
      </c>
      <c r="N522" s="3"/>
      <c r="O522" s="2"/>
      <c r="P522" s="2"/>
      <c r="Q522" s="2"/>
      <c r="R522" s="15"/>
      <c r="S522" s="15"/>
      <c r="T522" s="45"/>
      <c r="U522" s="2"/>
      <c r="V522" s="37" t="str">
        <f t="shared" si="35"/>
        <v/>
      </c>
    </row>
    <row r="523" spans="2:22" x14ac:dyDescent="0.2">
      <c r="B523" s="24" t="str">
        <f t="shared" si="33"/>
        <v/>
      </c>
      <c r="C523" s="3"/>
      <c r="D523" s="2"/>
      <c r="E523" s="2"/>
      <c r="F523" s="2"/>
      <c r="G523" s="15"/>
      <c r="H523" s="15"/>
      <c r="I523" s="45"/>
      <c r="J523" s="2"/>
      <c r="K523" s="37" t="str">
        <f t="shared" si="32"/>
        <v/>
      </c>
      <c r="L523" s="33"/>
      <c r="M523" s="24" t="str">
        <f t="shared" si="34"/>
        <v/>
      </c>
      <c r="N523" s="3"/>
      <c r="O523" s="2"/>
      <c r="P523" s="2"/>
      <c r="Q523" s="2"/>
      <c r="R523" s="15"/>
      <c r="S523" s="15"/>
      <c r="T523" s="45"/>
      <c r="U523" s="2"/>
      <c r="V523" s="37" t="str">
        <f t="shared" si="35"/>
        <v/>
      </c>
    </row>
    <row r="524" spans="2:22" x14ac:dyDescent="0.2">
      <c r="B524" s="24" t="str">
        <f t="shared" si="33"/>
        <v/>
      </c>
      <c r="C524" s="3"/>
      <c r="D524" s="2"/>
      <c r="E524" s="2"/>
      <c r="F524" s="2"/>
      <c r="G524" s="15"/>
      <c r="H524" s="15"/>
      <c r="I524" s="45"/>
      <c r="J524" s="2"/>
      <c r="K524" s="37" t="str">
        <f t="shared" si="32"/>
        <v/>
      </c>
      <c r="L524" s="33"/>
      <c r="M524" s="24" t="str">
        <f t="shared" si="34"/>
        <v/>
      </c>
      <c r="N524" s="3"/>
      <c r="O524" s="2"/>
      <c r="P524" s="2"/>
      <c r="Q524" s="2"/>
      <c r="R524" s="15"/>
      <c r="S524" s="15"/>
      <c r="T524" s="45"/>
      <c r="U524" s="2"/>
      <c r="V524" s="37" t="str">
        <f t="shared" si="35"/>
        <v/>
      </c>
    </row>
    <row r="525" spans="2:22" x14ac:dyDescent="0.2">
      <c r="B525" s="24" t="str">
        <f t="shared" si="33"/>
        <v/>
      </c>
      <c r="C525" s="3"/>
      <c r="D525" s="2"/>
      <c r="E525" s="2"/>
      <c r="F525" s="2"/>
      <c r="G525" s="15"/>
      <c r="H525" s="15"/>
      <c r="I525" s="45"/>
      <c r="J525" s="2"/>
      <c r="K525" s="37" t="str">
        <f t="shared" si="32"/>
        <v/>
      </c>
      <c r="L525" s="33"/>
      <c r="M525" s="24" t="str">
        <f t="shared" si="34"/>
        <v/>
      </c>
      <c r="N525" s="3"/>
      <c r="O525" s="2"/>
      <c r="P525" s="2"/>
      <c r="Q525" s="2"/>
      <c r="R525" s="15"/>
      <c r="S525" s="15"/>
      <c r="T525" s="45"/>
      <c r="U525" s="2"/>
      <c r="V525" s="37" t="str">
        <f t="shared" si="35"/>
        <v/>
      </c>
    </row>
    <row r="526" spans="2:22" x14ac:dyDescent="0.2">
      <c r="B526" s="24" t="str">
        <f t="shared" si="33"/>
        <v/>
      </c>
      <c r="C526" s="3"/>
      <c r="D526" s="2"/>
      <c r="E526" s="2"/>
      <c r="F526" s="2"/>
      <c r="G526" s="15"/>
      <c r="H526" s="15"/>
      <c r="I526" s="45"/>
      <c r="J526" s="2"/>
      <c r="K526" s="37" t="str">
        <f t="shared" si="32"/>
        <v/>
      </c>
      <c r="L526" s="33"/>
      <c r="M526" s="24" t="str">
        <f t="shared" si="34"/>
        <v/>
      </c>
      <c r="N526" s="3"/>
      <c r="O526" s="2"/>
      <c r="P526" s="2"/>
      <c r="Q526" s="2"/>
      <c r="R526" s="15"/>
      <c r="S526" s="15"/>
      <c r="T526" s="45"/>
      <c r="U526" s="2"/>
      <c r="V526" s="37" t="str">
        <f t="shared" si="35"/>
        <v/>
      </c>
    </row>
    <row r="527" spans="2:22" x14ac:dyDescent="0.2">
      <c r="B527" s="24" t="str">
        <f t="shared" si="33"/>
        <v/>
      </c>
      <c r="C527" s="3"/>
      <c r="D527" s="2"/>
      <c r="E527" s="2"/>
      <c r="F527" s="2"/>
      <c r="G527" s="15"/>
      <c r="H527" s="15"/>
      <c r="I527" s="45"/>
      <c r="J527" s="2"/>
      <c r="K527" s="37" t="str">
        <f t="shared" si="32"/>
        <v/>
      </c>
      <c r="L527" s="33"/>
      <c r="M527" s="24" t="str">
        <f t="shared" si="34"/>
        <v/>
      </c>
      <c r="N527" s="3"/>
      <c r="O527" s="2"/>
      <c r="P527" s="2"/>
      <c r="Q527" s="2"/>
      <c r="R527" s="15"/>
      <c r="S527" s="15"/>
      <c r="T527" s="45"/>
      <c r="U527" s="2"/>
      <c r="V527" s="37" t="str">
        <f t="shared" si="35"/>
        <v/>
      </c>
    </row>
    <row r="528" spans="2:22" x14ac:dyDescent="0.2">
      <c r="B528" s="24" t="str">
        <f t="shared" si="33"/>
        <v/>
      </c>
      <c r="C528" s="3"/>
      <c r="D528" s="2"/>
      <c r="E528" s="2"/>
      <c r="F528" s="2"/>
      <c r="G528" s="15"/>
      <c r="H528" s="15"/>
      <c r="I528" s="45"/>
      <c r="J528" s="2"/>
      <c r="K528" s="37" t="str">
        <f t="shared" si="32"/>
        <v/>
      </c>
      <c r="L528" s="33"/>
      <c r="M528" s="24" t="str">
        <f t="shared" si="34"/>
        <v/>
      </c>
      <c r="N528" s="3"/>
      <c r="O528" s="2"/>
      <c r="P528" s="2"/>
      <c r="Q528" s="2"/>
      <c r="R528" s="15"/>
      <c r="S528" s="15"/>
      <c r="T528" s="45"/>
      <c r="U528" s="2"/>
      <c r="V528" s="37" t="str">
        <f t="shared" si="35"/>
        <v/>
      </c>
    </row>
    <row r="529" spans="2:22" x14ac:dyDescent="0.2">
      <c r="B529" s="24" t="str">
        <f t="shared" si="33"/>
        <v/>
      </c>
      <c r="C529" s="3"/>
      <c r="D529" s="2"/>
      <c r="E529" s="2"/>
      <c r="F529" s="2"/>
      <c r="G529" s="15"/>
      <c r="H529" s="15"/>
      <c r="I529" s="45"/>
      <c r="J529" s="2"/>
      <c r="K529" s="37" t="str">
        <f t="shared" si="32"/>
        <v/>
      </c>
      <c r="L529" s="33"/>
      <c r="M529" s="24" t="str">
        <f t="shared" si="34"/>
        <v/>
      </c>
      <c r="N529" s="3"/>
      <c r="O529" s="2"/>
      <c r="P529" s="2"/>
      <c r="Q529" s="2"/>
      <c r="R529" s="15"/>
      <c r="S529" s="15"/>
      <c r="T529" s="45"/>
      <c r="U529" s="2"/>
      <c r="V529" s="37" t="str">
        <f t="shared" si="35"/>
        <v/>
      </c>
    </row>
    <row r="530" spans="2:22" x14ac:dyDescent="0.2">
      <c r="B530" s="24" t="str">
        <f t="shared" si="33"/>
        <v/>
      </c>
      <c r="C530" s="3"/>
      <c r="D530" s="2"/>
      <c r="E530" s="2"/>
      <c r="F530" s="2"/>
      <c r="G530" s="15"/>
      <c r="H530" s="15"/>
      <c r="I530" s="45"/>
      <c r="J530" s="2"/>
      <c r="K530" s="37" t="str">
        <f t="shared" si="32"/>
        <v/>
      </c>
      <c r="L530" s="33"/>
      <c r="M530" s="24" t="str">
        <f t="shared" si="34"/>
        <v/>
      </c>
      <c r="N530" s="3"/>
      <c r="O530" s="2"/>
      <c r="P530" s="2"/>
      <c r="Q530" s="2"/>
      <c r="R530" s="15"/>
      <c r="S530" s="15"/>
      <c r="T530" s="45"/>
      <c r="U530" s="2"/>
      <c r="V530" s="37" t="str">
        <f t="shared" si="35"/>
        <v/>
      </c>
    </row>
    <row r="531" spans="2:22" x14ac:dyDescent="0.2">
      <c r="B531" s="24" t="str">
        <f t="shared" si="33"/>
        <v/>
      </c>
      <c r="C531" s="3"/>
      <c r="D531" s="2"/>
      <c r="E531" s="2"/>
      <c r="F531" s="2"/>
      <c r="G531" s="15"/>
      <c r="H531" s="15"/>
      <c r="I531" s="45"/>
      <c r="J531" s="2"/>
      <c r="K531" s="37" t="str">
        <f t="shared" si="32"/>
        <v/>
      </c>
      <c r="L531" s="33"/>
      <c r="M531" s="24" t="str">
        <f t="shared" si="34"/>
        <v/>
      </c>
      <c r="N531" s="3"/>
      <c r="O531" s="2"/>
      <c r="P531" s="2"/>
      <c r="Q531" s="2"/>
      <c r="R531" s="15"/>
      <c r="S531" s="15"/>
      <c r="T531" s="45"/>
      <c r="U531" s="2"/>
      <c r="V531" s="37" t="str">
        <f t="shared" si="35"/>
        <v/>
      </c>
    </row>
    <row r="532" spans="2:22" x14ac:dyDescent="0.2">
      <c r="B532" s="24" t="str">
        <f t="shared" si="33"/>
        <v/>
      </c>
      <c r="C532" s="3"/>
      <c r="D532" s="2"/>
      <c r="E532" s="2"/>
      <c r="F532" s="2"/>
      <c r="G532" s="15"/>
      <c r="H532" s="15"/>
      <c r="I532" s="45"/>
      <c r="J532" s="2"/>
      <c r="K532" s="37" t="str">
        <f t="shared" si="32"/>
        <v/>
      </c>
      <c r="L532" s="33"/>
      <c r="M532" s="24" t="str">
        <f t="shared" si="34"/>
        <v/>
      </c>
      <c r="N532" s="3"/>
      <c r="O532" s="2"/>
      <c r="P532" s="2"/>
      <c r="Q532" s="2"/>
      <c r="R532" s="15"/>
      <c r="S532" s="15"/>
      <c r="T532" s="45"/>
      <c r="U532" s="2"/>
      <c r="V532" s="37" t="str">
        <f t="shared" si="35"/>
        <v/>
      </c>
    </row>
    <row r="533" spans="2:22" x14ac:dyDescent="0.2">
      <c r="B533" s="24" t="str">
        <f t="shared" si="33"/>
        <v/>
      </c>
      <c r="C533" s="3"/>
      <c r="D533" s="2"/>
      <c r="E533" s="2"/>
      <c r="F533" s="2"/>
      <c r="G533" s="15"/>
      <c r="H533" s="15"/>
      <c r="I533" s="45"/>
      <c r="J533" s="2"/>
      <c r="K533" s="37" t="str">
        <f t="shared" si="32"/>
        <v/>
      </c>
      <c r="L533" s="33"/>
      <c r="M533" s="24" t="str">
        <f t="shared" si="34"/>
        <v/>
      </c>
      <c r="N533" s="3"/>
      <c r="O533" s="2"/>
      <c r="P533" s="2"/>
      <c r="Q533" s="2"/>
      <c r="R533" s="15"/>
      <c r="S533" s="15"/>
      <c r="T533" s="45"/>
      <c r="U533" s="2"/>
      <c r="V533" s="37" t="str">
        <f t="shared" si="35"/>
        <v/>
      </c>
    </row>
    <row r="534" spans="2:22" x14ac:dyDescent="0.2">
      <c r="B534" s="24" t="str">
        <f t="shared" si="33"/>
        <v/>
      </c>
      <c r="C534" s="3"/>
      <c r="D534" s="2"/>
      <c r="E534" s="2"/>
      <c r="F534" s="2"/>
      <c r="G534" s="15"/>
      <c r="H534" s="15"/>
      <c r="I534" s="45"/>
      <c r="J534" s="2"/>
      <c r="K534" s="37" t="str">
        <f t="shared" si="32"/>
        <v/>
      </c>
      <c r="L534" s="33"/>
      <c r="M534" s="24" t="str">
        <f t="shared" si="34"/>
        <v/>
      </c>
      <c r="N534" s="3"/>
      <c r="O534" s="2"/>
      <c r="P534" s="2"/>
      <c r="Q534" s="2"/>
      <c r="R534" s="15"/>
      <c r="S534" s="15"/>
      <c r="T534" s="45"/>
      <c r="U534" s="2"/>
      <c r="V534" s="37" t="str">
        <f t="shared" si="35"/>
        <v/>
      </c>
    </row>
    <row r="535" spans="2:22" x14ac:dyDescent="0.2">
      <c r="B535" s="24" t="str">
        <f t="shared" si="33"/>
        <v/>
      </c>
      <c r="C535" s="3"/>
      <c r="D535" s="2"/>
      <c r="E535" s="2"/>
      <c r="F535" s="2"/>
      <c r="G535" s="15"/>
      <c r="H535" s="15"/>
      <c r="I535" s="45"/>
      <c r="J535" s="2"/>
      <c r="K535" s="37" t="str">
        <f t="shared" si="32"/>
        <v/>
      </c>
      <c r="L535" s="33"/>
      <c r="M535" s="24" t="str">
        <f t="shared" si="34"/>
        <v/>
      </c>
      <c r="N535" s="3"/>
      <c r="O535" s="2"/>
      <c r="P535" s="2"/>
      <c r="Q535" s="2"/>
      <c r="R535" s="15"/>
      <c r="S535" s="15"/>
      <c r="T535" s="45"/>
      <c r="U535" s="2"/>
      <c r="V535" s="37" t="str">
        <f t="shared" si="35"/>
        <v/>
      </c>
    </row>
    <row r="536" spans="2:22" x14ac:dyDescent="0.2">
      <c r="B536" s="24" t="str">
        <f t="shared" si="33"/>
        <v/>
      </c>
      <c r="C536" s="3"/>
      <c r="D536" s="2"/>
      <c r="E536" s="2"/>
      <c r="F536" s="2"/>
      <c r="G536" s="15"/>
      <c r="H536" s="15"/>
      <c r="I536" s="45"/>
      <c r="J536" s="2"/>
      <c r="K536" s="37" t="str">
        <f t="shared" si="32"/>
        <v/>
      </c>
      <c r="L536" s="33"/>
      <c r="M536" s="24" t="str">
        <f t="shared" si="34"/>
        <v/>
      </c>
      <c r="N536" s="3"/>
      <c r="O536" s="2"/>
      <c r="P536" s="2"/>
      <c r="Q536" s="2"/>
      <c r="R536" s="15"/>
      <c r="S536" s="15"/>
      <c r="T536" s="45"/>
      <c r="U536" s="2"/>
      <c r="V536" s="37" t="str">
        <f t="shared" si="35"/>
        <v/>
      </c>
    </row>
    <row r="537" spans="2:22" x14ac:dyDescent="0.2">
      <c r="B537" s="24" t="str">
        <f t="shared" si="33"/>
        <v/>
      </c>
      <c r="C537" s="3"/>
      <c r="D537" s="2"/>
      <c r="E537" s="2"/>
      <c r="F537" s="2"/>
      <c r="G537" s="15"/>
      <c r="H537" s="15"/>
      <c r="I537" s="45"/>
      <c r="J537" s="2"/>
      <c r="K537" s="37" t="str">
        <f t="shared" si="32"/>
        <v/>
      </c>
      <c r="L537" s="33"/>
      <c r="M537" s="24" t="str">
        <f t="shared" si="34"/>
        <v/>
      </c>
      <c r="N537" s="3"/>
      <c r="O537" s="2"/>
      <c r="P537" s="2"/>
      <c r="Q537" s="2"/>
      <c r="R537" s="15"/>
      <c r="S537" s="15"/>
      <c r="T537" s="45"/>
      <c r="U537" s="2"/>
      <c r="V537" s="37" t="str">
        <f t="shared" si="35"/>
        <v/>
      </c>
    </row>
    <row r="538" spans="2:22" x14ac:dyDescent="0.2">
      <c r="B538" s="24" t="str">
        <f t="shared" si="33"/>
        <v/>
      </c>
      <c r="C538" s="3"/>
      <c r="D538" s="2"/>
      <c r="E538" s="2"/>
      <c r="F538" s="2"/>
      <c r="G538" s="15"/>
      <c r="H538" s="15"/>
      <c r="I538" s="45"/>
      <c r="J538" s="2"/>
      <c r="K538" s="37" t="str">
        <f t="shared" si="32"/>
        <v/>
      </c>
      <c r="L538" s="33"/>
      <c r="M538" s="24" t="str">
        <f t="shared" si="34"/>
        <v/>
      </c>
      <c r="N538" s="3"/>
      <c r="O538" s="2"/>
      <c r="P538" s="2"/>
      <c r="Q538" s="2"/>
      <c r="R538" s="15"/>
      <c r="S538" s="15"/>
      <c r="T538" s="45"/>
      <c r="U538" s="2"/>
      <c r="V538" s="37" t="str">
        <f t="shared" si="35"/>
        <v/>
      </c>
    </row>
    <row r="539" spans="2:22" x14ac:dyDescent="0.2">
      <c r="B539" s="24" t="str">
        <f t="shared" si="33"/>
        <v/>
      </c>
      <c r="C539" s="3"/>
      <c r="D539" s="2"/>
      <c r="E539" s="2"/>
      <c r="F539" s="2"/>
      <c r="G539" s="15"/>
      <c r="H539" s="15"/>
      <c r="I539" s="45"/>
      <c r="J539" s="2"/>
      <c r="K539" s="37" t="str">
        <f t="shared" si="32"/>
        <v/>
      </c>
      <c r="L539" s="33"/>
      <c r="M539" s="24" t="str">
        <f t="shared" si="34"/>
        <v/>
      </c>
      <c r="N539" s="3"/>
      <c r="O539" s="2"/>
      <c r="P539" s="2"/>
      <c r="Q539" s="2"/>
      <c r="R539" s="15"/>
      <c r="S539" s="15"/>
      <c r="T539" s="45"/>
      <c r="U539" s="2"/>
      <c r="V539" s="37" t="str">
        <f t="shared" si="35"/>
        <v/>
      </c>
    </row>
    <row r="540" spans="2:22" x14ac:dyDescent="0.2">
      <c r="B540" s="24" t="str">
        <f t="shared" si="33"/>
        <v/>
      </c>
      <c r="C540" s="3"/>
      <c r="D540" s="2"/>
      <c r="E540" s="2"/>
      <c r="F540" s="2"/>
      <c r="G540" s="15"/>
      <c r="H540" s="15"/>
      <c r="I540" s="45"/>
      <c r="J540" s="2"/>
      <c r="K540" s="37" t="str">
        <f t="shared" si="32"/>
        <v/>
      </c>
      <c r="L540" s="33"/>
      <c r="M540" s="24" t="str">
        <f t="shared" si="34"/>
        <v/>
      </c>
      <c r="N540" s="3"/>
      <c r="O540" s="2"/>
      <c r="P540" s="2"/>
      <c r="Q540" s="2"/>
      <c r="R540" s="15"/>
      <c r="S540" s="15"/>
      <c r="T540" s="45"/>
      <c r="U540" s="2"/>
      <c r="V540" s="37" t="str">
        <f t="shared" si="35"/>
        <v/>
      </c>
    </row>
    <row r="541" spans="2:22" x14ac:dyDescent="0.2">
      <c r="B541" s="24" t="str">
        <f t="shared" si="33"/>
        <v/>
      </c>
      <c r="C541" s="3"/>
      <c r="D541" s="2"/>
      <c r="E541" s="2"/>
      <c r="F541" s="2"/>
      <c r="G541" s="15"/>
      <c r="H541" s="15"/>
      <c r="I541" s="45"/>
      <c r="J541" s="2"/>
      <c r="K541" s="37" t="str">
        <f t="shared" si="32"/>
        <v/>
      </c>
      <c r="L541" s="33"/>
      <c r="M541" s="24" t="str">
        <f t="shared" si="34"/>
        <v/>
      </c>
      <c r="N541" s="3"/>
      <c r="O541" s="2"/>
      <c r="P541" s="2"/>
      <c r="Q541" s="2"/>
      <c r="R541" s="15"/>
      <c r="S541" s="15"/>
      <c r="T541" s="45"/>
      <c r="U541" s="2"/>
      <c r="V541" s="37" t="str">
        <f t="shared" si="35"/>
        <v/>
      </c>
    </row>
    <row r="542" spans="2:22" x14ac:dyDescent="0.2">
      <c r="B542" s="24" t="str">
        <f t="shared" si="33"/>
        <v/>
      </c>
      <c r="C542" s="3"/>
      <c r="D542" s="2"/>
      <c r="E542" s="2"/>
      <c r="F542" s="2"/>
      <c r="G542" s="15"/>
      <c r="H542" s="15"/>
      <c r="I542" s="45"/>
      <c r="J542" s="2"/>
      <c r="K542" s="37" t="str">
        <f t="shared" si="32"/>
        <v/>
      </c>
      <c r="L542" s="33"/>
      <c r="M542" s="24" t="str">
        <f t="shared" si="34"/>
        <v/>
      </c>
      <c r="N542" s="3"/>
      <c r="O542" s="2"/>
      <c r="P542" s="2"/>
      <c r="Q542" s="2"/>
      <c r="R542" s="15"/>
      <c r="S542" s="15"/>
      <c r="T542" s="45"/>
      <c r="U542" s="2"/>
      <c r="V542" s="37" t="str">
        <f t="shared" si="35"/>
        <v/>
      </c>
    </row>
    <row r="543" spans="2:22" x14ac:dyDescent="0.2">
      <c r="B543" s="24" t="str">
        <f t="shared" si="33"/>
        <v/>
      </c>
      <c r="C543" s="3"/>
      <c r="D543" s="2"/>
      <c r="E543" s="2"/>
      <c r="F543" s="2"/>
      <c r="G543" s="15"/>
      <c r="H543" s="15"/>
      <c r="I543" s="45"/>
      <c r="J543" s="2"/>
      <c r="K543" s="37" t="str">
        <f t="shared" si="32"/>
        <v/>
      </c>
      <c r="L543" s="33"/>
      <c r="M543" s="24" t="str">
        <f t="shared" si="34"/>
        <v/>
      </c>
      <c r="N543" s="3"/>
      <c r="O543" s="2"/>
      <c r="P543" s="2"/>
      <c r="Q543" s="2"/>
      <c r="R543" s="15"/>
      <c r="S543" s="15"/>
      <c r="T543" s="45"/>
      <c r="U543" s="2"/>
      <c r="V543" s="37" t="str">
        <f t="shared" si="35"/>
        <v/>
      </c>
    </row>
    <row r="544" spans="2:22" x14ac:dyDescent="0.2">
      <c r="B544" s="24" t="str">
        <f t="shared" si="33"/>
        <v/>
      </c>
      <c r="C544" s="3"/>
      <c r="D544" s="2"/>
      <c r="E544" s="2"/>
      <c r="F544" s="2"/>
      <c r="G544" s="15"/>
      <c r="H544" s="15"/>
      <c r="I544" s="45"/>
      <c r="J544" s="2"/>
      <c r="K544" s="37" t="str">
        <f t="shared" si="32"/>
        <v/>
      </c>
      <c r="L544" s="33"/>
      <c r="M544" s="24" t="str">
        <f t="shared" si="34"/>
        <v/>
      </c>
      <c r="N544" s="3"/>
      <c r="O544" s="2"/>
      <c r="P544" s="2"/>
      <c r="Q544" s="2"/>
      <c r="R544" s="15"/>
      <c r="S544" s="15"/>
      <c r="T544" s="45"/>
      <c r="U544" s="2"/>
      <c r="V544" s="37" t="str">
        <f t="shared" si="35"/>
        <v/>
      </c>
    </row>
    <row r="545" spans="2:22" x14ac:dyDescent="0.2">
      <c r="B545" s="24" t="str">
        <f t="shared" si="33"/>
        <v/>
      </c>
      <c r="C545" s="3"/>
      <c r="D545" s="2"/>
      <c r="E545" s="2"/>
      <c r="F545" s="2"/>
      <c r="G545" s="15"/>
      <c r="H545" s="15"/>
      <c r="I545" s="45"/>
      <c r="J545" s="2"/>
      <c r="K545" s="37" t="str">
        <f t="shared" si="32"/>
        <v/>
      </c>
      <c r="L545" s="33"/>
      <c r="M545" s="24" t="str">
        <f t="shared" si="34"/>
        <v/>
      </c>
      <c r="N545" s="3"/>
      <c r="O545" s="2"/>
      <c r="P545" s="2"/>
      <c r="Q545" s="2"/>
      <c r="R545" s="15"/>
      <c r="S545" s="15"/>
      <c r="T545" s="45"/>
      <c r="U545" s="2"/>
      <c r="V545" s="37" t="str">
        <f t="shared" si="35"/>
        <v/>
      </c>
    </row>
    <row r="546" spans="2:22" x14ac:dyDescent="0.2">
      <c r="B546" s="24" t="str">
        <f t="shared" si="33"/>
        <v/>
      </c>
      <c r="C546" s="3"/>
      <c r="D546" s="2"/>
      <c r="E546" s="2"/>
      <c r="F546" s="2"/>
      <c r="G546" s="15"/>
      <c r="H546" s="15"/>
      <c r="I546" s="45"/>
      <c r="J546" s="2"/>
      <c r="K546" s="37" t="str">
        <f t="shared" si="32"/>
        <v/>
      </c>
      <c r="L546" s="33"/>
      <c r="M546" s="24" t="str">
        <f t="shared" si="34"/>
        <v/>
      </c>
      <c r="N546" s="3"/>
      <c r="O546" s="2"/>
      <c r="P546" s="2"/>
      <c r="Q546" s="2"/>
      <c r="R546" s="15"/>
      <c r="S546" s="15"/>
      <c r="T546" s="45"/>
      <c r="U546" s="2"/>
      <c r="V546" s="37" t="str">
        <f t="shared" si="35"/>
        <v/>
      </c>
    </row>
    <row r="547" spans="2:22" x14ac:dyDescent="0.2">
      <c r="B547" s="24" t="str">
        <f t="shared" si="33"/>
        <v/>
      </c>
      <c r="C547" s="3"/>
      <c r="D547" s="2"/>
      <c r="E547" s="2"/>
      <c r="F547" s="2"/>
      <c r="G547" s="15"/>
      <c r="H547" s="15"/>
      <c r="I547" s="45"/>
      <c r="J547" s="2"/>
      <c r="K547" s="37" t="str">
        <f t="shared" si="32"/>
        <v/>
      </c>
      <c r="L547" s="33"/>
      <c r="M547" s="24" t="str">
        <f t="shared" si="34"/>
        <v/>
      </c>
      <c r="N547" s="3"/>
      <c r="O547" s="2"/>
      <c r="P547" s="2"/>
      <c r="Q547" s="2"/>
      <c r="R547" s="15"/>
      <c r="S547" s="15"/>
      <c r="T547" s="45"/>
      <c r="U547" s="2"/>
      <c r="V547" s="37" t="str">
        <f t="shared" si="35"/>
        <v/>
      </c>
    </row>
    <row r="548" spans="2:22" x14ac:dyDescent="0.2">
      <c r="B548" s="24" t="str">
        <f t="shared" si="33"/>
        <v/>
      </c>
      <c r="C548" s="3"/>
      <c r="D548" s="2"/>
      <c r="E548" s="2"/>
      <c r="F548" s="2"/>
      <c r="G548" s="15"/>
      <c r="H548" s="15"/>
      <c r="I548" s="45"/>
      <c r="J548" s="2"/>
      <c r="K548" s="37" t="str">
        <f t="shared" si="32"/>
        <v/>
      </c>
      <c r="L548" s="33"/>
      <c r="M548" s="24" t="str">
        <f t="shared" si="34"/>
        <v/>
      </c>
      <c r="N548" s="3"/>
      <c r="O548" s="2"/>
      <c r="P548" s="2"/>
      <c r="Q548" s="2"/>
      <c r="R548" s="15"/>
      <c r="S548" s="15"/>
      <c r="T548" s="45"/>
      <c r="U548" s="2"/>
      <c r="V548" s="37" t="str">
        <f t="shared" si="35"/>
        <v/>
      </c>
    </row>
    <row r="549" spans="2:22" x14ac:dyDescent="0.2">
      <c r="B549" s="24" t="str">
        <f t="shared" si="33"/>
        <v/>
      </c>
      <c r="C549" s="3"/>
      <c r="D549" s="2"/>
      <c r="E549" s="2"/>
      <c r="F549" s="2"/>
      <c r="G549" s="15"/>
      <c r="H549" s="15"/>
      <c r="I549" s="45"/>
      <c r="J549" s="2"/>
      <c r="K549" s="37" t="str">
        <f t="shared" si="32"/>
        <v/>
      </c>
      <c r="L549" s="33"/>
      <c r="M549" s="24" t="str">
        <f t="shared" si="34"/>
        <v/>
      </c>
      <c r="N549" s="3"/>
      <c r="O549" s="2"/>
      <c r="P549" s="2"/>
      <c r="Q549" s="2"/>
      <c r="R549" s="15"/>
      <c r="S549" s="15"/>
      <c r="T549" s="45"/>
      <c r="U549" s="2"/>
      <c r="V549" s="37" t="str">
        <f t="shared" si="35"/>
        <v/>
      </c>
    </row>
    <row r="550" spans="2:22" x14ac:dyDescent="0.2">
      <c r="B550" s="24" t="str">
        <f t="shared" si="33"/>
        <v/>
      </c>
      <c r="C550" s="3"/>
      <c r="D550" s="2"/>
      <c r="E550" s="2"/>
      <c r="F550" s="2"/>
      <c r="G550" s="15"/>
      <c r="H550" s="15"/>
      <c r="I550" s="45"/>
      <c r="J550" s="2"/>
      <c r="K550" s="37" t="str">
        <f t="shared" si="32"/>
        <v/>
      </c>
      <c r="L550" s="33"/>
      <c r="M550" s="24" t="str">
        <f t="shared" si="34"/>
        <v/>
      </c>
      <c r="N550" s="3"/>
      <c r="O550" s="2"/>
      <c r="P550" s="2"/>
      <c r="Q550" s="2"/>
      <c r="R550" s="15"/>
      <c r="S550" s="15"/>
      <c r="T550" s="45"/>
      <c r="U550" s="2"/>
      <c r="V550" s="37" t="str">
        <f t="shared" si="35"/>
        <v/>
      </c>
    </row>
    <row r="551" spans="2:22" x14ac:dyDescent="0.2">
      <c r="B551" s="24" t="str">
        <f t="shared" si="33"/>
        <v/>
      </c>
      <c r="C551" s="3"/>
      <c r="D551" s="2"/>
      <c r="E551" s="2"/>
      <c r="F551" s="2"/>
      <c r="G551" s="15"/>
      <c r="H551" s="15"/>
      <c r="I551" s="45"/>
      <c r="J551" s="2"/>
      <c r="K551" s="37" t="str">
        <f t="shared" si="32"/>
        <v/>
      </c>
      <c r="L551" s="33"/>
      <c r="M551" s="24" t="str">
        <f t="shared" si="34"/>
        <v/>
      </c>
      <c r="N551" s="3"/>
      <c r="O551" s="2"/>
      <c r="P551" s="2"/>
      <c r="Q551" s="2"/>
      <c r="R551" s="15"/>
      <c r="S551" s="15"/>
      <c r="T551" s="45"/>
      <c r="U551" s="2"/>
      <c r="V551" s="37" t="str">
        <f t="shared" si="35"/>
        <v/>
      </c>
    </row>
    <row r="552" spans="2:22" x14ac:dyDescent="0.2">
      <c r="B552" s="24" t="str">
        <f t="shared" si="33"/>
        <v/>
      </c>
      <c r="C552" s="3"/>
      <c r="D552" s="2"/>
      <c r="E552" s="2"/>
      <c r="F552" s="2"/>
      <c r="G552" s="15"/>
      <c r="H552" s="15"/>
      <c r="I552" s="45"/>
      <c r="J552" s="2"/>
      <c r="K552" s="37" t="str">
        <f t="shared" si="32"/>
        <v/>
      </c>
      <c r="L552" s="33"/>
      <c r="M552" s="24" t="str">
        <f t="shared" si="34"/>
        <v/>
      </c>
      <c r="N552" s="3"/>
      <c r="O552" s="2"/>
      <c r="P552" s="2"/>
      <c r="Q552" s="2"/>
      <c r="R552" s="15"/>
      <c r="S552" s="15"/>
      <c r="T552" s="45"/>
      <c r="U552" s="2"/>
      <c r="V552" s="37" t="str">
        <f t="shared" si="35"/>
        <v/>
      </c>
    </row>
    <row r="553" spans="2:22" x14ac:dyDescent="0.2">
      <c r="B553" s="24" t="str">
        <f t="shared" si="33"/>
        <v/>
      </c>
      <c r="C553" s="3"/>
      <c r="D553" s="2"/>
      <c r="E553" s="2"/>
      <c r="F553" s="2"/>
      <c r="G553" s="15"/>
      <c r="H553" s="15"/>
      <c r="I553" s="45"/>
      <c r="J553" s="2"/>
      <c r="K553" s="37" t="str">
        <f t="shared" si="32"/>
        <v/>
      </c>
      <c r="L553" s="33"/>
      <c r="M553" s="24" t="str">
        <f t="shared" si="34"/>
        <v/>
      </c>
      <c r="N553" s="3"/>
      <c r="O553" s="2"/>
      <c r="P553" s="2"/>
      <c r="Q553" s="2"/>
      <c r="R553" s="15"/>
      <c r="S553" s="15"/>
      <c r="T553" s="45"/>
      <c r="U553" s="2"/>
      <c r="V553" s="37" t="str">
        <f t="shared" si="35"/>
        <v/>
      </c>
    </row>
    <row r="554" spans="2:22" x14ac:dyDescent="0.2">
      <c r="B554" s="24" t="str">
        <f t="shared" si="33"/>
        <v/>
      </c>
      <c r="C554" s="3"/>
      <c r="D554" s="2"/>
      <c r="E554" s="2"/>
      <c r="F554" s="2"/>
      <c r="G554" s="15"/>
      <c r="H554" s="15"/>
      <c r="I554" s="45"/>
      <c r="J554" s="2"/>
      <c r="K554" s="37" t="str">
        <f t="shared" si="32"/>
        <v/>
      </c>
      <c r="L554" s="33"/>
      <c r="M554" s="24" t="str">
        <f t="shared" si="34"/>
        <v/>
      </c>
      <c r="N554" s="3"/>
      <c r="O554" s="2"/>
      <c r="P554" s="2"/>
      <c r="Q554" s="2"/>
      <c r="R554" s="15"/>
      <c r="S554" s="15"/>
      <c r="T554" s="45"/>
      <c r="U554" s="2"/>
      <c r="V554" s="37" t="str">
        <f t="shared" si="35"/>
        <v/>
      </c>
    </row>
    <row r="555" spans="2:22" x14ac:dyDescent="0.2">
      <c r="B555" s="24" t="str">
        <f t="shared" si="33"/>
        <v/>
      </c>
      <c r="C555" s="3"/>
      <c r="D555" s="2"/>
      <c r="E555" s="2"/>
      <c r="F555" s="2"/>
      <c r="G555" s="15"/>
      <c r="H555" s="15"/>
      <c r="I555" s="45"/>
      <c r="J555" s="2"/>
      <c r="K555" s="37" t="str">
        <f t="shared" si="32"/>
        <v/>
      </c>
      <c r="L555" s="33"/>
      <c r="M555" s="24" t="str">
        <f t="shared" si="34"/>
        <v/>
      </c>
      <c r="N555" s="3"/>
      <c r="O555" s="2"/>
      <c r="P555" s="2"/>
      <c r="Q555" s="2"/>
      <c r="R555" s="15"/>
      <c r="S555" s="15"/>
      <c r="T555" s="45"/>
      <c r="U555" s="2"/>
      <c r="V555" s="37" t="str">
        <f t="shared" si="35"/>
        <v/>
      </c>
    </row>
    <row r="556" spans="2:22" x14ac:dyDescent="0.2">
      <c r="B556" s="24" t="str">
        <f t="shared" si="33"/>
        <v/>
      </c>
      <c r="C556" s="3"/>
      <c r="D556" s="2"/>
      <c r="E556" s="2"/>
      <c r="F556" s="2"/>
      <c r="G556" s="15"/>
      <c r="H556" s="15"/>
      <c r="I556" s="45"/>
      <c r="J556" s="2"/>
      <c r="K556" s="37" t="str">
        <f t="shared" si="32"/>
        <v/>
      </c>
      <c r="L556" s="33"/>
      <c r="M556" s="24" t="str">
        <f t="shared" si="34"/>
        <v/>
      </c>
      <c r="N556" s="3"/>
      <c r="O556" s="2"/>
      <c r="P556" s="2"/>
      <c r="Q556" s="2"/>
      <c r="R556" s="15"/>
      <c r="S556" s="15"/>
      <c r="T556" s="45"/>
      <c r="U556" s="2"/>
      <c r="V556" s="37" t="str">
        <f t="shared" si="35"/>
        <v/>
      </c>
    </row>
    <row r="557" spans="2:22" x14ac:dyDescent="0.2">
      <c r="B557" s="24" t="str">
        <f t="shared" si="33"/>
        <v/>
      </c>
      <c r="C557" s="3"/>
      <c r="D557" s="2"/>
      <c r="E557" s="2"/>
      <c r="F557" s="2"/>
      <c r="G557" s="15"/>
      <c r="H557" s="15"/>
      <c r="I557" s="45"/>
      <c r="J557" s="2"/>
      <c r="K557" s="37" t="str">
        <f t="shared" si="32"/>
        <v/>
      </c>
      <c r="L557" s="33"/>
      <c r="M557" s="24" t="str">
        <f t="shared" si="34"/>
        <v/>
      </c>
      <c r="N557" s="3"/>
      <c r="O557" s="2"/>
      <c r="P557" s="2"/>
      <c r="Q557" s="2"/>
      <c r="R557" s="15"/>
      <c r="S557" s="15"/>
      <c r="T557" s="45"/>
      <c r="U557" s="2"/>
      <c r="V557" s="37" t="str">
        <f t="shared" si="35"/>
        <v/>
      </c>
    </row>
    <row r="558" spans="2:22" x14ac:dyDescent="0.2">
      <c r="B558" s="24" t="str">
        <f t="shared" si="33"/>
        <v/>
      </c>
      <c r="C558" s="3"/>
      <c r="D558" s="2"/>
      <c r="E558" s="2"/>
      <c r="F558" s="2"/>
      <c r="G558" s="15"/>
      <c r="H558" s="15"/>
      <c r="I558" s="45"/>
      <c r="J558" s="2"/>
      <c r="K558" s="37" t="str">
        <f t="shared" si="32"/>
        <v/>
      </c>
      <c r="L558" s="33"/>
      <c r="M558" s="24" t="str">
        <f t="shared" si="34"/>
        <v/>
      </c>
      <c r="N558" s="3"/>
      <c r="O558" s="2"/>
      <c r="P558" s="2"/>
      <c r="Q558" s="2"/>
      <c r="R558" s="15"/>
      <c r="S558" s="15"/>
      <c r="T558" s="45"/>
      <c r="U558" s="2"/>
      <c r="V558" s="37" t="str">
        <f t="shared" si="35"/>
        <v/>
      </c>
    </row>
    <row r="559" spans="2:22" x14ac:dyDescent="0.2">
      <c r="B559" s="24" t="str">
        <f t="shared" si="33"/>
        <v/>
      </c>
      <c r="C559" s="3"/>
      <c r="D559" s="2"/>
      <c r="E559" s="2"/>
      <c r="F559" s="2"/>
      <c r="G559" s="15"/>
      <c r="H559" s="15"/>
      <c r="I559" s="45"/>
      <c r="J559" s="2"/>
      <c r="K559" s="37" t="str">
        <f t="shared" si="32"/>
        <v/>
      </c>
      <c r="L559" s="33"/>
      <c r="M559" s="24" t="str">
        <f t="shared" si="34"/>
        <v/>
      </c>
      <c r="N559" s="3"/>
      <c r="O559" s="2"/>
      <c r="P559" s="2"/>
      <c r="Q559" s="2"/>
      <c r="R559" s="15"/>
      <c r="S559" s="15"/>
      <c r="T559" s="45"/>
      <c r="U559" s="2"/>
      <c r="V559" s="37" t="str">
        <f t="shared" si="35"/>
        <v/>
      </c>
    </row>
    <row r="560" spans="2:22" x14ac:dyDescent="0.2">
      <c r="B560" s="24" t="str">
        <f t="shared" si="33"/>
        <v/>
      </c>
      <c r="C560" s="3"/>
      <c r="D560" s="2"/>
      <c r="E560" s="2"/>
      <c r="F560" s="2"/>
      <c r="G560" s="15"/>
      <c r="H560" s="15"/>
      <c r="I560" s="45"/>
      <c r="J560" s="2"/>
      <c r="K560" s="37" t="str">
        <f t="shared" si="32"/>
        <v/>
      </c>
      <c r="L560" s="33"/>
      <c r="M560" s="24" t="str">
        <f t="shared" si="34"/>
        <v/>
      </c>
      <c r="N560" s="3"/>
      <c r="O560" s="2"/>
      <c r="P560" s="2"/>
      <c r="Q560" s="2"/>
      <c r="R560" s="15"/>
      <c r="S560" s="15"/>
      <c r="T560" s="45"/>
      <c r="U560" s="2"/>
      <c r="V560" s="37" t="str">
        <f t="shared" si="35"/>
        <v/>
      </c>
    </row>
    <row r="561" spans="2:22" x14ac:dyDescent="0.2">
      <c r="B561" s="24" t="str">
        <f t="shared" si="33"/>
        <v/>
      </c>
      <c r="C561" s="3"/>
      <c r="D561" s="2"/>
      <c r="E561" s="2"/>
      <c r="F561" s="2"/>
      <c r="G561" s="15"/>
      <c r="H561" s="15"/>
      <c r="I561" s="45"/>
      <c r="J561" s="2"/>
      <c r="K561" s="37" t="str">
        <f t="shared" si="32"/>
        <v/>
      </c>
      <c r="L561" s="33"/>
      <c r="M561" s="24" t="str">
        <f t="shared" si="34"/>
        <v/>
      </c>
      <c r="N561" s="3"/>
      <c r="O561" s="2"/>
      <c r="P561" s="2"/>
      <c r="Q561" s="2"/>
      <c r="R561" s="15"/>
      <c r="S561" s="15"/>
      <c r="T561" s="45"/>
      <c r="U561" s="2"/>
      <c r="V561" s="37" t="str">
        <f t="shared" si="35"/>
        <v/>
      </c>
    </row>
    <row r="562" spans="2:22" x14ac:dyDescent="0.2">
      <c r="B562" s="24" t="str">
        <f t="shared" si="33"/>
        <v/>
      </c>
      <c r="C562" s="3"/>
      <c r="D562" s="2"/>
      <c r="E562" s="2"/>
      <c r="F562" s="2"/>
      <c r="G562" s="15"/>
      <c r="H562" s="15"/>
      <c r="I562" s="45"/>
      <c r="J562" s="2"/>
      <c r="K562" s="37" t="str">
        <f t="shared" si="32"/>
        <v/>
      </c>
      <c r="L562" s="33"/>
      <c r="M562" s="24" t="str">
        <f t="shared" si="34"/>
        <v/>
      </c>
      <c r="N562" s="3"/>
      <c r="O562" s="2"/>
      <c r="P562" s="2"/>
      <c r="Q562" s="2"/>
      <c r="R562" s="15"/>
      <c r="S562" s="15"/>
      <c r="T562" s="45"/>
      <c r="U562" s="2"/>
      <c r="V562" s="37" t="str">
        <f t="shared" si="35"/>
        <v/>
      </c>
    </row>
    <row r="563" spans="2:22" x14ac:dyDescent="0.2">
      <c r="B563" s="24" t="str">
        <f t="shared" si="33"/>
        <v/>
      </c>
      <c r="C563" s="3"/>
      <c r="D563" s="2"/>
      <c r="E563" s="2"/>
      <c r="F563" s="2"/>
      <c r="G563" s="15"/>
      <c r="H563" s="15"/>
      <c r="I563" s="45"/>
      <c r="J563" s="2"/>
      <c r="K563" s="37" t="str">
        <f t="shared" si="32"/>
        <v/>
      </c>
      <c r="L563" s="33"/>
      <c r="M563" s="24" t="str">
        <f t="shared" si="34"/>
        <v/>
      </c>
      <c r="N563" s="3"/>
      <c r="O563" s="2"/>
      <c r="P563" s="2"/>
      <c r="Q563" s="2"/>
      <c r="R563" s="15"/>
      <c r="S563" s="15"/>
      <c r="T563" s="45"/>
      <c r="U563" s="2"/>
      <c r="V563" s="37" t="str">
        <f t="shared" si="35"/>
        <v/>
      </c>
    </row>
    <row r="564" spans="2:22" x14ac:dyDescent="0.2">
      <c r="B564" s="24" t="str">
        <f t="shared" si="33"/>
        <v/>
      </c>
      <c r="C564" s="3"/>
      <c r="D564" s="2"/>
      <c r="E564" s="2"/>
      <c r="F564" s="2"/>
      <c r="G564" s="15"/>
      <c r="H564" s="15"/>
      <c r="I564" s="45"/>
      <c r="J564" s="2"/>
      <c r="K564" s="37" t="str">
        <f t="shared" si="32"/>
        <v/>
      </c>
      <c r="L564" s="33"/>
      <c r="M564" s="24" t="str">
        <f t="shared" si="34"/>
        <v/>
      </c>
      <c r="N564" s="3"/>
      <c r="O564" s="2"/>
      <c r="P564" s="2"/>
      <c r="Q564" s="2"/>
      <c r="R564" s="15"/>
      <c r="S564" s="15"/>
      <c r="T564" s="45"/>
      <c r="U564" s="2"/>
      <c r="V564" s="37" t="str">
        <f t="shared" si="35"/>
        <v/>
      </c>
    </row>
    <row r="565" spans="2:22" x14ac:dyDescent="0.2">
      <c r="B565" s="24" t="str">
        <f t="shared" si="33"/>
        <v/>
      </c>
      <c r="C565" s="3"/>
      <c r="D565" s="2"/>
      <c r="E565" s="2"/>
      <c r="F565" s="2"/>
      <c r="G565" s="15"/>
      <c r="H565" s="15"/>
      <c r="I565" s="45"/>
      <c r="J565" s="2"/>
      <c r="K565" s="37" t="str">
        <f t="shared" si="32"/>
        <v/>
      </c>
      <c r="L565" s="33"/>
      <c r="M565" s="24" t="str">
        <f t="shared" si="34"/>
        <v/>
      </c>
      <c r="N565" s="3"/>
      <c r="O565" s="2"/>
      <c r="P565" s="2"/>
      <c r="Q565" s="2"/>
      <c r="R565" s="15"/>
      <c r="S565" s="15"/>
      <c r="T565" s="45"/>
      <c r="U565" s="2"/>
      <c r="V565" s="37" t="str">
        <f t="shared" si="35"/>
        <v/>
      </c>
    </row>
    <row r="566" spans="2:22" x14ac:dyDescent="0.2">
      <c r="B566" s="24" t="str">
        <f t="shared" si="33"/>
        <v/>
      </c>
      <c r="C566" s="3"/>
      <c r="D566" s="2"/>
      <c r="E566" s="2"/>
      <c r="F566" s="2"/>
      <c r="G566" s="15"/>
      <c r="H566" s="15"/>
      <c r="I566" s="45"/>
      <c r="J566" s="2"/>
      <c r="K566" s="37" t="str">
        <f t="shared" si="32"/>
        <v/>
      </c>
      <c r="L566" s="33"/>
      <c r="M566" s="24" t="str">
        <f t="shared" si="34"/>
        <v/>
      </c>
      <c r="N566" s="3"/>
      <c r="O566" s="2"/>
      <c r="P566" s="2"/>
      <c r="Q566" s="2"/>
      <c r="R566" s="15"/>
      <c r="S566" s="15"/>
      <c r="T566" s="45"/>
      <c r="U566" s="2"/>
      <c r="V566" s="37" t="str">
        <f t="shared" si="35"/>
        <v/>
      </c>
    </row>
    <row r="567" spans="2:22" x14ac:dyDescent="0.2">
      <c r="B567" s="24" t="str">
        <f t="shared" si="33"/>
        <v/>
      </c>
      <c r="C567" s="3"/>
      <c r="D567" s="2"/>
      <c r="E567" s="2"/>
      <c r="F567" s="2"/>
      <c r="G567" s="15"/>
      <c r="H567" s="15"/>
      <c r="I567" s="45"/>
      <c r="J567" s="2"/>
      <c r="K567" s="37" t="str">
        <f t="shared" si="32"/>
        <v/>
      </c>
      <c r="L567" s="33"/>
      <c r="M567" s="24" t="str">
        <f t="shared" si="34"/>
        <v/>
      </c>
      <c r="N567" s="3"/>
      <c r="O567" s="2"/>
      <c r="P567" s="2"/>
      <c r="Q567" s="2"/>
      <c r="R567" s="15"/>
      <c r="S567" s="15"/>
      <c r="T567" s="45"/>
      <c r="U567" s="2"/>
      <c r="V567" s="37" t="str">
        <f t="shared" si="35"/>
        <v/>
      </c>
    </row>
    <row r="568" spans="2:22" x14ac:dyDescent="0.2">
      <c r="B568" s="24" t="str">
        <f t="shared" si="33"/>
        <v/>
      </c>
      <c r="C568" s="3"/>
      <c r="D568" s="2"/>
      <c r="E568" s="2"/>
      <c r="F568" s="2"/>
      <c r="G568" s="15"/>
      <c r="H568" s="15"/>
      <c r="I568" s="45"/>
      <c r="J568" s="2"/>
      <c r="K568" s="37" t="str">
        <f t="shared" si="32"/>
        <v/>
      </c>
      <c r="L568" s="33"/>
      <c r="M568" s="24" t="str">
        <f t="shared" si="34"/>
        <v/>
      </c>
      <c r="N568" s="3"/>
      <c r="O568" s="2"/>
      <c r="P568" s="2"/>
      <c r="Q568" s="2"/>
      <c r="R568" s="15"/>
      <c r="S568" s="15"/>
      <c r="T568" s="45"/>
      <c r="U568" s="2"/>
      <c r="V568" s="37" t="str">
        <f t="shared" si="35"/>
        <v/>
      </c>
    </row>
    <row r="569" spans="2:22" x14ac:dyDescent="0.2">
      <c r="B569" s="24" t="str">
        <f t="shared" si="33"/>
        <v/>
      </c>
      <c r="C569" s="3"/>
      <c r="D569" s="2"/>
      <c r="E569" s="2"/>
      <c r="F569" s="2"/>
      <c r="G569" s="15"/>
      <c r="H569" s="15"/>
      <c r="I569" s="45"/>
      <c r="J569" s="2"/>
      <c r="K569" s="37" t="str">
        <f t="shared" si="32"/>
        <v/>
      </c>
      <c r="L569" s="33"/>
      <c r="M569" s="24" t="str">
        <f t="shared" si="34"/>
        <v/>
      </c>
      <c r="N569" s="3"/>
      <c r="O569" s="2"/>
      <c r="P569" s="2"/>
      <c r="Q569" s="2"/>
      <c r="R569" s="15"/>
      <c r="S569" s="15"/>
      <c r="T569" s="45"/>
      <c r="U569" s="2"/>
      <c r="V569" s="37" t="str">
        <f t="shared" si="35"/>
        <v/>
      </c>
    </row>
    <row r="570" spans="2:22" x14ac:dyDescent="0.2">
      <c r="B570" s="24" t="str">
        <f t="shared" si="33"/>
        <v/>
      </c>
      <c r="C570" s="3"/>
      <c r="D570" s="2"/>
      <c r="E570" s="2"/>
      <c r="F570" s="2"/>
      <c r="G570" s="15"/>
      <c r="H570" s="15"/>
      <c r="I570" s="45"/>
      <c r="J570" s="2"/>
      <c r="K570" s="37" t="str">
        <f t="shared" si="32"/>
        <v/>
      </c>
      <c r="L570" s="33"/>
      <c r="M570" s="24" t="str">
        <f t="shared" si="34"/>
        <v/>
      </c>
      <c r="N570" s="3"/>
      <c r="O570" s="2"/>
      <c r="P570" s="2"/>
      <c r="Q570" s="2"/>
      <c r="R570" s="15"/>
      <c r="S570" s="15"/>
      <c r="T570" s="45"/>
      <c r="U570" s="2"/>
      <c r="V570" s="37" t="str">
        <f t="shared" si="35"/>
        <v/>
      </c>
    </row>
    <row r="571" spans="2:22" x14ac:dyDescent="0.2">
      <c r="B571" s="24" t="str">
        <f t="shared" si="33"/>
        <v/>
      </c>
      <c r="C571" s="3"/>
      <c r="D571" s="2"/>
      <c r="E571" s="2"/>
      <c r="F571" s="2"/>
      <c r="G571" s="15"/>
      <c r="H571" s="15"/>
      <c r="I571" s="45"/>
      <c r="J571" s="2"/>
      <c r="K571" s="37" t="str">
        <f t="shared" si="32"/>
        <v/>
      </c>
      <c r="L571" s="33"/>
      <c r="M571" s="24" t="str">
        <f t="shared" si="34"/>
        <v/>
      </c>
      <c r="N571" s="3"/>
      <c r="O571" s="2"/>
      <c r="P571" s="2"/>
      <c r="Q571" s="2"/>
      <c r="R571" s="15"/>
      <c r="S571" s="15"/>
      <c r="T571" s="45"/>
      <c r="U571" s="2"/>
      <c r="V571" s="37" t="str">
        <f t="shared" si="35"/>
        <v/>
      </c>
    </row>
    <row r="572" spans="2:22" x14ac:dyDescent="0.2">
      <c r="B572" s="24" t="str">
        <f t="shared" si="33"/>
        <v/>
      </c>
      <c r="C572" s="3"/>
      <c r="D572" s="2"/>
      <c r="E572" s="2"/>
      <c r="F572" s="2"/>
      <c r="G572" s="15"/>
      <c r="H572" s="15"/>
      <c r="I572" s="45"/>
      <c r="J572" s="2"/>
      <c r="K572" s="37" t="str">
        <f t="shared" si="32"/>
        <v/>
      </c>
      <c r="L572" s="33"/>
      <c r="M572" s="24" t="str">
        <f t="shared" si="34"/>
        <v/>
      </c>
      <c r="N572" s="3"/>
      <c r="O572" s="2"/>
      <c r="P572" s="2"/>
      <c r="Q572" s="2"/>
      <c r="R572" s="15"/>
      <c r="S572" s="15"/>
      <c r="T572" s="45"/>
      <c r="U572" s="2"/>
      <c r="V572" s="37" t="str">
        <f t="shared" si="35"/>
        <v/>
      </c>
    </row>
    <row r="573" spans="2:22" x14ac:dyDescent="0.2">
      <c r="B573" s="24" t="str">
        <f t="shared" si="33"/>
        <v/>
      </c>
      <c r="C573" s="3"/>
      <c r="D573" s="2"/>
      <c r="E573" s="2"/>
      <c r="F573" s="2"/>
      <c r="G573" s="15"/>
      <c r="H573" s="15"/>
      <c r="I573" s="45"/>
      <c r="J573" s="2"/>
      <c r="K573" s="37" t="str">
        <f t="shared" si="32"/>
        <v/>
      </c>
      <c r="L573" s="33"/>
      <c r="M573" s="24" t="str">
        <f t="shared" si="34"/>
        <v/>
      </c>
      <c r="N573" s="3"/>
      <c r="O573" s="2"/>
      <c r="P573" s="2"/>
      <c r="Q573" s="2"/>
      <c r="R573" s="15"/>
      <c r="S573" s="15"/>
      <c r="T573" s="45"/>
      <c r="U573" s="2"/>
      <c r="V573" s="37" t="str">
        <f t="shared" si="35"/>
        <v/>
      </c>
    </row>
    <row r="574" spans="2:22" x14ac:dyDescent="0.2">
      <c r="B574" s="24" t="str">
        <f t="shared" si="33"/>
        <v/>
      </c>
      <c r="C574" s="3"/>
      <c r="D574" s="2"/>
      <c r="E574" s="2"/>
      <c r="F574" s="2"/>
      <c r="G574" s="15"/>
      <c r="H574" s="15"/>
      <c r="I574" s="45"/>
      <c r="J574" s="2"/>
      <c r="K574" s="37" t="str">
        <f t="shared" si="32"/>
        <v/>
      </c>
      <c r="L574" s="33"/>
      <c r="M574" s="24" t="str">
        <f t="shared" si="34"/>
        <v/>
      </c>
      <c r="N574" s="3"/>
      <c r="O574" s="2"/>
      <c r="P574" s="2"/>
      <c r="Q574" s="2"/>
      <c r="R574" s="15"/>
      <c r="S574" s="15"/>
      <c r="T574" s="45"/>
      <c r="U574" s="2"/>
      <c r="V574" s="37" t="str">
        <f t="shared" si="35"/>
        <v/>
      </c>
    </row>
    <row r="575" spans="2:22" x14ac:dyDescent="0.2">
      <c r="B575" s="24" t="str">
        <f t="shared" si="33"/>
        <v/>
      </c>
      <c r="C575" s="3"/>
      <c r="D575" s="2"/>
      <c r="E575" s="2"/>
      <c r="F575" s="2"/>
      <c r="G575" s="15"/>
      <c r="H575" s="15"/>
      <c r="I575" s="45"/>
      <c r="J575" s="2"/>
      <c r="K575" s="37" t="str">
        <f t="shared" si="32"/>
        <v/>
      </c>
      <c r="L575" s="33"/>
      <c r="M575" s="24" t="str">
        <f t="shared" si="34"/>
        <v/>
      </c>
      <c r="N575" s="3"/>
      <c r="O575" s="2"/>
      <c r="P575" s="2"/>
      <c r="Q575" s="2"/>
      <c r="R575" s="15"/>
      <c r="S575" s="15"/>
      <c r="T575" s="45"/>
      <c r="U575" s="2"/>
      <c r="V575" s="37" t="str">
        <f t="shared" si="35"/>
        <v/>
      </c>
    </row>
    <row r="576" spans="2:22" x14ac:dyDescent="0.2">
      <c r="B576" s="24" t="str">
        <f t="shared" si="33"/>
        <v/>
      </c>
      <c r="C576" s="3"/>
      <c r="D576" s="2"/>
      <c r="E576" s="2"/>
      <c r="F576" s="2"/>
      <c r="G576" s="15"/>
      <c r="H576" s="15"/>
      <c r="I576" s="45"/>
      <c r="J576" s="2"/>
      <c r="K576" s="37" t="str">
        <f t="shared" si="32"/>
        <v/>
      </c>
      <c r="L576" s="33"/>
      <c r="M576" s="24" t="str">
        <f t="shared" si="34"/>
        <v/>
      </c>
      <c r="N576" s="3"/>
      <c r="O576" s="2"/>
      <c r="P576" s="2"/>
      <c r="Q576" s="2"/>
      <c r="R576" s="15"/>
      <c r="S576" s="15"/>
      <c r="T576" s="45"/>
      <c r="U576" s="2"/>
      <c r="V576" s="37" t="str">
        <f t="shared" si="35"/>
        <v/>
      </c>
    </row>
    <row r="577" spans="2:22" x14ac:dyDescent="0.2">
      <c r="B577" s="24" t="str">
        <f t="shared" si="33"/>
        <v/>
      </c>
      <c r="C577" s="3"/>
      <c r="D577" s="2"/>
      <c r="E577" s="2"/>
      <c r="F577" s="2"/>
      <c r="G577" s="15"/>
      <c r="H577" s="15"/>
      <c r="I577" s="45"/>
      <c r="J577" s="2"/>
      <c r="K577" s="37" t="str">
        <f t="shared" si="32"/>
        <v/>
      </c>
      <c r="L577" s="33"/>
      <c r="M577" s="24" t="str">
        <f t="shared" si="34"/>
        <v/>
      </c>
      <c r="N577" s="3"/>
      <c r="O577" s="2"/>
      <c r="P577" s="2"/>
      <c r="Q577" s="2"/>
      <c r="R577" s="15"/>
      <c r="S577" s="15"/>
      <c r="T577" s="45"/>
      <c r="U577" s="2"/>
      <c r="V577" s="37" t="str">
        <f t="shared" si="35"/>
        <v/>
      </c>
    </row>
    <row r="578" spans="2:22" x14ac:dyDescent="0.2">
      <c r="B578" s="24" t="str">
        <f t="shared" si="33"/>
        <v/>
      </c>
      <c r="C578" s="3"/>
      <c r="D578" s="2"/>
      <c r="E578" s="2"/>
      <c r="F578" s="2"/>
      <c r="G578" s="15"/>
      <c r="H578" s="15"/>
      <c r="I578" s="45"/>
      <c r="J578" s="2"/>
      <c r="K578" s="37" t="str">
        <f t="shared" si="32"/>
        <v/>
      </c>
      <c r="L578" s="33"/>
      <c r="M578" s="24" t="str">
        <f t="shared" si="34"/>
        <v/>
      </c>
      <c r="N578" s="3"/>
      <c r="O578" s="2"/>
      <c r="P578" s="2"/>
      <c r="Q578" s="2"/>
      <c r="R578" s="15"/>
      <c r="S578" s="15"/>
      <c r="T578" s="45"/>
      <c r="U578" s="2"/>
      <c r="V578" s="37" t="str">
        <f t="shared" si="35"/>
        <v/>
      </c>
    </row>
    <row r="579" spans="2:22" x14ac:dyDescent="0.2">
      <c r="B579" s="24" t="str">
        <f t="shared" si="33"/>
        <v/>
      </c>
      <c r="C579" s="3"/>
      <c r="D579" s="2"/>
      <c r="E579" s="2"/>
      <c r="F579" s="2"/>
      <c r="G579" s="15"/>
      <c r="H579" s="15"/>
      <c r="I579" s="45"/>
      <c r="J579" s="2"/>
      <c r="K579" s="37" t="str">
        <f t="shared" si="32"/>
        <v/>
      </c>
      <c r="L579" s="33"/>
      <c r="M579" s="24" t="str">
        <f t="shared" si="34"/>
        <v/>
      </c>
      <c r="N579" s="3"/>
      <c r="O579" s="2"/>
      <c r="P579" s="2"/>
      <c r="Q579" s="2"/>
      <c r="R579" s="15"/>
      <c r="S579" s="15"/>
      <c r="T579" s="45"/>
      <c r="U579" s="2"/>
      <c r="V579" s="37" t="str">
        <f t="shared" si="35"/>
        <v/>
      </c>
    </row>
    <row r="580" spans="2:22" x14ac:dyDescent="0.2">
      <c r="B580" s="24" t="str">
        <f t="shared" si="33"/>
        <v/>
      </c>
      <c r="C580" s="3"/>
      <c r="D580" s="2"/>
      <c r="E580" s="2"/>
      <c r="F580" s="2"/>
      <c r="G580" s="15"/>
      <c r="H580" s="15"/>
      <c r="I580" s="45"/>
      <c r="J580" s="2"/>
      <c r="K580" s="37" t="str">
        <f t="shared" si="32"/>
        <v/>
      </c>
      <c r="L580" s="33"/>
      <c r="M580" s="24" t="str">
        <f t="shared" si="34"/>
        <v/>
      </c>
      <c r="N580" s="3"/>
      <c r="O580" s="2"/>
      <c r="P580" s="2"/>
      <c r="Q580" s="2"/>
      <c r="R580" s="15"/>
      <c r="S580" s="15"/>
      <c r="T580" s="45"/>
      <c r="U580" s="2"/>
      <c r="V580" s="37" t="str">
        <f t="shared" si="35"/>
        <v/>
      </c>
    </row>
    <row r="581" spans="2:22" x14ac:dyDescent="0.2">
      <c r="B581" s="24" t="str">
        <f t="shared" si="33"/>
        <v/>
      </c>
      <c r="C581" s="3"/>
      <c r="D581" s="2"/>
      <c r="E581" s="2"/>
      <c r="F581" s="2"/>
      <c r="G581" s="15"/>
      <c r="H581" s="15"/>
      <c r="I581" s="45"/>
      <c r="J581" s="2"/>
      <c r="K581" s="37" t="str">
        <f t="shared" ref="K581:K644" si="36">IF(AND(I581&gt;0,G581&gt;0),G581/I581,"")</f>
        <v/>
      </c>
      <c r="L581" s="33"/>
      <c r="M581" s="24" t="str">
        <f t="shared" si="34"/>
        <v/>
      </c>
      <c r="N581" s="3"/>
      <c r="O581" s="2"/>
      <c r="P581" s="2"/>
      <c r="Q581" s="2"/>
      <c r="R581" s="15"/>
      <c r="S581" s="15"/>
      <c r="T581" s="45"/>
      <c r="U581" s="2"/>
      <c r="V581" s="37" t="str">
        <f t="shared" si="35"/>
        <v/>
      </c>
    </row>
    <row r="582" spans="2:22" x14ac:dyDescent="0.2">
      <c r="B582" s="24" t="str">
        <f t="shared" ref="B582:B645" si="37">_xlfn.CONCAT(C582,E582,F582)</f>
        <v/>
      </c>
      <c r="C582" s="3"/>
      <c r="D582" s="2"/>
      <c r="E582" s="2"/>
      <c r="F582" s="2"/>
      <c r="G582" s="15"/>
      <c r="H582" s="15"/>
      <c r="I582" s="45"/>
      <c r="J582" s="2"/>
      <c r="K582" s="37" t="str">
        <f t="shared" si="36"/>
        <v/>
      </c>
      <c r="L582" s="33"/>
      <c r="M582" s="24" t="str">
        <f t="shared" ref="M582:M645" si="38">_xlfn.CONCAT(N582,P582,Q582)</f>
        <v/>
      </c>
      <c r="N582" s="3"/>
      <c r="O582" s="2"/>
      <c r="P582" s="2"/>
      <c r="Q582" s="2"/>
      <c r="R582" s="15"/>
      <c r="S582" s="15"/>
      <c r="T582" s="45"/>
      <c r="U582" s="2"/>
      <c r="V582" s="37" t="str">
        <f t="shared" ref="V582:V645" si="39">IF(AND(T582&gt;0,R582&gt;0),R582/T582,"")</f>
        <v/>
      </c>
    </row>
    <row r="583" spans="2:22" x14ac:dyDescent="0.2">
      <c r="B583" s="24" t="str">
        <f t="shared" si="37"/>
        <v/>
      </c>
      <c r="C583" s="3"/>
      <c r="D583" s="2"/>
      <c r="E583" s="2"/>
      <c r="F583" s="2"/>
      <c r="G583" s="15"/>
      <c r="H583" s="15"/>
      <c r="I583" s="45"/>
      <c r="J583" s="2"/>
      <c r="K583" s="37" t="str">
        <f t="shared" si="36"/>
        <v/>
      </c>
      <c r="L583" s="33"/>
      <c r="M583" s="24" t="str">
        <f t="shared" si="38"/>
        <v/>
      </c>
      <c r="N583" s="3"/>
      <c r="O583" s="2"/>
      <c r="P583" s="2"/>
      <c r="Q583" s="2"/>
      <c r="R583" s="15"/>
      <c r="S583" s="15"/>
      <c r="T583" s="45"/>
      <c r="U583" s="2"/>
      <c r="V583" s="37" t="str">
        <f t="shared" si="39"/>
        <v/>
      </c>
    </row>
    <row r="584" spans="2:22" x14ac:dyDescent="0.2">
      <c r="B584" s="24" t="str">
        <f t="shared" si="37"/>
        <v/>
      </c>
      <c r="C584" s="3"/>
      <c r="D584" s="2"/>
      <c r="E584" s="2"/>
      <c r="F584" s="2"/>
      <c r="G584" s="15"/>
      <c r="H584" s="15"/>
      <c r="I584" s="45"/>
      <c r="J584" s="2"/>
      <c r="K584" s="37" t="str">
        <f t="shared" si="36"/>
        <v/>
      </c>
      <c r="L584" s="33"/>
      <c r="M584" s="24" t="str">
        <f t="shared" si="38"/>
        <v/>
      </c>
      <c r="N584" s="3"/>
      <c r="O584" s="2"/>
      <c r="P584" s="2"/>
      <c r="Q584" s="2"/>
      <c r="R584" s="15"/>
      <c r="S584" s="15"/>
      <c r="T584" s="45"/>
      <c r="U584" s="2"/>
      <c r="V584" s="37" t="str">
        <f t="shared" si="39"/>
        <v/>
      </c>
    </row>
    <row r="585" spans="2:22" x14ac:dyDescent="0.2">
      <c r="B585" s="24" t="str">
        <f t="shared" si="37"/>
        <v/>
      </c>
      <c r="C585" s="3"/>
      <c r="D585" s="2"/>
      <c r="E585" s="2"/>
      <c r="F585" s="2"/>
      <c r="G585" s="15"/>
      <c r="H585" s="15"/>
      <c r="I585" s="45"/>
      <c r="J585" s="2"/>
      <c r="K585" s="37" t="str">
        <f t="shared" si="36"/>
        <v/>
      </c>
      <c r="L585" s="33"/>
      <c r="M585" s="24" t="str">
        <f t="shared" si="38"/>
        <v/>
      </c>
      <c r="N585" s="3"/>
      <c r="O585" s="2"/>
      <c r="P585" s="2"/>
      <c r="Q585" s="2"/>
      <c r="R585" s="15"/>
      <c r="S585" s="15"/>
      <c r="T585" s="45"/>
      <c r="U585" s="2"/>
      <c r="V585" s="37" t="str">
        <f t="shared" si="39"/>
        <v/>
      </c>
    </row>
    <row r="586" spans="2:22" x14ac:dyDescent="0.2">
      <c r="B586" s="24" t="str">
        <f t="shared" si="37"/>
        <v/>
      </c>
      <c r="C586" s="3"/>
      <c r="D586" s="2"/>
      <c r="E586" s="2"/>
      <c r="F586" s="2"/>
      <c r="G586" s="15"/>
      <c r="H586" s="15"/>
      <c r="I586" s="45"/>
      <c r="J586" s="2"/>
      <c r="K586" s="37" t="str">
        <f t="shared" si="36"/>
        <v/>
      </c>
      <c r="L586" s="33"/>
      <c r="M586" s="24" t="str">
        <f t="shared" si="38"/>
        <v/>
      </c>
      <c r="N586" s="3"/>
      <c r="O586" s="2"/>
      <c r="P586" s="2"/>
      <c r="Q586" s="2"/>
      <c r="R586" s="15"/>
      <c r="S586" s="15"/>
      <c r="T586" s="45"/>
      <c r="U586" s="2"/>
      <c r="V586" s="37" t="str">
        <f t="shared" si="39"/>
        <v/>
      </c>
    </row>
    <row r="587" spans="2:22" x14ac:dyDescent="0.2">
      <c r="B587" s="24" t="str">
        <f t="shared" si="37"/>
        <v/>
      </c>
      <c r="C587" s="3"/>
      <c r="D587" s="2"/>
      <c r="E587" s="2"/>
      <c r="F587" s="2"/>
      <c r="G587" s="15"/>
      <c r="H587" s="15"/>
      <c r="I587" s="45"/>
      <c r="J587" s="2"/>
      <c r="K587" s="37" t="str">
        <f t="shared" si="36"/>
        <v/>
      </c>
      <c r="L587" s="33"/>
      <c r="M587" s="24" t="str">
        <f t="shared" si="38"/>
        <v/>
      </c>
      <c r="N587" s="3"/>
      <c r="O587" s="2"/>
      <c r="P587" s="2"/>
      <c r="Q587" s="2"/>
      <c r="R587" s="15"/>
      <c r="S587" s="15"/>
      <c r="T587" s="45"/>
      <c r="U587" s="2"/>
      <c r="V587" s="37" t="str">
        <f t="shared" si="39"/>
        <v/>
      </c>
    </row>
    <row r="588" spans="2:22" x14ac:dyDescent="0.2">
      <c r="B588" s="24" t="str">
        <f t="shared" si="37"/>
        <v/>
      </c>
      <c r="C588" s="3"/>
      <c r="D588" s="2"/>
      <c r="E588" s="2"/>
      <c r="F588" s="2"/>
      <c r="G588" s="15"/>
      <c r="H588" s="15"/>
      <c r="I588" s="45"/>
      <c r="J588" s="2"/>
      <c r="K588" s="37" t="str">
        <f t="shared" si="36"/>
        <v/>
      </c>
      <c r="L588" s="33"/>
      <c r="M588" s="24" t="str">
        <f t="shared" si="38"/>
        <v/>
      </c>
      <c r="N588" s="3"/>
      <c r="O588" s="2"/>
      <c r="P588" s="2"/>
      <c r="Q588" s="2"/>
      <c r="R588" s="15"/>
      <c r="S588" s="15"/>
      <c r="T588" s="45"/>
      <c r="U588" s="2"/>
      <c r="V588" s="37" t="str">
        <f t="shared" si="39"/>
        <v/>
      </c>
    </row>
    <row r="589" spans="2:22" x14ac:dyDescent="0.2">
      <c r="B589" s="24" t="str">
        <f t="shared" si="37"/>
        <v/>
      </c>
      <c r="C589" s="3"/>
      <c r="D589" s="2"/>
      <c r="E589" s="2"/>
      <c r="F589" s="2"/>
      <c r="G589" s="15"/>
      <c r="H589" s="15"/>
      <c r="I589" s="45"/>
      <c r="J589" s="2"/>
      <c r="K589" s="37" t="str">
        <f t="shared" si="36"/>
        <v/>
      </c>
      <c r="L589" s="33"/>
      <c r="M589" s="24" t="str">
        <f t="shared" si="38"/>
        <v/>
      </c>
      <c r="N589" s="3"/>
      <c r="O589" s="2"/>
      <c r="P589" s="2"/>
      <c r="Q589" s="2"/>
      <c r="R589" s="15"/>
      <c r="S589" s="15"/>
      <c r="T589" s="45"/>
      <c r="U589" s="2"/>
      <c r="V589" s="37" t="str">
        <f t="shared" si="39"/>
        <v/>
      </c>
    </row>
    <row r="590" spans="2:22" x14ac:dyDescent="0.2">
      <c r="B590" s="24" t="str">
        <f t="shared" si="37"/>
        <v/>
      </c>
      <c r="C590" s="3"/>
      <c r="D590" s="2"/>
      <c r="E590" s="2"/>
      <c r="F590" s="2"/>
      <c r="G590" s="15"/>
      <c r="H590" s="15"/>
      <c r="I590" s="45"/>
      <c r="J590" s="2"/>
      <c r="K590" s="37" t="str">
        <f t="shared" si="36"/>
        <v/>
      </c>
      <c r="L590" s="33"/>
      <c r="M590" s="24" t="str">
        <f t="shared" si="38"/>
        <v/>
      </c>
      <c r="N590" s="3"/>
      <c r="O590" s="2"/>
      <c r="P590" s="2"/>
      <c r="Q590" s="2"/>
      <c r="R590" s="15"/>
      <c r="S590" s="15"/>
      <c r="T590" s="45"/>
      <c r="U590" s="2"/>
      <c r="V590" s="37" t="str">
        <f t="shared" si="39"/>
        <v/>
      </c>
    </row>
    <row r="591" spans="2:22" x14ac:dyDescent="0.2">
      <c r="B591" s="24" t="str">
        <f t="shared" si="37"/>
        <v/>
      </c>
      <c r="C591" s="3"/>
      <c r="D591" s="2"/>
      <c r="E591" s="2"/>
      <c r="F591" s="2"/>
      <c r="G591" s="15"/>
      <c r="H591" s="15"/>
      <c r="I591" s="45"/>
      <c r="J591" s="2"/>
      <c r="K591" s="37" t="str">
        <f t="shared" si="36"/>
        <v/>
      </c>
      <c r="L591" s="33"/>
      <c r="M591" s="24" t="str">
        <f t="shared" si="38"/>
        <v/>
      </c>
      <c r="N591" s="3"/>
      <c r="O591" s="2"/>
      <c r="P591" s="2"/>
      <c r="Q591" s="2"/>
      <c r="R591" s="15"/>
      <c r="S591" s="15"/>
      <c r="T591" s="45"/>
      <c r="U591" s="2"/>
      <c r="V591" s="37" t="str">
        <f t="shared" si="39"/>
        <v/>
      </c>
    </row>
    <row r="592" spans="2:22" x14ac:dyDescent="0.2">
      <c r="B592" s="24" t="str">
        <f t="shared" si="37"/>
        <v/>
      </c>
      <c r="C592" s="3"/>
      <c r="D592" s="2"/>
      <c r="E592" s="2"/>
      <c r="F592" s="2"/>
      <c r="G592" s="15"/>
      <c r="H592" s="15"/>
      <c r="I592" s="45"/>
      <c r="J592" s="2"/>
      <c r="K592" s="37" t="str">
        <f t="shared" si="36"/>
        <v/>
      </c>
      <c r="L592" s="33"/>
      <c r="M592" s="24" t="str">
        <f t="shared" si="38"/>
        <v/>
      </c>
      <c r="N592" s="3"/>
      <c r="O592" s="2"/>
      <c r="P592" s="2"/>
      <c r="Q592" s="2"/>
      <c r="R592" s="15"/>
      <c r="S592" s="15"/>
      <c r="T592" s="45"/>
      <c r="U592" s="2"/>
      <c r="V592" s="37" t="str">
        <f t="shared" si="39"/>
        <v/>
      </c>
    </row>
    <row r="593" spans="2:22" x14ac:dyDescent="0.2">
      <c r="B593" s="24" t="str">
        <f t="shared" si="37"/>
        <v/>
      </c>
      <c r="C593" s="3"/>
      <c r="D593" s="2"/>
      <c r="E593" s="2"/>
      <c r="F593" s="2"/>
      <c r="G593" s="15"/>
      <c r="H593" s="15"/>
      <c r="I593" s="45"/>
      <c r="J593" s="2"/>
      <c r="K593" s="37" t="str">
        <f t="shared" si="36"/>
        <v/>
      </c>
      <c r="L593" s="33"/>
      <c r="M593" s="24" t="str">
        <f t="shared" si="38"/>
        <v/>
      </c>
      <c r="N593" s="3"/>
      <c r="O593" s="2"/>
      <c r="P593" s="2"/>
      <c r="Q593" s="2"/>
      <c r="R593" s="15"/>
      <c r="S593" s="15"/>
      <c r="T593" s="45"/>
      <c r="U593" s="2"/>
      <c r="V593" s="37" t="str">
        <f t="shared" si="39"/>
        <v/>
      </c>
    </row>
    <row r="594" spans="2:22" x14ac:dyDescent="0.2">
      <c r="B594" s="24" t="str">
        <f t="shared" si="37"/>
        <v/>
      </c>
      <c r="C594" s="3"/>
      <c r="D594" s="2"/>
      <c r="E594" s="2"/>
      <c r="F594" s="2"/>
      <c r="G594" s="15"/>
      <c r="H594" s="15"/>
      <c r="I594" s="45"/>
      <c r="J594" s="2"/>
      <c r="K594" s="37" t="str">
        <f t="shared" si="36"/>
        <v/>
      </c>
      <c r="L594" s="33"/>
      <c r="M594" s="24" t="str">
        <f t="shared" si="38"/>
        <v/>
      </c>
      <c r="N594" s="3"/>
      <c r="O594" s="2"/>
      <c r="P594" s="2"/>
      <c r="Q594" s="2"/>
      <c r="R594" s="15"/>
      <c r="S594" s="15"/>
      <c r="T594" s="45"/>
      <c r="U594" s="2"/>
      <c r="V594" s="37" t="str">
        <f t="shared" si="39"/>
        <v/>
      </c>
    </row>
    <row r="595" spans="2:22" x14ac:dyDescent="0.2">
      <c r="B595" s="24" t="str">
        <f t="shared" si="37"/>
        <v/>
      </c>
      <c r="C595" s="3"/>
      <c r="D595" s="2"/>
      <c r="E595" s="2"/>
      <c r="F595" s="2"/>
      <c r="G595" s="15"/>
      <c r="H595" s="15"/>
      <c r="I595" s="45"/>
      <c r="J595" s="2"/>
      <c r="K595" s="37" t="str">
        <f t="shared" si="36"/>
        <v/>
      </c>
      <c r="L595" s="33"/>
      <c r="M595" s="24" t="str">
        <f t="shared" si="38"/>
        <v/>
      </c>
      <c r="N595" s="3"/>
      <c r="O595" s="2"/>
      <c r="P595" s="2"/>
      <c r="Q595" s="2"/>
      <c r="R595" s="15"/>
      <c r="S595" s="15"/>
      <c r="T595" s="45"/>
      <c r="U595" s="2"/>
      <c r="V595" s="37" t="str">
        <f t="shared" si="39"/>
        <v/>
      </c>
    </row>
    <row r="596" spans="2:22" x14ac:dyDescent="0.2">
      <c r="B596" s="24" t="str">
        <f t="shared" si="37"/>
        <v/>
      </c>
      <c r="C596" s="3"/>
      <c r="D596" s="2"/>
      <c r="E596" s="2"/>
      <c r="F596" s="2"/>
      <c r="G596" s="15"/>
      <c r="H596" s="15"/>
      <c r="I596" s="45"/>
      <c r="J596" s="2"/>
      <c r="K596" s="37" t="str">
        <f t="shared" si="36"/>
        <v/>
      </c>
      <c r="L596" s="33"/>
      <c r="M596" s="24" t="str">
        <f t="shared" si="38"/>
        <v/>
      </c>
      <c r="N596" s="3"/>
      <c r="O596" s="2"/>
      <c r="P596" s="2"/>
      <c r="Q596" s="2"/>
      <c r="R596" s="15"/>
      <c r="S596" s="15"/>
      <c r="T596" s="45"/>
      <c r="U596" s="2"/>
      <c r="V596" s="37" t="str">
        <f t="shared" si="39"/>
        <v/>
      </c>
    </row>
    <row r="597" spans="2:22" x14ac:dyDescent="0.2">
      <c r="B597" s="24" t="str">
        <f t="shared" si="37"/>
        <v/>
      </c>
      <c r="C597" s="3"/>
      <c r="D597" s="2"/>
      <c r="E597" s="2"/>
      <c r="F597" s="2"/>
      <c r="G597" s="15"/>
      <c r="H597" s="15"/>
      <c r="I597" s="45"/>
      <c r="J597" s="2"/>
      <c r="K597" s="37" t="str">
        <f t="shared" si="36"/>
        <v/>
      </c>
      <c r="L597" s="33"/>
      <c r="M597" s="24" t="str">
        <f t="shared" si="38"/>
        <v/>
      </c>
      <c r="N597" s="3"/>
      <c r="O597" s="2"/>
      <c r="P597" s="2"/>
      <c r="Q597" s="2"/>
      <c r="R597" s="15"/>
      <c r="S597" s="15"/>
      <c r="T597" s="45"/>
      <c r="U597" s="2"/>
      <c r="V597" s="37" t="str">
        <f t="shared" si="39"/>
        <v/>
      </c>
    </row>
    <row r="598" spans="2:22" x14ac:dyDescent="0.2">
      <c r="B598" s="24" t="str">
        <f t="shared" si="37"/>
        <v/>
      </c>
      <c r="C598" s="3"/>
      <c r="D598" s="2"/>
      <c r="E598" s="2"/>
      <c r="F598" s="2"/>
      <c r="G598" s="15"/>
      <c r="H598" s="15"/>
      <c r="I598" s="45"/>
      <c r="J598" s="2"/>
      <c r="K598" s="37" t="str">
        <f t="shared" si="36"/>
        <v/>
      </c>
      <c r="L598" s="33"/>
      <c r="M598" s="24" t="str">
        <f t="shared" si="38"/>
        <v/>
      </c>
      <c r="N598" s="3"/>
      <c r="O598" s="2"/>
      <c r="P598" s="2"/>
      <c r="Q598" s="2"/>
      <c r="R598" s="15"/>
      <c r="S598" s="15"/>
      <c r="T598" s="45"/>
      <c r="U598" s="2"/>
      <c r="V598" s="37" t="str">
        <f t="shared" si="39"/>
        <v/>
      </c>
    </row>
    <row r="599" spans="2:22" x14ac:dyDescent="0.2">
      <c r="B599" s="24" t="str">
        <f t="shared" si="37"/>
        <v/>
      </c>
      <c r="C599" s="3"/>
      <c r="D599" s="2"/>
      <c r="E599" s="2"/>
      <c r="F599" s="2"/>
      <c r="G599" s="15"/>
      <c r="H599" s="15"/>
      <c r="I599" s="45"/>
      <c r="J599" s="2"/>
      <c r="K599" s="37" t="str">
        <f t="shared" si="36"/>
        <v/>
      </c>
      <c r="L599" s="33"/>
      <c r="M599" s="24" t="str">
        <f t="shared" si="38"/>
        <v/>
      </c>
      <c r="N599" s="3"/>
      <c r="O599" s="2"/>
      <c r="P599" s="2"/>
      <c r="Q599" s="2"/>
      <c r="R599" s="15"/>
      <c r="S599" s="15"/>
      <c r="T599" s="45"/>
      <c r="U599" s="2"/>
      <c r="V599" s="37" t="str">
        <f t="shared" si="39"/>
        <v/>
      </c>
    </row>
    <row r="600" spans="2:22" x14ac:dyDescent="0.2">
      <c r="B600" s="24" t="str">
        <f t="shared" si="37"/>
        <v/>
      </c>
      <c r="C600" s="3"/>
      <c r="D600" s="2"/>
      <c r="E600" s="2"/>
      <c r="F600" s="2"/>
      <c r="G600" s="15"/>
      <c r="H600" s="15"/>
      <c r="I600" s="45"/>
      <c r="J600" s="2"/>
      <c r="K600" s="37" t="str">
        <f t="shared" si="36"/>
        <v/>
      </c>
      <c r="L600" s="33"/>
      <c r="M600" s="24" t="str">
        <f t="shared" si="38"/>
        <v/>
      </c>
      <c r="N600" s="3"/>
      <c r="O600" s="2"/>
      <c r="P600" s="2"/>
      <c r="Q600" s="2"/>
      <c r="R600" s="15"/>
      <c r="S600" s="15"/>
      <c r="T600" s="45"/>
      <c r="U600" s="2"/>
      <c r="V600" s="37" t="str">
        <f t="shared" si="39"/>
        <v/>
      </c>
    </row>
    <row r="601" spans="2:22" x14ac:dyDescent="0.2">
      <c r="B601" s="24" t="str">
        <f t="shared" si="37"/>
        <v/>
      </c>
      <c r="C601" s="3"/>
      <c r="D601" s="2"/>
      <c r="E601" s="2"/>
      <c r="F601" s="2"/>
      <c r="G601" s="15"/>
      <c r="H601" s="15"/>
      <c r="I601" s="45"/>
      <c r="J601" s="2"/>
      <c r="K601" s="37" t="str">
        <f t="shared" si="36"/>
        <v/>
      </c>
      <c r="L601" s="33"/>
      <c r="M601" s="24" t="str">
        <f t="shared" si="38"/>
        <v/>
      </c>
      <c r="N601" s="3"/>
      <c r="O601" s="2"/>
      <c r="P601" s="2"/>
      <c r="Q601" s="2"/>
      <c r="R601" s="15"/>
      <c r="S601" s="15"/>
      <c r="T601" s="45"/>
      <c r="U601" s="2"/>
      <c r="V601" s="37" t="str">
        <f t="shared" si="39"/>
        <v/>
      </c>
    </row>
    <row r="602" spans="2:22" x14ac:dyDescent="0.2">
      <c r="B602" s="24" t="str">
        <f t="shared" si="37"/>
        <v/>
      </c>
      <c r="C602" s="3"/>
      <c r="D602" s="2"/>
      <c r="E602" s="2"/>
      <c r="F602" s="2"/>
      <c r="G602" s="15"/>
      <c r="H602" s="15"/>
      <c r="I602" s="45"/>
      <c r="J602" s="2"/>
      <c r="K602" s="37" t="str">
        <f t="shared" si="36"/>
        <v/>
      </c>
      <c r="L602" s="33"/>
      <c r="M602" s="24" t="str">
        <f t="shared" si="38"/>
        <v/>
      </c>
      <c r="N602" s="3"/>
      <c r="O602" s="2"/>
      <c r="P602" s="2"/>
      <c r="Q602" s="2"/>
      <c r="R602" s="15"/>
      <c r="S602" s="15"/>
      <c r="T602" s="45"/>
      <c r="U602" s="2"/>
      <c r="V602" s="37" t="str">
        <f t="shared" si="39"/>
        <v/>
      </c>
    </row>
    <row r="603" spans="2:22" x14ac:dyDescent="0.2">
      <c r="B603" s="24" t="str">
        <f t="shared" si="37"/>
        <v/>
      </c>
      <c r="C603" s="3"/>
      <c r="D603" s="2"/>
      <c r="E603" s="2"/>
      <c r="F603" s="2"/>
      <c r="G603" s="15"/>
      <c r="H603" s="15"/>
      <c r="I603" s="45"/>
      <c r="J603" s="2"/>
      <c r="K603" s="37" t="str">
        <f t="shared" si="36"/>
        <v/>
      </c>
      <c r="L603" s="33"/>
      <c r="M603" s="24" t="str">
        <f t="shared" si="38"/>
        <v/>
      </c>
      <c r="N603" s="3"/>
      <c r="O603" s="2"/>
      <c r="P603" s="2"/>
      <c r="Q603" s="2"/>
      <c r="R603" s="15"/>
      <c r="S603" s="15"/>
      <c r="T603" s="45"/>
      <c r="U603" s="2"/>
      <c r="V603" s="37" t="str">
        <f t="shared" si="39"/>
        <v/>
      </c>
    </row>
    <row r="604" spans="2:22" x14ac:dyDescent="0.2">
      <c r="B604" s="24" t="str">
        <f t="shared" si="37"/>
        <v/>
      </c>
      <c r="C604" s="3"/>
      <c r="D604" s="2"/>
      <c r="E604" s="2"/>
      <c r="F604" s="2"/>
      <c r="G604" s="15"/>
      <c r="H604" s="15"/>
      <c r="I604" s="45"/>
      <c r="J604" s="2"/>
      <c r="K604" s="37" t="str">
        <f t="shared" si="36"/>
        <v/>
      </c>
      <c r="L604" s="33"/>
      <c r="M604" s="24" t="str">
        <f t="shared" si="38"/>
        <v/>
      </c>
      <c r="N604" s="3"/>
      <c r="O604" s="2"/>
      <c r="P604" s="2"/>
      <c r="Q604" s="2"/>
      <c r="R604" s="15"/>
      <c r="S604" s="15"/>
      <c r="T604" s="45"/>
      <c r="U604" s="2"/>
      <c r="V604" s="37" t="str">
        <f t="shared" si="39"/>
        <v/>
      </c>
    </row>
    <row r="605" spans="2:22" x14ac:dyDescent="0.2">
      <c r="B605" s="24" t="str">
        <f t="shared" si="37"/>
        <v/>
      </c>
      <c r="C605" s="3"/>
      <c r="D605" s="2"/>
      <c r="E605" s="2"/>
      <c r="F605" s="2"/>
      <c r="G605" s="15"/>
      <c r="H605" s="15"/>
      <c r="I605" s="45"/>
      <c r="J605" s="2"/>
      <c r="K605" s="37" t="str">
        <f t="shared" si="36"/>
        <v/>
      </c>
      <c r="L605" s="33"/>
      <c r="M605" s="24" t="str">
        <f t="shared" si="38"/>
        <v/>
      </c>
      <c r="N605" s="3"/>
      <c r="O605" s="2"/>
      <c r="P605" s="2"/>
      <c r="Q605" s="2"/>
      <c r="R605" s="15"/>
      <c r="S605" s="15"/>
      <c r="T605" s="45"/>
      <c r="U605" s="2"/>
      <c r="V605" s="37" t="str">
        <f t="shared" si="39"/>
        <v/>
      </c>
    </row>
    <row r="606" spans="2:22" x14ac:dyDescent="0.2">
      <c r="B606" s="24" t="str">
        <f t="shared" si="37"/>
        <v/>
      </c>
      <c r="C606" s="3"/>
      <c r="D606" s="2"/>
      <c r="E606" s="2"/>
      <c r="F606" s="2"/>
      <c r="G606" s="15"/>
      <c r="H606" s="15"/>
      <c r="I606" s="45"/>
      <c r="J606" s="2"/>
      <c r="K606" s="37" t="str">
        <f t="shared" si="36"/>
        <v/>
      </c>
      <c r="L606" s="33"/>
      <c r="M606" s="24" t="str">
        <f t="shared" si="38"/>
        <v/>
      </c>
      <c r="N606" s="3"/>
      <c r="O606" s="2"/>
      <c r="P606" s="2"/>
      <c r="Q606" s="2"/>
      <c r="R606" s="15"/>
      <c r="S606" s="15"/>
      <c r="T606" s="45"/>
      <c r="U606" s="2"/>
      <c r="V606" s="37" t="str">
        <f t="shared" si="39"/>
        <v/>
      </c>
    </row>
    <row r="607" spans="2:22" x14ac:dyDescent="0.2">
      <c r="B607" s="24" t="str">
        <f t="shared" si="37"/>
        <v/>
      </c>
      <c r="C607" s="3"/>
      <c r="D607" s="2"/>
      <c r="E607" s="2"/>
      <c r="F607" s="2"/>
      <c r="G607" s="15"/>
      <c r="H607" s="15"/>
      <c r="I607" s="45"/>
      <c r="J607" s="2"/>
      <c r="K607" s="37" t="str">
        <f t="shared" si="36"/>
        <v/>
      </c>
      <c r="L607" s="33"/>
      <c r="M607" s="24" t="str">
        <f t="shared" si="38"/>
        <v/>
      </c>
      <c r="N607" s="3"/>
      <c r="O607" s="2"/>
      <c r="P607" s="2"/>
      <c r="Q607" s="2"/>
      <c r="R607" s="15"/>
      <c r="S607" s="15"/>
      <c r="T607" s="45"/>
      <c r="U607" s="2"/>
      <c r="V607" s="37" t="str">
        <f t="shared" si="39"/>
        <v/>
      </c>
    </row>
    <row r="608" spans="2:22" x14ac:dyDescent="0.2">
      <c r="B608" s="24" t="str">
        <f t="shared" si="37"/>
        <v/>
      </c>
      <c r="C608" s="3"/>
      <c r="D608" s="2"/>
      <c r="E608" s="2"/>
      <c r="F608" s="2"/>
      <c r="G608" s="15"/>
      <c r="H608" s="15"/>
      <c r="I608" s="45"/>
      <c r="J608" s="2"/>
      <c r="K608" s="37" t="str">
        <f t="shared" si="36"/>
        <v/>
      </c>
      <c r="L608" s="33"/>
      <c r="M608" s="24" t="str">
        <f t="shared" si="38"/>
        <v/>
      </c>
      <c r="N608" s="3"/>
      <c r="O608" s="2"/>
      <c r="P608" s="2"/>
      <c r="Q608" s="2"/>
      <c r="R608" s="15"/>
      <c r="S608" s="15"/>
      <c r="T608" s="45"/>
      <c r="U608" s="2"/>
      <c r="V608" s="37" t="str">
        <f t="shared" si="39"/>
        <v/>
      </c>
    </row>
    <row r="609" spans="2:22" x14ac:dyDescent="0.2">
      <c r="B609" s="24" t="str">
        <f t="shared" si="37"/>
        <v/>
      </c>
      <c r="C609" s="3"/>
      <c r="D609" s="2"/>
      <c r="E609" s="2"/>
      <c r="F609" s="2"/>
      <c r="G609" s="15"/>
      <c r="H609" s="15"/>
      <c r="I609" s="45"/>
      <c r="J609" s="2"/>
      <c r="K609" s="37" t="str">
        <f t="shared" si="36"/>
        <v/>
      </c>
      <c r="L609" s="33"/>
      <c r="M609" s="24" t="str">
        <f t="shared" si="38"/>
        <v/>
      </c>
      <c r="N609" s="3"/>
      <c r="O609" s="2"/>
      <c r="P609" s="2"/>
      <c r="Q609" s="2"/>
      <c r="R609" s="15"/>
      <c r="S609" s="15"/>
      <c r="T609" s="45"/>
      <c r="U609" s="2"/>
      <c r="V609" s="37" t="str">
        <f t="shared" si="39"/>
        <v/>
      </c>
    </row>
    <row r="610" spans="2:22" x14ac:dyDescent="0.2">
      <c r="B610" s="24" t="str">
        <f t="shared" si="37"/>
        <v/>
      </c>
      <c r="C610" s="3"/>
      <c r="D610" s="2"/>
      <c r="E610" s="2"/>
      <c r="F610" s="2"/>
      <c r="G610" s="15"/>
      <c r="H610" s="15"/>
      <c r="I610" s="45"/>
      <c r="J610" s="2"/>
      <c r="K610" s="37" t="str">
        <f t="shared" si="36"/>
        <v/>
      </c>
      <c r="L610" s="33"/>
      <c r="M610" s="24" t="str">
        <f t="shared" si="38"/>
        <v/>
      </c>
      <c r="N610" s="3"/>
      <c r="O610" s="2"/>
      <c r="P610" s="2"/>
      <c r="Q610" s="2"/>
      <c r="R610" s="15"/>
      <c r="S610" s="15"/>
      <c r="T610" s="45"/>
      <c r="U610" s="2"/>
      <c r="V610" s="37" t="str">
        <f t="shared" si="39"/>
        <v/>
      </c>
    </row>
    <row r="611" spans="2:22" x14ac:dyDescent="0.2">
      <c r="B611" s="24" t="str">
        <f t="shared" si="37"/>
        <v/>
      </c>
      <c r="C611" s="3"/>
      <c r="D611" s="2"/>
      <c r="E611" s="2"/>
      <c r="F611" s="2"/>
      <c r="G611" s="15"/>
      <c r="H611" s="15"/>
      <c r="I611" s="45"/>
      <c r="J611" s="2"/>
      <c r="K611" s="37" t="str">
        <f t="shared" si="36"/>
        <v/>
      </c>
      <c r="L611" s="33"/>
      <c r="M611" s="24" t="str">
        <f t="shared" si="38"/>
        <v/>
      </c>
      <c r="N611" s="3"/>
      <c r="O611" s="2"/>
      <c r="P611" s="2"/>
      <c r="Q611" s="2"/>
      <c r="R611" s="15"/>
      <c r="S611" s="15"/>
      <c r="T611" s="45"/>
      <c r="U611" s="2"/>
      <c r="V611" s="37" t="str">
        <f t="shared" si="39"/>
        <v/>
      </c>
    </row>
    <row r="612" spans="2:22" x14ac:dyDescent="0.2">
      <c r="B612" s="24" t="str">
        <f t="shared" si="37"/>
        <v/>
      </c>
      <c r="C612" s="3"/>
      <c r="D612" s="2"/>
      <c r="E612" s="2"/>
      <c r="F612" s="2"/>
      <c r="G612" s="15"/>
      <c r="H612" s="15"/>
      <c r="I612" s="45"/>
      <c r="J612" s="2"/>
      <c r="K612" s="37" t="str">
        <f t="shared" si="36"/>
        <v/>
      </c>
      <c r="L612" s="33"/>
      <c r="M612" s="24" t="str">
        <f t="shared" si="38"/>
        <v/>
      </c>
      <c r="N612" s="3"/>
      <c r="O612" s="2"/>
      <c r="P612" s="2"/>
      <c r="Q612" s="2"/>
      <c r="R612" s="15"/>
      <c r="S612" s="15"/>
      <c r="T612" s="45"/>
      <c r="U612" s="2"/>
      <c r="V612" s="37" t="str">
        <f t="shared" si="39"/>
        <v/>
      </c>
    </row>
    <row r="613" spans="2:22" x14ac:dyDescent="0.2">
      <c r="B613" s="24" t="str">
        <f t="shared" si="37"/>
        <v/>
      </c>
      <c r="C613" s="3"/>
      <c r="D613" s="2"/>
      <c r="E613" s="2"/>
      <c r="F613" s="2"/>
      <c r="G613" s="15"/>
      <c r="H613" s="15"/>
      <c r="I613" s="45"/>
      <c r="J613" s="2"/>
      <c r="K613" s="37" t="str">
        <f t="shared" si="36"/>
        <v/>
      </c>
      <c r="L613" s="33"/>
      <c r="M613" s="24" t="str">
        <f t="shared" si="38"/>
        <v/>
      </c>
      <c r="N613" s="3"/>
      <c r="O613" s="2"/>
      <c r="P613" s="2"/>
      <c r="Q613" s="2"/>
      <c r="R613" s="15"/>
      <c r="S613" s="15"/>
      <c r="T613" s="45"/>
      <c r="U613" s="2"/>
      <c r="V613" s="37" t="str">
        <f t="shared" si="39"/>
        <v/>
      </c>
    </row>
    <row r="614" spans="2:22" x14ac:dyDescent="0.2">
      <c r="B614" s="24" t="str">
        <f t="shared" si="37"/>
        <v/>
      </c>
      <c r="C614" s="3"/>
      <c r="D614" s="2"/>
      <c r="E614" s="2"/>
      <c r="F614" s="2"/>
      <c r="G614" s="15"/>
      <c r="H614" s="15"/>
      <c r="I614" s="45"/>
      <c r="J614" s="2"/>
      <c r="K614" s="37" t="str">
        <f t="shared" si="36"/>
        <v/>
      </c>
      <c r="L614" s="33"/>
      <c r="M614" s="24" t="str">
        <f t="shared" si="38"/>
        <v/>
      </c>
      <c r="N614" s="3"/>
      <c r="O614" s="2"/>
      <c r="P614" s="2"/>
      <c r="Q614" s="2"/>
      <c r="R614" s="15"/>
      <c r="S614" s="15"/>
      <c r="T614" s="45"/>
      <c r="U614" s="2"/>
      <c r="V614" s="37" t="str">
        <f t="shared" si="39"/>
        <v/>
      </c>
    </row>
    <row r="615" spans="2:22" x14ac:dyDescent="0.2">
      <c r="B615" s="24" t="str">
        <f t="shared" si="37"/>
        <v/>
      </c>
      <c r="C615" s="3"/>
      <c r="D615" s="2"/>
      <c r="E615" s="2"/>
      <c r="F615" s="2"/>
      <c r="G615" s="15"/>
      <c r="H615" s="15"/>
      <c r="I615" s="45"/>
      <c r="J615" s="2"/>
      <c r="K615" s="37" t="str">
        <f t="shared" si="36"/>
        <v/>
      </c>
      <c r="L615" s="33"/>
      <c r="M615" s="24" t="str">
        <f t="shared" si="38"/>
        <v/>
      </c>
      <c r="N615" s="3"/>
      <c r="O615" s="2"/>
      <c r="P615" s="2"/>
      <c r="Q615" s="2"/>
      <c r="R615" s="15"/>
      <c r="S615" s="15"/>
      <c r="T615" s="45"/>
      <c r="U615" s="2"/>
      <c r="V615" s="37" t="str">
        <f t="shared" si="39"/>
        <v/>
      </c>
    </row>
    <row r="616" spans="2:22" x14ac:dyDescent="0.2">
      <c r="B616" s="24" t="str">
        <f t="shared" si="37"/>
        <v/>
      </c>
      <c r="C616" s="3"/>
      <c r="D616" s="2"/>
      <c r="E616" s="2"/>
      <c r="F616" s="2"/>
      <c r="G616" s="15"/>
      <c r="H616" s="15"/>
      <c r="I616" s="45"/>
      <c r="J616" s="2"/>
      <c r="K616" s="37" t="str">
        <f t="shared" si="36"/>
        <v/>
      </c>
      <c r="L616" s="33"/>
      <c r="M616" s="24" t="str">
        <f t="shared" si="38"/>
        <v/>
      </c>
      <c r="N616" s="3"/>
      <c r="O616" s="2"/>
      <c r="P616" s="2"/>
      <c r="Q616" s="2"/>
      <c r="R616" s="15"/>
      <c r="S616" s="15"/>
      <c r="T616" s="45"/>
      <c r="U616" s="2"/>
      <c r="V616" s="37" t="str">
        <f t="shared" si="39"/>
        <v/>
      </c>
    </row>
    <row r="617" spans="2:22" x14ac:dyDescent="0.2">
      <c r="B617" s="24" t="str">
        <f t="shared" si="37"/>
        <v/>
      </c>
      <c r="C617" s="3"/>
      <c r="D617" s="2"/>
      <c r="E617" s="2"/>
      <c r="F617" s="2"/>
      <c r="G617" s="15"/>
      <c r="H617" s="15"/>
      <c r="I617" s="45"/>
      <c r="J617" s="2"/>
      <c r="K617" s="37" t="str">
        <f t="shared" si="36"/>
        <v/>
      </c>
      <c r="L617" s="33"/>
      <c r="M617" s="24" t="str">
        <f t="shared" si="38"/>
        <v/>
      </c>
      <c r="N617" s="3"/>
      <c r="O617" s="2"/>
      <c r="P617" s="2"/>
      <c r="Q617" s="2"/>
      <c r="R617" s="15"/>
      <c r="S617" s="15"/>
      <c r="T617" s="45"/>
      <c r="U617" s="2"/>
      <c r="V617" s="37" t="str">
        <f t="shared" si="39"/>
        <v/>
      </c>
    </row>
    <row r="618" spans="2:22" x14ac:dyDescent="0.2">
      <c r="B618" s="24" t="str">
        <f t="shared" si="37"/>
        <v/>
      </c>
      <c r="C618" s="3"/>
      <c r="D618" s="2"/>
      <c r="E618" s="2"/>
      <c r="F618" s="2"/>
      <c r="G618" s="15"/>
      <c r="H618" s="15"/>
      <c r="I618" s="45"/>
      <c r="J618" s="2"/>
      <c r="K618" s="37" t="str">
        <f t="shared" si="36"/>
        <v/>
      </c>
      <c r="L618" s="33"/>
      <c r="M618" s="24" t="str">
        <f t="shared" si="38"/>
        <v/>
      </c>
      <c r="N618" s="3"/>
      <c r="O618" s="2"/>
      <c r="P618" s="2"/>
      <c r="Q618" s="2"/>
      <c r="R618" s="15"/>
      <c r="S618" s="15"/>
      <c r="T618" s="45"/>
      <c r="U618" s="2"/>
      <c r="V618" s="37" t="str">
        <f t="shared" si="39"/>
        <v/>
      </c>
    </row>
    <row r="619" spans="2:22" x14ac:dyDescent="0.2">
      <c r="B619" s="24" t="str">
        <f t="shared" si="37"/>
        <v/>
      </c>
      <c r="C619" s="3"/>
      <c r="D619" s="2"/>
      <c r="E619" s="2"/>
      <c r="F619" s="2"/>
      <c r="G619" s="15"/>
      <c r="H619" s="15"/>
      <c r="I619" s="45"/>
      <c r="J619" s="2"/>
      <c r="K619" s="37" t="str">
        <f t="shared" si="36"/>
        <v/>
      </c>
      <c r="L619" s="33"/>
      <c r="M619" s="24" t="str">
        <f t="shared" si="38"/>
        <v/>
      </c>
      <c r="N619" s="3"/>
      <c r="O619" s="2"/>
      <c r="P619" s="2"/>
      <c r="Q619" s="2"/>
      <c r="R619" s="15"/>
      <c r="S619" s="15"/>
      <c r="T619" s="45"/>
      <c r="U619" s="2"/>
      <c r="V619" s="37" t="str">
        <f t="shared" si="39"/>
        <v/>
      </c>
    </row>
    <row r="620" spans="2:22" x14ac:dyDescent="0.2">
      <c r="B620" s="24" t="str">
        <f t="shared" si="37"/>
        <v/>
      </c>
      <c r="C620" s="3"/>
      <c r="D620" s="2"/>
      <c r="E620" s="2"/>
      <c r="F620" s="2"/>
      <c r="G620" s="15"/>
      <c r="H620" s="15"/>
      <c r="I620" s="45"/>
      <c r="J620" s="2"/>
      <c r="K620" s="37" t="str">
        <f t="shared" si="36"/>
        <v/>
      </c>
      <c r="L620" s="33"/>
      <c r="M620" s="24" t="str">
        <f t="shared" si="38"/>
        <v/>
      </c>
      <c r="N620" s="3"/>
      <c r="O620" s="2"/>
      <c r="P620" s="2"/>
      <c r="Q620" s="2"/>
      <c r="R620" s="15"/>
      <c r="S620" s="15"/>
      <c r="T620" s="45"/>
      <c r="U620" s="2"/>
      <c r="V620" s="37" t="str">
        <f t="shared" si="39"/>
        <v/>
      </c>
    </row>
    <row r="621" spans="2:22" x14ac:dyDescent="0.2">
      <c r="B621" s="24" t="str">
        <f t="shared" si="37"/>
        <v/>
      </c>
      <c r="C621" s="3"/>
      <c r="D621" s="2"/>
      <c r="E621" s="2"/>
      <c r="F621" s="2"/>
      <c r="G621" s="15"/>
      <c r="H621" s="15"/>
      <c r="I621" s="45"/>
      <c r="J621" s="2"/>
      <c r="K621" s="37" t="str">
        <f t="shared" si="36"/>
        <v/>
      </c>
      <c r="L621" s="33"/>
      <c r="M621" s="24" t="str">
        <f t="shared" si="38"/>
        <v/>
      </c>
      <c r="N621" s="3"/>
      <c r="O621" s="2"/>
      <c r="P621" s="2"/>
      <c r="Q621" s="2"/>
      <c r="R621" s="15"/>
      <c r="S621" s="15"/>
      <c r="T621" s="45"/>
      <c r="U621" s="2"/>
      <c r="V621" s="37" t="str">
        <f t="shared" si="39"/>
        <v/>
      </c>
    </row>
    <row r="622" spans="2:22" x14ac:dyDescent="0.2">
      <c r="B622" s="24" t="str">
        <f t="shared" si="37"/>
        <v/>
      </c>
      <c r="C622" s="3"/>
      <c r="D622" s="2"/>
      <c r="E622" s="2"/>
      <c r="F622" s="2"/>
      <c r="G622" s="15"/>
      <c r="H622" s="15"/>
      <c r="I622" s="45"/>
      <c r="J622" s="2"/>
      <c r="K622" s="37" t="str">
        <f t="shared" si="36"/>
        <v/>
      </c>
      <c r="L622" s="33"/>
      <c r="M622" s="24" t="str">
        <f t="shared" si="38"/>
        <v/>
      </c>
      <c r="N622" s="3"/>
      <c r="O622" s="2"/>
      <c r="P622" s="2"/>
      <c r="Q622" s="2"/>
      <c r="R622" s="15"/>
      <c r="S622" s="15"/>
      <c r="T622" s="45"/>
      <c r="U622" s="2"/>
      <c r="V622" s="37" t="str">
        <f t="shared" si="39"/>
        <v/>
      </c>
    </row>
    <row r="623" spans="2:22" x14ac:dyDescent="0.2">
      <c r="B623" s="24" t="str">
        <f t="shared" si="37"/>
        <v/>
      </c>
      <c r="C623" s="3"/>
      <c r="D623" s="2"/>
      <c r="E623" s="2"/>
      <c r="F623" s="2"/>
      <c r="G623" s="15"/>
      <c r="H623" s="15"/>
      <c r="I623" s="45"/>
      <c r="J623" s="2"/>
      <c r="K623" s="37" t="str">
        <f t="shared" si="36"/>
        <v/>
      </c>
      <c r="L623" s="33"/>
      <c r="M623" s="24" t="str">
        <f t="shared" si="38"/>
        <v/>
      </c>
      <c r="N623" s="3"/>
      <c r="O623" s="2"/>
      <c r="P623" s="2"/>
      <c r="Q623" s="2"/>
      <c r="R623" s="15"/>
      <c r="S623" s="15"/>
      <c r="T623" s="45"/>
      <c r="U623" s="2"/>
      <c r="V623" s="37" t="str">
        <f t="shared" si="39"/>
        <v/>
      </c>
    </row>
    <row r="624" spans="2:22" x14ac:dyDescent="0.2">
      <c r="B624" s="24" t="str">
        <f t="shared" si="37"/>
        <v/>
      </c>
      <c r="C624" s="3"/>
      <c r="D624" s="2"/>
      <c r="E624" s="2"/>
      <c r="F624" s="2"/>
      <c r="G624" s="15"/>
      <c r="H624" s="15"/>
      <c r="I624" s="45"/>
      <c r="J624" s="2"/>
      <c r="K624" s="37" t="str">
        <f t="shared" si="36"/>
        <v/>
      </c>
      <c r="L624" s="33"/>
      <c r="M624" s="24" t="str">
        <f t="shared" si="38"/>
        <v/>
      </c>
      <c r="N624" s="3"/>
      <c r="O624" s="2"/>
      <c r="P624" s="2"/>
      <c r="Q624" s="2"/>
      <c r="R624" s="15"/>
      <c r="S624" s="15"/>
      <c r="T624" s="45"/>
      <c r="U624" s="2"/>
      <c r="V624" s="37" t="str">
        <f t="shared" si="39"/>
        <v/>
      </c>
    </row>
    <row r="625" spans="2:22" x14ac:dyDescent="0.2">
      <c r="B625" s="24" t="str">
        <f t="shared" si="37"/>
        <v/>
      </c>
      <c r="C625" s="3"/>
      <c r="D625" s="2"/>
      <c r="E625" s="2"/>
      <c r="F625" s="2"/>
      <c r="G625" s="15"/>
      <c r="H625" s="15"/>
      <c r="I625" s="45"/>
      <c r="J625" s="2"/>
      <c r="K625" s="37" t="str">
        <f t="shared" si="36"/>
        <v/>
      </c>
      <c r="L625" s="33"/>
      <c r="M625" s="24" t="str">
        <f t="shared" si="38"/>
        <v/>
      </c>
      <c r="N625" s="3"/>
      <c r="O625" s="2"/>
      <c r="P625" s="2"/>
      <c r="Q625" s="2"/>
      <c r="R625" s="15"/>
      <c r="S625" s="15"/>
      <c r="T625" s="45"/>
      <c r="U625" s="2"/>
      <c r="V625" s="37" t="str">
        <f t="shared" si="39"/>
        <v/>
      </c>
    </row>
    <row r="626" spans="2:22" x14ac:dyDescent="0.2">
      <c r="B626" s="24" t="str">
        <f t="shared" si="37"/>
        <v/>
      </c>
      <c r="C626" s="3"/>
      <c r="D626" s="2"/>
      <c r="E626" s="2"/>
      <c r="F626" s="2"/>
      <c r="G626" s="15"/>
      <c r="H626" s="15"/>
      <c r="I626" s="45"/>
      <c r="J626" s="2"/>
      <c r="K626" s="37" t="str">
        <f t="shared" si="36"/>
        <v/>
      </c>
      <c r="L626" s="33"/>
      <c r="M626" s="24" t="str">
        <f t="shared" si="38"/>
        <v/>
      </c>
      <c r="N626" s="3"/>
      <c r="O626" s="2"/>
      <c r="P626" s="2"/>
      <c r="Q626" s="2"/>
      <c r="R626" s="15"/>
      <c r="S626" s="15"/>
      <c r="T626" s="45"/>
      <c r="U626" s="2"/>
      <c r="V626" s="37" t="str">
        <f t="shared" si="39"/>
        <v/>
      </c>
    </row>
    <row r="627" spans="2:22" x14ac:dyDescent="0.2">
      <c r="B627" s="24" t="str">
        <f t="shared" si="37"/>
        <v/>
      </c>
      <c r="C627" s="3"/>
      <c r="D627" s="2"/>
      <c r="E627" s="2"/>
      <c r="F627" s="2"/>
      <c r="G627" s="15"/>
      <c r="H627" s="15"/>
      <c r="I627" s="45"/>
      <c r="J627" s="2"/>
      <c r="K627" s="37" t="str">
        <f t="shared" si="36"/>
        <v/>
      </c>
      <c r="L627" s="33"/>
      <c r="M627" s="24" t="str">
        <f t="shared" si="38"/>
        <v/>
      </c>
      <c r="N627" s="3"/>
      <c r="O627" s="2"/>
      <c r="P627" s="2"/>
      <c r="Q627" s="2"/>
      <c r="R627" s="15"/>
      <c r="S627" s="15"/>
      <c r="T627" s="45"/>
      <c r="U627" s="2"/>
      <c r="V627" s="37" t="str">
        <f t="shared" si="39"/>
        <v/>
      </c>
    </row>
    <row r="628" spans="2:22" x14ac:dyDescent="0.2">
      <c r="B628" s="24" t="str">
        <f t="shared" si="37"/>
        <v/>
      </c>
      <c r="C628" s="3"/>
      <c r="D628" s="2"/>
      <c r="E628" s="2"/>
      <c r="F628" s="2"/>
      <c r="G628" s="15"/>
      <c r="H628" s="15"/>
      <c r="I628" s="45"/>
      <c r="J628" s="2"/>
      <c r="K628" s="37" t="str">
        <f t="shared" si="36"/>
        <v/>
      </c>
      <c r="L628" s="33"/>
      <c r="M628" s="24" t="str">
        <f t="shared" si="38"/>
        <v/>
      </c>
      <c r="N628" s="3"/>
      <c r="O628" s="2"/>
      <c r="P628" s="2"/>
      <c r="Q628" s="2"/>
      <c r="R628" s="15"/>
      <c r="S628" s="15"/>
      <c r="T628" s="45"/>
      <c r="U628" s="2"/>
      <c r="V628" s="37" t="str">
        <f t="shared" si="39"/>
        <v/>
      </c>
    </row>
    <row r="629" spans="2:22" x14ac:dyDescent="0.2">
      <c r="B629" s="24" t="str">
        <f t="shared" si="37"/>
        <v/>
      </c>
      <c r="C629" s="3"/>
      <c r="D629" s="2"/>
      <c r="E629" s="2"/>
      <c r="F629" s="2"/>
      <c r="G629" s="15"/>
      <c r="H629" s="15"/>
      <c r="I629" s="45"/>
      <c r="J629" s="2"/>
      <c r="K629" s="37" t="str">
        <f t="shared" si="36"/>
        <v/>
      </c>
      <c r="L629" s="33"/>
      <c r="M629" s="24" t="str">
        <f t="shared" si="38"/>
        <v/>
      </c>
      <c r="N629" s="3"/>
      <c r="O629" s="2"/>
      <c r="P629" s="2"/>
      <c r="Q629" s="2"/>
      <c r="R629" s="15"/>
      <c r="S629" s="15"/>
      <c r="T629" s="45"/>
      <c r="U629" s="2"/>
      <c r="V629" s="37" t="str">
        <f t="shared" si="39"/>
        <v/>
      </c>
    </row>
    <row r="630" spans="2:22" x14ac:dyDescent="0.2">
      <c r="B630" s="24" t="str">
        <f t="shared" si="37"/>
        <v/>
      </c>
      <c r="C630" s="3"/>
      <c r="D630" s="2"/>
      <c r="E630" s="2"/>
      <c r="F630" s="2"/>
      <c r="G630" s="15"/>
      <c r="H630" s="15"/>
      <c r="I630" s="45"/>
      <c r="J630" s="2"/>
      <c r="K630" s="37" t="str">
        <f t="shared" si="36"/>
        <v/>
      </c>
      <c r="L630" s="33"/>
      <c r="M630" s="24" t="str">
        <f t="shared" si="38"/>
        <v/>
      </c>
      <c r="N630" s="3"/>
      <c r="O630" s="2"/>
      <c r="P630" s="2"/>
      <c r="Q630" s="2"/>
      <c r="R630" s="15"/>
      <c r="S630" s="15"/>
      <c r="T630" s="45"/>
      <c r="U630" s="2"/>
      <c r="V630" s="37" t="str">
        <f t="shared" si="39"/>
        <v/>
      </c>
    </row>
    <row r="631" spans="2:22" x14ac:dyDescent="0.2">
      <c r="B631" s="24" t="str">
        <f t="shared" si="37"/>
        <v/>
      </c>
      <c r="C631" s="3"/>
      <c r="D631" s="2"/>
      <c r="E631" s="2"/>
      <c r="F631" s="2"/>
      <c r="G631" s="15"/>
      <c r="H631" s="15"/>
      <c r="I631" s="45"/>
      <c r="J631" s="2"/>
      <c r="K631" s="37" t="str">
        <f t="shared" si="36"/>
        <v/>
      </c>
      <c r="L631" s="33"/>
      <c r="M631" s="24" t="str">
        <f t="shared" si="38"/>
        <v/>
      </c>
      <c r="N631" s="3"/>
      <c r="O631" s="2"/>
      <c r="P631" s="2"/>
      <c r="Q631" s="2"/>
      <c r="R631" s="15"/>
      <c r="S631" s="15"/>
      <c r="T631" s="45"/>
      <c r="U631" s="2"/>
      <c r="V631" s="37" t="str">
        <f t="shared" si="39"/>
        <v/>
      </c>
    </row>
    <row r="632" spans="2:22" x14ac:dyDescent="0.2">
      <c r="B632" s="24" t="str">
        <f t="shared" si="37"/>
        <v/>
      </c>
      <c r="C632" s="3"/>
      <c r="D632" s="2"/>
      <c r="E632" s="2"/>
      <c r="F632" s="2"/>
      <c r="G632" s="15"/>
      <c r="H632" s="15"/>
      <c r="I632" s="45"/>
      <c r="J632" s="2"/>
      <c r="K632" s="37" t="str">
        <f t="shared" si="36"/>
        <v/>
      </c>
      <c r="L632" s="33"/>
      <c r="M632" s="24" t="str">
        <f t="shared" si="38"/>
        <v/>
      </c>
      <c r="N632" s="3"/>
      <c r="O632" s="2"/>
      <c r="P632" s="2"/>
      <c r="Q632" s="2"/>
      <c r="R632" s="15"/>
      <c r="S632" s="15"/>
      <c r="T632" s="45"/>
      <c r="U632" s="2"/>
      <c r="V632" s="37" t="str">
        <f t="shared" si="39"/>
        <v/>
      </c>
    </row>
    <row r="633" spans="2:22" x14ac:dyDescent="0.2">
      <c r="B633" s="24" t="str">
        <f t="shared" si="37"/>
        <v/>
      </c>
      <c r="C633" s="3"/>
      <c r="D633" s="2"/>
      <c r="E633" s="2"/>
      <c r="F633" s="2"/>
      <c r="G633" s="15"/>
      <c r="H633" s="15"/>
      <c r="I633" s="45"/>
      <c r="J633" s="2"/>
      <c r="K633" s="37" t="str">
        <f t="shared" si="36"/>
        <v/>
      </c>
      <c r="L633" s="33"/>
      <c r="M633" s="24" t="str">
        <f t="shared" si="38"/>
        <v/>
      </c>
      <c r="N633" s="3"/>
      <c r="O633" s="2"/>
      <c r="P633" s="2"/>
      <c r="Q633" s="2"/>
      <c r="R633" s="15"/>
      <c r="S633" s="15"/>
      <c r="T633" s="45"/>
      <c r="U633" s="2"/>
      <c r="V633" s="37" t="str">
        <f t="shared" si="39"/>
        <v/>
      </c>
    </row>
    <row r="634" spans="2:22" x14ac:dyDescent="0.2">
      <c r="B634" s="24" t="str">
        <f t="shared" si="37"/>
        <v/>
      </c>
      <c r="C634" s="3"/>
      <c r="D634" s="2"/>
      <c r="E634" s="2"/>
      <c r="F634" s="2"/>
      <c r="G634" s="15"/>
      <c r="H634" s="15"/>
      <c r="I634" s="45"/>
      <c r="J634" s="2"/>
      <c r="K634" s="37" t="str">
        <f t="shared" si="36"/>
        <v/>
      </c>
      <c r="L634" s="33"/>
      <c r="M634" s="24" t="str">
        <f t="shared" si="38"/>
        <v/>
      </c>
      <c r="N634" s="3"/>
      <c r="O634" s="2"/>
      <c r="P634" s="2"/>
      <c r="Q634" s="2"/>
      <c r="R634" s="15"/>
      <c r="S634" s="15"/>
      <c r="T634" s="45"/>
      <c r="U634" s="2"/>
      <c r="V634" s="37" t="str">
        <f t="shared" si="39"/>
        <v/>
      </c>
    </row>
    <row r="635" spans="2:22" x14ac:dyDescent="0.2">
      <c r="B635" s="24" t="str">
        <f t="shared" si="37"/>
        <v/>
      </c>
      <c r="C635" s="3"/>
      <c r="D635" s="2"/>
      <c r="E635" s="2"/>
      <c r="F635" s="2"/>
      <c r="G635" s="15"/>
      <c r="H635" s="15"/>
      <c r="I635" s="45"/>
      <c r="J635" s="2"/>
      <c r="K635" s="37" t="str">
        <f t="shared" si="36"/>
        <v/>
      </c>
      <c r="L635" s="33"/>
      <c r="M635" s="24" t="str">
        <f t="shared" si="38"/>
        <v/>
      </c>
      <c r="N635" s="3"/>
      <c r="O635" s="2"/>
      <c r="P635" s="2"/>
      <c r="Q635" s="2"/>
      <c r="R635" s="15"/>
      <c r="S635" s="15"/>
      <c r="T635" s="45"/>
      <c r="U635" s="2"/>
      <c r="V635" s="37" t="str">
        <f t="shared" si="39"/>
        <v/>
      </c>
    </row>
    <row r="636" spans="2:22" x14ac:dyDescent="0.2">
      <c r="B636" s="24" t="str">
        <f t="shared" si="37"/>
        <v/>
      </c>
      <c r="C636" s="3"/>
      <c r="D636" s="2"/>
      <c r="E636" s="2"/>
      <c r="F636" s="2"/>
      <c r="G636" s="15"/>
      <c r="H636" s="15"/>
      <c r="I636" s="45"/>
      <c r="J636" s="2"/>
      <c r="K636" s="37" t="str">
        <f t="shared" si="36"/>
        <v/>
      </c>
      <c r="L636" s="33"/>
      <c r="M636" s="24" t="str">
        <f t="shared" si="38"/>
        <v/>
      </c>
      <c r="N636" s="3"/>
      <c r="O636" s="2"/>
      <c r="P636" s="2"/>
      <c r="Q636" s="2"/>
      <c r="R636" s="15"/>
      <c r="S636" s="15"/>
      <c r="T636" s="45"/>
      <c r="U636" s="2"/>
      <c r="V636" s="37" t="str">
        <f t="shared" si="39"/>
        <v/>
      </c>
    </row>
    <row r="637" spans="2:22" x14ac:dyDescent="0.2">
      <c r="B637" s="24" t="str">
        <f t="shared" si="37"/>
        <v/>
      </c>
      <c r="C637" s="3"/>
      <c r="D637" s="2"/>
      <c r="E637" s="2"/>
      <c r="F637" s="2"/>
      <c r="G637" s="15"/>
      <c r="H637" s="15"/>
      <c r="I637" s="45"/>
      <c r="J637" s="2"/>
      <c r="K637" s="37" t="str">
        <f t="shared" si="36"/>
        <v/>
      </c>
      <c r="L637" s="33"/>
      <c r="M637" s="24" t="str">
        <f t="shared" si="38"/>
        <v/>
      </c>
      <c r="N637" s="3"/>
      <c r="O637" s="2"/>
      <c r="P637" s="2"/>
      <c r="Q637" s="2"/>
      <c r="R637" s="15"/>
      <c r="S637" s="15"/>
      <c r="T637" s="45"/>
      <c r="U637" s="2"/>
      <c r="V637" s="37" t="str">
        <f t="shared" si="39"/>
        <v/>
      </c>
    </row>
    <row r="638" spans="2:22" x14ac:dyDescent="0.2">
      <c r="B638" s="24" t="str">
        <f t="shared" si="37"/>
        <v/>
      </c>
      <c r="C638" s="3"/>
      <c r="D638" s="2"/>
      <c r="E638" s="2"/>
      <c r="F638" s="2"/>
      <c r="G638" s="15"/>
      <c r="H638" s="15"/>
      <c r="I638" s="45"/>
      <c r="J638" s="2"/>
      <c r="K638" s="37" t="str">
        <f t="shared" si="36"/>
        <v/>
      </c>
      <c r="L638" s="33"/>
      <c r="M638" s="24" t="str">
        <f t="shared" si="38"/>
        <v/>
      </c>
      <c r="N638" s="3"/>
      <c r="O638" s="2"/>
      <c r="P638" s="2"/>
      <c r="Q638" s="2"/>
      <c r="R638" s="15"/>
      <c r="S638" s="15"/>
      <c r="T638" s="45"/>
      <c r="U638" s="2"/>
      <c r="V638" s="37" t="str">
        <f t="shared" si="39"/>
        <v/>
      </c>
    </row>
    <row r="639" spans="2:22" x14ac:dyDescent="0.2">
      <c r="B639" s="24" t="str">
        <f t="shared" si="37"/>
        <v/>
      </c>
      <c r="C639" s="3"/>
      <c r="D639" s="2"/>
      <c r="E639" s="2"/>
      <c r="F639" s="2"/>
      <c r="G639" s="15"/>
      <c r="H639" s="15"/>
      <c r="I639" s="45"/>
      <c r="J639" s="2"/>
      <c r="K639" s="37" t="str">
        <f t="shared" si="36"/>
        <v/>
      </c>
      <c r="L639" s="33"/>
      <c r="M639" s="24" t="str">
        <f t="shared" si="38"/>
        <v/>
      </c>
      <c r="N639" s="3"/>
      <c r="O639" s="2"/>
      <c r="P639" s="2"/>
      <c r="Q639" s="2"/>
      <c r="R639" s="15"/>
      <c r="S639" s="15"/>
      <c r="T639" s="45"/>
      <c r="U639" s="2"/>
      <c r="V639" s="37" t="str">
        <f t="shared" si="39"/>
        <v/>
      </c>
    </row>
    <row r="640" spans="2:22" x14ac:dyDescent="0.2">
      <c r="B640" s="24" t="str">
        <f t="shared" si="37"/>
        <v/>
      </c>
      <c r="C640" s="3"/>
      <c r="D640" s="2"/>
      <c r="E640" s="2"/>
      <c r="F640" s="2"/>
      <c r="G640" s="15"/>
      <c r="H640" s="15"/>
      <c r="I640" s="45"/>
      <c r="J640" s="2"/>
      <c r="K640" s="37" t="str">
        <f t="shared" si="36"/>
        <v/>
      </c>
      <c r="L640" s="33"/>
      <c r="M640" s="24" t="str">
        <f t="shared" si="38"/>
        <v/>
      </c>
      <c r="N640" s="3"/>
      <c r="O640" s="2"/>
      <c r="P640" s="2"/>
      <c r="Q640" s="2"/>
      <c r="R640" s="15"/>
      <c r="S640" s="15"/>
      <c r="T640" s="45"/>
      <c r="U640" s="2"/>
      <c r="V640" s="37" t="str">
        <f t="shared" si="39"/>
        <v/>
      </c>
    </row>
    <row r="641" spans="2:22" x14ac:dyDescent="0.2">
      <c r="B641" s="24" t="str">
        <f t="shared" si="37"/>
        <v/>
      </c>
      <c r="C641" s="3"/>
      <c r="D641" s="2"/>
      <c r="E641" s="2"/>
      <c r="F641" s="2"/>
      <c r="G641" s="15"/>
      <c r="H641" s="15"/>
      <c r="I641" s="45"/>
      <c r="J641" s="2"/>
      <c r="K641" s="37" t="str">
        <f t="shared" si="36"/>
        <v/>
      </c>
      <c r="L641" s="33"/>
      <c r="M641" s="24" t="str">
        <f t="shared" si="38"/>
        <v/>
      </c>
      <c r="N641" s="3"/>
      <c r="O641" s="2"/>
      <c r="P641" s="2"/>
      <c r="Q641" s="2"/>
      <c r="R641" s="15"/>
      <c r="S641" s="15"/>
      <c r="T641" s="45"/>
      <c r="U641" s="2"/>
      <c r="V641" s="37" t="str">
        <f t="shared" si="39"/>
        <v/>
      </c>
    </row>
    <row r="642" spans="2:22" x14ac:dyDescent="0.2">
      <c r="B642" s="24" t="str">
        <f t="shared" si="37"/>
        <v/>
      </c>
      <c r="C642" s="3"/>
      <c r="D642" s="2"/>
      <c r="E642" s="2"/>
      <c r="F642" s="2"/>
      <c r="G642" s="15"/>
      <c r="H642" s="15"/>
      <c r="I642" s="45"/>
      <c r="J642" s="2"/>
      <c r="K642" s="37" t="str">
        <f t="shared" si="36"/>
        <v/>
      </c>
      <c r="L642" s="33"/>
      <c r="M642" s="24" t="str">
        <f t="shared" si="38"/>
        <v/>
      </c>
      <c r="N642" s="3"/>
      <c r="O642" s="2"/>
      <c r="P642" s="2"/>
      <c r="Q642" s="2"/>
      <c r="R642" s="15"/>
      <c r="S642" s="15"/>
      <c r="T642" s="45"/>
      <c r="U642" s="2"/>
      <c r="V642" s="37" t="str">
        <f t="shared" si="39"/>
        <v/>
      </c>
    </row>
    <row r="643" spans="2:22" x14ac:dyDescent="0.2">
      <c r="B643" s="24" t="str">
        <f t="shared" si="37"/>
        <v/>
      </c>
      <c r="C643" s="3"/>
      <c r="D643" s="2"/>
      <c r="E643" s="2"/>
      <c r="F643" s="2"/>
      <c r="G643" s="15"/>
      <c r="H643" s="15"/>
      <c r="I643" s="45"/>
      <c r="J643" s="2"/>
      <c r="K643" s="37" t="str">
        <f t="shared" si="36"/>
        <v/>
      </c>
      <c r="L643" s="33"/>
      <c r="M643" s="24" t="str">
        <f t="shared" si="38"/>
        <v/>
      </c>
      <c r="N643" s="3"/>
      <c r="O643" s="2"/>
      <c r="P643" s="2"/>
      <c r="Q643" s="2"/>
      <c r="R643" s="15"/>
      <c r="S643" s="15"/>
      <c r="T643" s="45"/>
      <c r="U643" s="2"/>
      <c r="V643" s="37" t="str">
        <f t="shared" si="39"/>
        <v/>
      </c>
    </row>
    <row r="644" spans="2:22" x14ac:dyDescent="0.2">
      <c r="B644" s="24" t="str">
        <f t="shared" si="37"/>
        <v/>
      </c>
      <c r="C644" s="3"/>
      <c r="D644" s="2"/>
      <c r="E644" s="2"/>
      <c r="F644" s="2"/>
      <c r="G644" s="15"/>
      <c r="H644" s="15"/>
      <c r="I644" s="45"/>
      <c r="J644" s="2"/>
      <c r="K644" s="37" t="str">
        <f t="shared" si="36"/>
        <v/>
      </c>
      <c r="L644" s="33"/>
      <c r="M644" s="24" t="str">
        <f t="shared" si="38"/>
        <v/>
      </c>
      <c r="N644" s="3"/>
      <c r="O644" s="2"/>
      <c r="P644" s="2"/>
      <c r="Q644" s="2"/>
      <c r="R644" s="15"/>
      <c r="S644" s="15"/>
      <c r="T644" s="45"/>
      <c r="U644" s="2"/>
      <c r="V644" s="37" t="str">
        <f t="shared" si="39"/>
        <v/>
      </c>
    </row>
    <row r="645" spans="2:22" x14ac:dyDescent="0.2">
      <c r="B645" s="24" t="str">
        <f t="shared" si="37"/>
        <v/>
      </c>
      <c r="C645" s="3"/>
      <c r="D645" s="2"/>
      <c r="E645" s="2"/>
      <c r="F645" s="2"/>
      <c r="G645" s="15"/>
      <c r="H645" s="15"/>
      <c r="I645" s="45"/>
      <c r="J645" s="2"/>
      <c r="K645" s="37" t="str">
        <f t="shared" ref="K645:K708" si="40">IF(AND(I645&gt;0,G645&gt;0),G645/I645,"")</f>
        <v/>
      </c>
      <c r="L645" s="33"/>
      <c r="M645" s="24" t="str">
        <f t="shared" si="38"/>
        <v/>
      </c>
      <c r="N645" s="3"/>
      <c r="O645" s="2"/>
      <c r="P645" s="2"/>
      <c r="Q645" s="2"/>
      <c r="R645" s="15"/>
      <c r="S645" s="15"/>
      <c r="T645" s="45"/>
      <c r="U645" s="2"/>
      <c r="V645" s="37" t="str">
        <f t="shared" si="39"/>
        <v/>
      </c>
    </row>
    <row r="646" spans="2:22" x14ac:dyDescent="0.2">
      <c r="B646" s="24" t="str">
        <f t="shared" ref="B646:B709" si="41">_xlfn.CONCAT(C646,E646,F646)</f>
        <v/>
      </c>
      <c r="C646" s="3"/>
      <c r="D646" s="2"/>
      <c r="E646" s="2"/>
      <c r="F646" s="2"/>
      <c r="G646" s="15"/>
      <c r="H646" s="15"/>
      <c r="I646" s="45"/>
      <c r="J646" s="2"/>
      <c r="K646" s="37" t="str">
        <f t="shared" si="40"/>
        <v/>
      </c>
      <c r="L646" s="33"/>
      <c r="M646" s="24" t="str">
        <f t="shared" ref="M646:M709" si="42">_xlfn.CONCAT(N646,P646,Q646)</f>
        <v/>
      </c>
      <c r="N646" s="3"/>
      <c r="O646" s="2"/>
      <c r="P646" s="2"/>
      <c r="Q646" s="2"/>
      <c r="R646" s="15"/>
      <c r="S646" s="15"/>
      <c r="T646" s="45"/>
      <c r="U646" s="2"/>
      <c r="V646" s="37" t="str">
        <f t="shared" ref="V646:V709" si="43">IF(AND(T646&gt;0,R646&gt;0),R646/T646,"")</f>
        <v/>
      </c>
    </row>
    <row r="647" spans="2:22" x14ac:dyDescent="0.2">
      <c r="B647" s="24" t="str">
        <f t="shared" si="41"/>
        <v/>
      </c>
      <c r="C647" s="3"/>
      <c r="D647" s="2"/>
      <c r="E647" s="2"/>
      <c r="F647" s="2"/>
      <c r="G647" s="15"/>
      <c r="H647" s="15"/>
      <c r="I647" s="45"/>
      <c r="J647" s="2"/>
      <c r="K647" s="37" t="str">
        <f t="shared" si="40"/>
        <v/>
      </c>
      <c r="L647" s="33"/>
      <c r="M647" s="24" t="str">
        <f t="shared" si="42"/>
        <v/>
      </c>
      <c r="N647" s="3"/>
      <c r="O647" s="2"/>
      <c r="P647" s="2"/>
      <c r="Q647" s="2"/>
      <c r="R647" s="15"/>
      <c r="S647" s="15"/>
      <c r="T647" s="45"/>
      <c r="U647" s="2"/>
      <c r="V647" s="37" t="str">
        <f t="shared" si="43"/>
        <v/>
      </c>
    </row>
    <row r="648" spans="2:22" x14ac:dyDescent="0.2">
      <c r="B648" s="24" t="str">
        <f t="shared" si="41"/>
        <v/>
      </c>
      <c r="C648" s="3"/>
      <c r="D648" s="2"/>
      <c r="E648" s="2"/>
      <c r="F648" s="2"/>
      <c r="G648" s="15"/>
      <c r="H648" s="15"/>
      <c r="I648" s="45"/>
      <c r="J648" s="2"/>
      <c r="K648" s="37" t="str">
        <f t="shared" si="40"/>
        <v/>
      </c>
      <c r="L648" s="33"/>
      <c r="M648" s="24" t="str">
        <f t="shared" si="42"/>
        <v/>
      </c>
      <c r="N648" s="3"/>
      <c r="O648" s="2"/>
      <c r="P648" s="2"/>
      <c r="Q648" s="2"/>
      <c r="R648" s="15"/>
      <c r="S648" s="15"/>
      <c r="T648" s="45"/>
      <c r="U648" s="2"/>
      <c r="V648" s="37" t="str">
        <f t="shared" si="43"/>
        <v/>
      </c>
    </row>
    <row r="649" spans="2:22" x14ac:dyDescent="0.2">
      <c r="B649" s="24" t="str">
        <f t="shared" si="41"/>
        <v/>
      </c>
      <c r="C649" s="3"/>
      <c r="D649" s="2"/>
      <c r="E649" s="2"/>
      <c r="F649" s="2"/>
      <c r="G649" s="15"/>
      <c r="H649" s="15"/>
      <c r="I649" s="45"/>
      <c r="J649" s="2"/>
      <c r="K649" s="37" t="str">
        <f t="shared" si="40"/>
        <v/>
      </c>
      <c r="L649" s="33"/>
      <c r="M649" s="24" t="str">
        <f t="shared" si="42"/>
        <v/>
      </c>
      <c r="N649" s="3"/>
      <c r="O649" s="2"/>
      <c r="P649" s="2"/>
      <c r="Q649" s="2"/>
      <c r="R649" s="15"/>
      <c r="S649" s="15"/>
      <c r="T649" s="45"/>
      <c r="U649" s="2"/>
      <c r="V649" s="37" t="str">
        <f t="shared" si="43"/>
        <v/>
      </c>
    </row>
    <row r="650" spans="2:22" x14ac:dyDescent="0.2">
      <c r="B650" s="24" t="str">
        <f t="shared" si="41"/>
        <v/>
      </c>
      <c r="C650" s="3"/>
      <c r="D650" s="2"/>
      <c r="E650" s="2"/>
      <c r="F650" s="2"/>
      <c r="G650" s="15"/>
      <c r="H650" s="15"/>
      <c r="I650" s="45"/>
      <c r="J650" s="2"/>
      <c r="K650" s="37" t="str">
        <f t="shared" si="40"/>
        <v/>
      </c>
      <c r="L650" s="33"/>
      <c r="M650" s="24" t="str">
        <f t="shared" si="42"/>
        <v/>
      </c>
      <c r="N650" s="3"/>
      <c r="O650" s="2"/>
      <c r="P650" s="2"/>
      <c r="Q650" s="2"/>
      <c r="R650" s="15"/>
      <c r="S650" s="15"/>
      <c r="T650" s="45"/>
      <c r="U650" s="2"/>
      <c r="V650" s="37" t="str">
        <f t="shared" si="43"/>
        <v/>
      </c>
    </row>
    <row r="651" spans="2:22" x14ac:dyDescent="0.2">
      <c r="B651" s="24" t="str">
        <f t="shared" si="41"/>
        <v/>
      </c>
      <c r="C651" s="3"/>
      <c r="D651" s="2"/>
      <c r="E651" s="2"/>
      <c r="F651" s="2"/>
      <c r="G651" s="15"/>
      <c r="H651" s="15"/>
      <c r="I651" s="45"/>
      <c r="J651" s="2"/>
      <c r="K651" s="37" t="str">
        <f t="shared" si="40"/>
        <v/>
      </c>
      <c r="L651" s="33"/>
      <c r="M651" s="24" t="str">
        <f t="shared" si="42"/>
        <v/>
      </c>
      <c r="N651" s="3"/>
      <c r="O651" s="2"/>
      <c r="P651" s="2"/>
      <c r="Q651" s="2"/>
      <c r="R651" s="15"/>
      <c r="S651" s="15"/>
      <c r="T651" s="45"/>
      <c r="U651" s="2"/>
      <c r="V651" s="37" t="str">
        <f t="shared" si="43"/>
        <v/>
      </c>
    </row>
    <row r="652" spans="2:22" x14ac:dyDescent="0.2">
      <c r="B652" s="24" t="str">
        <f t="shared" si="41"/>
        <v/>
      </c>
      <c r="C652" s="3"/>
      <c r="D652" s="2"/>
      <c r="E652" s="2"/>
      <c r="F652" s="2"/>
      <c r="G652" s="15"/>
      <c r="H652" s="15"/>
      <c r="I652" s="45"/>
      <c r="J652" s="2"/>
      <c r="K652" s="37" t="str">
        <f t="shared" si="40"/>
        <v/>
      </c>
      <c r="L652" s="33"/>
      <c r="M652" s="24" t="str">
        <f t="shared" si="42"/>
        <v/>
      </c>
      <c r="N652" s="3"/>
      <c r="O652" s="2"/>
      <c r="P652" s="2"/>
      <c r="Q652" s="2"/>
      <c r="R652" s="15"/>
      <c r="S652" s="15"/>
      <c r="T652" s="45"/>
      <c r="U652" s="2"/>
      <c r="V652" s="37" t="str">
        <f t="shared" si="43"/>
        <v/>
      </c>
    </row>
    <row r="653" spans="2:22" x14ac:dyDescent="0.2">
      <c r="B653" s="24" t="str">
        <f t="shared" si="41"/>
        <v/>
      </c>
      <c r="C653" s="3"/>
      <c r="D653" s="2"/>
      <c r="E653" s="2"/>
      <c r="F653" s="2"/>
      <c r="G653" s="15"/>
      <c r="H653" s="15"/>
      <c r="I653" s="45"/>
      <c r="J653" s="2"/>
      <c r="K653" s="37" t="str">
        <f t="shared" si="40"/>
        <v/>
      </c>
      <c r="L653" s="33"/>
      <c r="M653" s="24" t="str">
        <f t="shared" si="42"/>
        <v/>
      </c>
      <c r="N653" s="3"/>
      <c r="O653" s="2"/>
      <c r="P653" s="2"/>
      <c r="Q653" s="2"/>
      <c r="R653" s="15"/>
      <c r="S653" s="15"/>
      <c r="T653" s="45"/>
      <c r="U653" s="2"/>
      <c r="V653" s="37" t="str">
        <f t="shared" si="43"/>
        <v/>
      </c>
    </row>
    <row r="654" spans="2:22" x14ac:dyDescent="0.2">
      <c r="B654" s="24" t="str">
        <f t="shared" si="41"/>
        <v/>
      </c>
      <c r="C654" s="3"/>
      <c r="D654" s="2"/>
      <c r="E654" s="2"/>
      <c r="F654" s="2"/>
      <c r="G654" s="15"/>
      <c r="H654" s="15"/>
      <c r="I654" s="45"/>
      <c r="J654" s="2"/>
      <c r="K654" s="37" t="str">
        <f t="shared" si="40"/>
        <v/>
      </c>
      <c r="L654" s="33"/>
      <c r="M654" s="24" t="str">
        <f t="shared" si="42"/>
        <v/>
      </c>
      <c r="N654" s="3"/>
      <c r="O654" s="2"/>
      <c r="P654" s="2"/>
      <c r="Q654" s="2"/>
      <c r="R654" s="15"/>
      <c r="S654" s="15"/>
      <c r="T654" s="45"/>
      <c r="U654" s="2"/>
      <c r="V654" s="37" t="str">
        <f t="shared" si="43"/>
        <v/>
      </c>
    </row>
    <row r="655" spans="2:22" x14ac:dyDescent="0.2">
      <c r="B655" s="24" t="str">
        <f t="shared" si="41"/>
        <v/>
      </c>
      <c r="C655" s="3"/>
      <c r="D655" s="2"/>
      <c r="E655" s="2"/>
      <c r="F655" s="2"/>
      <c r="G655" s="15"/>
      <c r="H655" s="15"/>
      <c r="I655" s="45"/>
      <c r="J655" s="2"/>
      <c r="K655" s="37" t="str">
        <f t="shared" si="40"/>
        <v/>
      </c>
      <c r="L655" s="33"/>
      <c r="M655" s="24" t="str">
        <f t="shared" si="42"/>
        <v/>
      </c>
      <c r="N655" s="3"/>
      <c r="O655" s="2"/>
      <c r="P655" s="2"/>
      <c r="Q655" s="2"/>
      <c r="R655" s="15"/>
      <c r="S655" s="15"/>
      <c r="T655" s="45"/>
      <c r="U655" s="2"/>
      <c r="V655" s="37" t="str">
        <f t="shared" si="43"/>
        <v/>
      </c>
    </row>
    <row r="656" spans="2:22" x14ac:dyDescent="0.2">
      <c r="B656" s="24" t="str">
        <f t="shared" si="41"/>
        <v/>
      </c>
      <c r="C656" s="3"/>
      <c r="D656" s="2"/>
      <c r="E656" s="2"/>
      <c r="F656" s="2"/>
      <c r="G656" s="15"/>
      <c r="H656" s="15"/>
      <c r="I656" s="45"/>
      <c r="J656" s="2"/>
      <c r="K656" s="37" t="str">
        <f t="shared" si="40"/>
        <v/>
      </c>
      <c r="L656" s="33"/>
      <c r="M656" s="24" t="str">
        <f t="shared" si="42"/>
        <v/>
      </c>
      <c r="N656" s="3"/>
      <c r="O656" s="2"/>
      <c r="P656" s="2"/>
      <c r="Q656" s="2"/>
      <c r="R656" s="15"/>
      <c r="S656" s="15"/>
      <c r="T656" s="45"/>
      <c r="U656" s="2"/>
      <c r="V656" s="37" t="str">
        <f t="shared" si="43"/>
        <v/>
      </c>
    </row>
    <row r="657" spans="2:22" x14ac:dyDescent="0.2">
      <c r="B657" s="24" t="str">
        <f t="shared" si="41"/>
        <v/>
      </c>
      <c r="C657" s="3"/>
      <c r="D657" s="2"/>
      <c r="E657" s="2"/>
      <c r="F657" s="2"/>
      <c r="G657" s="15"/>
      <c r="H657" s="15"/>
      <c r="I657" s="45"/>
      <c r="J657" s="2"/>
      <c r="K657" s="37" t="str">
        <f t="shared" si="40"/>
        <v/>
      </c>
      <c r="L657" s="33"/>
      <c r="M657" s="24" t="str">
        <f t="shared" si="42"/>
        <v/>
      </c>
      <c r="N657" s="3"/>
      <c r="O657" s="2"/>
      <c r="P657" s="2"/>
      <c r="Q657" s="2"/>
      <c r="R657" s="15"/>
      <c r="S657" s="15"/>
      <c r="T657" s="45"/>
      <c r="U657" s="2"/>
      <c r="V657" s="37" t="str">
        <f t="shared" si="43"/>
        <v/>
      </c>
    </row>
    <row r="658" spans="2:22" x14ac:dyDescent="0.2">
      <c r="B658" s="24" t="str">
        <f t="shared" si="41"/>
        <v/>
      </c>
      <c r="C658" s="3"/>
      <c r="D658" s="2"/>
      <c r="E658" s="2"/>
      <c r="F658" s="2"/>
      <c r="G658" s="15"/>
      <c r="H658" s="15"/>
      <c r="I658" s="45"/>
      <c r="J658" s="2"/>
      <c r="K658" s="37" t="str">
        <f t="shared" si="40"/>
        <v/>
      </c>
      <c r="L658" s="33"/>
      <c r="M658" s="24" t="str">
        <f t="shared" si="42"/>
        <v/>
      </c>
      <c r="N658" s="3"/>
      <c r="O658" s="2"/>
      <c r="P658" s="2"/>
      <c r="Q658" s="2"/>
      <c r="R658" s="15"/>
      <c r="S658" s="15"/>
      <c r="T658" s="45"/>
      <c r="U658" s="2"/>
      <c r="V658" s="37" t="str">
        <f t="shared" si="43"/>
        <v/>
      </c>
    </row>
    <row r="659" spans="2:22" x14ac:dyDescent="0.2">
      <c r="B659" s="24" t="str">
        <f t="shared" si="41"/>
        <v/>
      </c>
      <c r="C659" s="3"/>
      <c r="D659" s="2"/>
      <c r="E659" s="2"/>
      <c r="F659" s="2"/>
      <c r="G659" s="15"/>
      <c r="H659" s="15"/>
      <c r="I659" s="45"/>
      <c r="J659" s="2"/>
      <c r="K659" s="37" t="str">
        <f t="shared" si="40"/>
        <v/>
      </c>
      <c r="L659" s="33"/>
      <c r="M659" s="24" t="str">
        <f t="shared" si="42"/>
        <v/>
      </c>
      <c r="N659" s="3"/>
      <c r="O659" s="2"/>
      <c r="P659" s="2"/>
      <c r="Q659" s="2"/>
      <c r="R659" s="15"/>
      <c r="S659" s="15"/>
      <c r="T659" s="45"/>
      <c r="U659" s="2"/>
      <c r="V659" s="37" t="str">
        <f t="shared" si="43"/>
        <v/>
      </c>
    </row>
    <row r="660" spans="2:22" x14ac:dyDescent="0.2">
      <c r="B660" s="24" t="str">
        <f t="shared" si="41"/>
        <v/>
      </c>
      <c r="C660" s="3"/>
      <c r="D660" s="2"/>
      <c r="E660" s="2"/>
      <c r="F660" s="2"/>
      <c r="G660" s="15"/>
      <c r="H660" s="15"/>
      <c r="I660" s="45"/>
      <c r="J660" s="2"/>
      <c r="K660" s="37" t="str">
        <f t="shared" si="40"/>
        <v/>
      </c>
      <c r="L660" s="33"/>
      <c r="M660" s="24" t="str">
        <f t="shared" si="42"/>
        <v/>
      </c>
      <c r="N660" s="3"/>
      <c r="O660" s="2"/>
      <c r="P660" s="2"/>
      <c r="Q660" s="2"/>
      <c r="R660" s="15"/>
      <c r="S660" s="15"/>
      <c r="T660" s="45"/>
      <c r="U660" s="2"/>
      <c r="V660" s="37" t="str">
        <f t="shared" si="43"/>
        <v/>
      </c>
    </row>
    <row r="661" spans="2:22" x14ac:dyDescent="0.2">
      <c r="B661" s="24" t="str">
        <f t="shared" si="41"/>
        <v/>
      </c>
      <c r="C661" s="3"/>
      <c r="D661" s="2"/>
      <c r="E661" s="2"/>
      <c r="F661" s="2"/>
      <c r="G661" s="15"/>
      <c r="H661" s="15"/>
      <c r="I661" s="45"/>
      <c r="J661" s="2"/>
      <c r="K661" s="37" t="str">
        <f t="shared" si="40"/>
        <v/>
      </c>
      <c r="L661" s="33"/>
      <c r="M661" s="24" t="str">
        <f t="shared" si="42"/>
        <v/>
      </c>
      <c r="N661" s="3"/>
      <c r="O661" s="2"/>
      <c r="P661" s="2"/>
      <c r="Q661" s="2"/>
      <c r="R661" s="15"/>
      <c r="S661" s="15"/>
      <c r="T661" s="45"/>
      <c r="U661" s="2"/>
      <c r="V661" s="37" t="str">
        <f t="shared" si="43"/>
        <v/>
      </c>
    </row>
    <row r="662" spans="2:22" x14ac:dyDescent="0.2">
      <c r="B662" s="24" t="str">
        <f t="shared" si="41"/>
        <v/>
      </c>
      <c r="C662" s="3"/>
      <c r="D662" s="2"/>
      <c r="E662" s="2"/>
      <c r="F662" s="2"/>
      <c r="G662" s="15"/>
      <c r="H662" s="15"/>
      <c r="I662" s="45"/>
      <c r="J662" s="2"/>
      <c r="K662" s="37" t="str">
        <f t="shared" si="40"/>
        <v/>
      </c>
      <c r="L662" s="33"/>
      <c r="M662" s="24" t="str">
        <f t="shared" si="42"/>
        <v/>
      </c>
      <c r="N662" s="3"/>
      <c r="O662" s="2"/>
      <c r="P662" s="2"/>
      <c r="Q662" s="2"/>
      <c r="R662" s="15"/>
      <c r="S662" s="15"/>
      <c r="T662" s="45"/>
      <c r="U662" s="2"/>
      <c r="V662" s="37" t="str">
        <f t="shared" si="43"/>
        <v/>
      </c>
    </row>
    <row r="663" spans="2:22" x14ac:dyDescent="0.2">
      <c r="B663" s="24" t="str">
        <f t="shared" si="41"/>
        <v/>
      </c>
      <c r="C663" s="3"/>
      <c r="D663" s="2"/>
      <c r="E663" s="2"/>
      <c r="F663" s="2"/>
      <c r="G663" s="15"/>
      <c r="H663" s="15"/>
      <c r="I663" s="45"/>
      <c r="J663" s="2"/>
      <c r="K663" s="37" t="str">
        <f t="shared" si="40"/>
        <v/>
      </c>
      <c r="L663" s="33"/>
      <c r="M663" s="24" t="str">
        <f t="shared" si="42"/>
        <v/>
      </c>
      <c r="N663" s="3"/>
      <c r="O663" s="2"/>
      <c r="P663" s="2"/>
      <c r="Q663" s="2"/>
      <c r="R663" s="15"/>
      <c r="S663" s="15"/>
      <c r="T663" s="45"/>
      <c r="U663" s="2"/>
      <c r="V663" s="37" t="str">
        <f t="shared" si="43"/>
        <v/>
      </c>
    </row>
    <row r="664" spans="2:22" x14ac:dyDescent="0.2">
      <c r="B664" s="24" t="str">
        <f t="shared" si="41"/>
        <v/>
      </c>
      <c r="C664" s="3"/>
      <c r="D664" s="2"/>
      <c r="E664" s="2"/>
      <c r="F664" s="2"/>
      <c r="G664" s="15"/>
      <c r="H664" s="15"/>
      <c r="I664" s="45"/>
      <c r="J664" s="2"/>
      <c r="K664" s="37" t="str">
        <f t="shared" si="40"/>
        <v/>
      </c>
      <c r="L664" s="33"/>
      <c r="M664" s="24" t="str">
        <f t="shared" si="42"/>
        <v/>
      </c>
      <c r="N664" s="3"/>
      <c r="O664" s="2"/>
      <c r="P664" s="2"/>
      <c r="Q664" s="2"/>
      <c r="R664" s="15"/>
      <c r="S664" s="15"/>
      <c r="T664" s="45"/>
      <c r="U664" s="2"/>
      <c r="V664" s="37" t="str">
        <f t="shared" si="43"/>
        <v/>
      </c>
    </row>
    <row r="665" spans="2:22" x14ac:dyDescent="0.2">
      <c r="B665" s="24" t="str">
        <f t="shared" si="41"/>
        <v/>
      </c>
      <c r="C665" s="3"/>
      <c r="D665" s="2"/>
      <c r="E665" s="2"/>
      <c r="F665" s="2"/>
      <c r="G665" s="15"/>
      <c r="H665" s="15"/>
      <c r="I665" s="45"/>
      <c r="J665" s="2"/>
      <c r="K665" s="37" t="str">
        <f t="shared" si="40"/>
        <v/>
      </c>
      <c r="L665" s="33"/>
      <c r="M665" s="24" t="str">
        <f t="shared" si="42"/>
        <v/>
      </c>
      <c r="N665" s="3"/>
      <c r="O665" s="2"/>
      <c r="P665" s="2"/>
      <c r="Q665" s="2"/>
      <c r="R665" s="15"/>
      <c r="S665" s="15"/>
      <c r="T665" s="45"/>
      <c r="U665" s="2"/>
      <c r="V665" s="37" t="str">
        <f t="shared" si="43"/>
        <v/>
      </c>
    </row>
    <row r="666" spans="2:22" x14ac:dyDescent="0.2">
      <c r="B666" s="24" t="str">
        <f t="shared" si="41"/>
        <v/>
      </c>
      <c r="C666" s="3"/>
      <c r="D666" s="2"/>
      <c r="E666" s="2"/>
      <c r="F666" s="2"/>
      <c r="G666" s="15"/>
      <c r="H666" s="15"/>
      <c r="I666" s="45"/>
      <c r="J666" s="2"/>
      <c r="K666" s="37" t="str">
        <f t="shared" si="40"/>
        <v/>
      </c>
      <c r="L666" s="33"/>
      <c r="M666" s="24" t="str">
        <f t="shared" si="42"/>
        <v/>
      </c>
      <c r="N666" s="3"/>
      <c r="O666" s="2"/>
      <c r="P666" s="2"/>
      <c r="Q666" s="2"/>
      <c r="R666" s="15"/>
      <c r="S666" s="15"/>
      <c r="T666" s="45"/>
      <c r="U666" s="2"/>
      <c r="V666" s="37" t="str">
        <f t="shared" si="43"/>
        <v/>
      </c>
    </row>
    <row r="667" spans="2:22" x14ac:dyDescent="0.2">
      <c r="B667" s="24" t="str">
        <f t="shared" si="41"/>
        <v/>
      </c>
      <c r="C667" s="3"/>
      <c r="D667" s="2"/>
      <c r="E667" s="2"/>
      <c r="F667" s="2"/>
      <c r="G667" s="15"/>
      <c r="H667" s="15"/>
      <c r="I667" s="45"/>
      <c r="J667" s="2"/>
      <c r="K667" s="37" t="str">
        <f t="shared" si="40"/>
        <v/>
      </c>
      <c r="L667" s="33"/>
      <c r="M667" s="24" t="str">
        <f t="shared" si="42"/>
        <v/>
      </c>
      <c r="N667" s="3"/>
      <c r="O667" s="2"/>
      <c r="P667" s="2"/>
      <c r="Q667" s="2"/>
      <c r="R667" s="15"/>
      <c r="S667" s="15"/>
      <c r="T667" s="45"/>
      <c r="U667" s="2"/>
      <c r="V667" s="37" t="str">
        <f t="shared" si="43"/>
        <v/>
      </c>
    </row>
    <row r="668" spans="2:22" x14ac:dyDescent="0.2">
      <c r="B668" s="24" t="str">
        <f t="shared" si="41"/>
        <v/>
      </c>
      <c r="C668" s="3"/>
      <c r="D668" s="2"/>
      <c r="E668" s="2"/>
      <c r="F668" s="2"/>
      <c r="G668" s="15"/>
      <c r="H668" s="15"/>
      <c r="I668" s="45"/>
      <c r="J668" s="2"/>
      <c r="K668" s="37" t="str">
        <f t="shared" si="40"/>
        <v/>
      </c>
      <c r="L668" s="33"/>
      <c r="M668" s="24" t="str">
        <f t="shared" si="42"/>
        <v/>
      </c>
      <c r="N668" s="3"/>
      <c r="O668" s="2"/>
      <c r="P668" s="2"/>
      <c r="Q668" s="2"/>
      <c r="R668" s="15"/>
      <c r="S668" s="15"/>
      <c r="T668" s="45"/>
      <c r="U668" s="2"/>
      <c r="V668" s="37" t="str">
        <f t="shared" si="43"/>
        <v/>
      </c>
    </row>
    <row r="669" spans="2:22" x14ac:dyDescent="0.2">
      <c r="B669" s="24" t="str">
        <f t="shared" si="41"/>
        <v/>
      </c>
      <c r="C669" s="3"/>
      <c r="D669" s="2"/>
      <c r="E669" s="2"/>
      <c r="F669" s="2"/>
      <c r="G669" s="15"/>
      <c r="H669" s="15"/>
      <c r="I669" s="45"/>
      <c r="J669" s="2"/>
      <c r="K669" s="37" t="str">
        <f t="shared" si="40"/>
        <v/>
      </c>
      <c r="L669" s="33"/>
      <c r="M669" s="24" t="str">
        <f t="shared" si="42"/>
        <v/>
      </c>
      <c r="N669" s="3"/>
      <c r="O669" s="2"/>
      <c r="P669" s="2"/>
      <c r="Q669" s="2"/>
      <c r="R669" s="15"/>
      <c r="S669" s="15"/>
      <c r="T669" s="45"/>
      <c r="U669" s="2"/>
      <c r="V669" s="37" t="str">
        <f t="shared" si="43"/>
        <v/>
      </c>
    </row>
    <row r="670" spans="2:22" x14ac:dyDescent="0.2">
      <c r="B670" s="24" t="str">
        <f t="shared" si="41"/>
        <v/>
      </c>
      <c r="C670" s="3"/>
      <c r="D670" s="2"/>
      <c r="E670" s="2"/>
      <c r="F670" s="2"/>
      <c r="G670" s="15"/>
      <c r="H670" s="15"/>
      <c r="I670" s="45"/>
      <c r="J670" s="2"/>
      <c r="K670" s="37" t="str">
        <f t="shared" si="40"/>
        <v/>
      </c>
      <c r="L670" s="33"/>
      <c r="M670" s="24" t="str">
        <f t="shared" si="42"/>
        <v/>
      </c>
      <c r="N670" s="3"/>
      <c r="O670" s="2"/>
      <c r="P670" s="2"/>
      <c r="Q670" s="2"/>
      <c r="R670" s="15"/>
      <c r="S670" s="15"/>
      <c r="T670" s="45"/>
      <c r="U670" s="2"/>
      <c r="V670" s="37" t="str">
        <f t="shared" si="43"/>
        <v/>
      </c>
    </row>
    <row r="671" spans="2:22" x14ac:dyDescent="0.2">
      <c r="B671" s="24" t="str">
        <f t="shared" si="41"/>
        <v/>
      </c>
      <c r="C671" s="3"/>
      <c r="D671" s="2"/>
      <c r="E671" s="2"/>
      <c r="F671" s="2"/>
      <c r="G671" s="15"/>
      <c r="H671" s="15"/>
      <c r="I671" s="45"/>
      <c r="J671" s="2"/>
      <c r="K671" s="37" t="str">
        <f t="shared" si="40"/>
        <v/>
      </c>
      <c r="L671" s="33"/>
      <c r="M671" s="24" t="str">
        <f t="shared" si="42"/>
        <v/>
      </c>
      <c r="N671" s="3"/>
      <c r="O671" s="2"/>
      <c r="P671" s="2"/>
      <c r="Q671" s="2"/>
      <c r="R671" s="15"/>
      <c r="S671" s="15"/>
      <c r="T671" s="45"/>
      <c r="U671" s="2"/>
      <c r="V671" s="37" t="str">
        <f t="shared" si="43"/>
        <v/>
      </c>
    </row>
    <row r="672" spans="2:22" x14ac:dyDescent="0.2">
      <c r="B672" s="24" t="str">
        <f t="shared" si="41"/>
        <v/>
      </c>
      <c r="C672" s="3"/>
      <c r="D672" s="2"/>
      <c r="E672" s="2"/>
      <c r="F672" s="2"/>
      <c r="G672" s="15"/>
      <c r="H672" s="15"/>
      <c r="I672" s="45"/>
      <c r="J672" s="2"/>
      <c r="K672" s="37" t="str">
        <f t="shared" si="40"/>
        <v/>
      </c>
      <c r="L672" s="33"/>
      <c r="M672" s="24" t="str">
        <f t="shared" si="42"/>
        <v/>
      </c>
      <c r="N672" s="3"/>
      <c r="O672" s="2"/>
      <c r="P672" s="2"/>
      <c r="Q672" s="2"/>
      <c r="R672" s="15"/>
      <c r="S672" s="15"/>
      <c r="T672" s="45"/>
      <c r="U672" s="2"/>
      <c r="V672" s="37" t="str">
        <f t="shared" si="43"/>
        <v/>
      </c>
    </row>
    <row r="673" spans="2:22" x14ac:dyDescent="0.2">
      <c r="B673" s="24" t="str">
        <f t="shared" si="41"/>
        <v/>
      </c>
      <c r="C673" s="3"/>
      <c r="D673" s="2"/>
      <c r="E673" s="2"/>
      <c r="F673" s="2"/>
      <c r="G673" s="15"/>
      <c r="H673" s="15"/>
      <c r="I673" s="45"/>
      <c r="J673" s="2"/>
      <c r="K673" s="37" t="str">
        <f t="shared" si="40"/>
        <v/>
      </c>
      <c r="L673" s="33"/>
      <c r="M673" s="24" t="str">
        <f t="shared" si="42"/>
        <v/>
      </c>
      <c r="N673" s="3"/>
      <c r="O673" s="2"/>
      <c r="P673" s="2"/>
      <c r="Q673" s="2"/>
      <c r="R673" s="15"/>
      <c r="S673" s="15"/>
      <c r="T673" s="45"/>
      <c r="U673" s="2"/>
      <c r="V673" s="37" t="str">
        <f t="shared" si="43"/>
        <v/>
      </c>
    </row>
    <row r="674" spans="2:22" x14ac:dyDescent="0.2">
      <c r="B674" s="24" t="str">
        <f t="shared" si="41"/>
        <v/>
      </c>
      <c r="C674" s="3"/>
      <c r="D674" s="2"/>
      <c r="E674" s="2"/>
      <c r="F674" s="2"/>
      <c r="G674" s="15"/>
      <c r="H674" s="15"/>
      <c r="I674" s="45"/>
      <c r="J674" s="2"/>
      <c r="K674" s="37" t="str">
        <f t="shared" si="40"/>
        <v/>
      </c>
      <c r="L674" s="33"/>
      <c r="M674" s="24" t="str">
        <f t="shared" si="42"/>
        <v/>
      </c>
      <c r="N674" s="3"/>
      <c r="O674" s="2"/>
      <c r="P674" s="2"/>
      <c r="Q674" s="2"/>
      <c r="R674" s="15"/>
      <c r="S674" s="15"/>
      <c r="T674" s="45"/>
      <c r="U674" s="2"/>
      <c r="V674" s="37" t="str">
        <f t="shared" si="43"/>
        <v/>
      </c>
    </row>
    <row r="675" spans="2:22" x14ac:dyDescent="0.2">
      <c r="B675" s="24" t="str">
        <f t="shared" si="41"/>
        <v/>
      </c>
      <c r="C675" s="3"/>
      <c r="D675" s="2"/>
      <c r="E675" s="2"/>
      <c r="F675" s="2"/>
      <c r="G675" s="15"/>
      <c r="H675" s="15"/>
      <c r="I675" s="45"/>
      <c r="J675" s="2"/>
      <c r="K675" s="37" t="str">
        <f t="shared" si="40"/>
        <v/>
      </c>
      <c r="L675" s="33"/>
      <c r="M675" s="24" t="str">
        <f t="shared" si="42"/>
        <v/>
      </c>
      <c r="N675" s="3"/>
      <c r="O675" s="2"/>
      <c r="P675" s="2"/>
      <c r="Q675" s="2"/>
      <c r="R675" s="15"/>
      <c r="S675" s="15"/>
      <c r="T675" s="45"/>
      <c r="U675" s="2"/>
      <c r="V675" s="37" t="str">
        <f t="shared" si="43"/>
        <v/>
      </c>
    </row>
    <row r="676" spans="2:22" x14ac:dyDescent="0.2">
      <c r="B676" s="24" t="str">
        <f t="shared" si="41"/>
        <v/>
      </c>
      <c r="C676" s="3"/>
      <c r="D676" s="2"/>
      <c r="E676" s="2"/>
      <c r="F676" s="2"/>
      <c r="G676" s="15"/>
      <c r="H676" s="15"/>
      <c r="I676" s="45"/>
      <c r="J676" s="2"/>
      <c r="K676" s="37" t="str">
        <f t="shared" si="40"/>
        <v/>
      </c>
      <c r="L676" s="33"/>
      <c r="M676" s="24" t="str">
        <f t="shared" si="42"/>
        <v/>
      </c>
      <c r="N676" s="3"/>
      <c r="O676" s="2"/>
      <c r="P676" s="2"/>
      <c r="Q676" s="2"/>
      <c r="R676" s="15"/>
      <c r="S676" s="15"/>
      <c r="T676" s="45"/>
      <c r="U676" s="2"/>
      <c r="V676" s="37" t="str">
        <f t="shared" si="43"/>
        <v/>
      </c>
    </row>
    <row r="677" spans="2:22" x14ac:dyDescent="0.2">
      <c r="B677" s="24" t="str">
        <f t="shared" si="41"/>
        <v/>
      </c>
      <c r="C677" s="3"/>
      <c r="D677" s="2"/>
      <c r="E677" s="2"/>
      <c r="F677" s="2"/>
      <c r="G677" s="15"/>
      <c r="H677" s="15"/>
      <c r="I677" s="45"/>
      <c r="J677" s="2"/>
      <c r="K677" s="37" t="str">
        <f t="shared" si="40"/>
        <v/>
      </c>
      <c r="L677" s="33"/>
      <c r="M677" s="24" t="str">
        <f t="shared" si="42"/>
        <v/>
      </c>
      <c r="N677" s="3"/>
      <c r="O677" s="2"/>
      <c r="P677" s="2"/>
      <c r="Q677" s="2"/>
      <c r="R677" s="15"/>
      <c r="S677" s="15"/>
      <c r="T677" s="45"/>
      <c r="U677" s="2"/>
      <c r="V677" s="37" t="str">
        <f t="shared" si="43"/>
        <v/>
      </c>
    </row>
    <row r="678" spans="2:22" x14ac:dyDescent="0.2">
      <c r="B678" s="24" t="str">
        <f t="shared" si="41"/>
        <v/>
      </c>
      <c r="C678" s="3"/>
      <c r="D678" s="2"/>
      <c r="E678" s="2"/>
      <c r="F678" s="2"/>
      <c r="G678" s="15"/>
      <c r="H678" s="15"/>
      <c r="I678" s="45"/>
      <c r="J678" s="2"/>
      <c r="K678" s="37" t="str">
        <f t="shared" si="40"/>
        <v/>
      </c>
      <c r="L678" s="33"/>
      <c r="M678" s="24" t="str">
        <f t="shared" si="42"/>
        <v/>
      </c>
      <c r="N678" s="3"/>
      <c r="O678" s="2"/>
      <c r="P678" s="2"/>
      <c r="Q678" s="2"/>
      <c r="R678" s="15"/>
      <c r="S678" s="15"/>
      <c r="T678" s="45"/>
      <c r="U678" s="2"/>
      <c r="V678" s="37" t="str">
        <f t="shared" si="43"/>
        <v/>
      </c>
    </row>
    <row r="679" spans="2:22" x14ac:dyDescent="0.2">
      <c r="B679" s="24" t="str">
        <f t="shared" si="41"/>
        <v/>
      </c>
      <c r="C679" s="3"/>
      <c r="D679" s="2"/>
      <c r="E679" s="2"/>
      <c r="F679" s="2"/>
      <c r="G679" s="15"/>
      <c r="H679" s="15"/>
      <c r="I679" s="45"/>
      <c r="J679" s="2"/>
      <c r="K679" s="37" t="str">
        <f t="shared" si="40"/>
        <v/>
      </c>
      <c r="L679" s="33"/>
      <c r="M679" s="24" t="str">
        <f t="shared" si="42"/>
        <v/>
      </c>
      <c r="N679" s="3"/>
      <c r="O679" s="2"/>
      <c r="P679" s="2"/>
      <c r="Q679" s="2"/>
      <c r="R679" s="15"/>
      <c r="S679" s="15"/>
      <c r="T679" s="45"/>
      <c r="U679" s="2"/>
      <c r="V679" s="37" t="str">
        <f t="shared" si="43"/>
        <v/>
      </c>
    </row>
    <row r="680" spans="2:22" x14ac:dyDescent="0.2">
      <c r="B680" s="24" t="str">
        <f t="shared" si="41"/>
        <v/>
      </c>
      <c r="C680" s="3"/>
      <c r="D680" s="2"/>
      <c r="E680" s="2"/>
      <c r="F680" s="2"/>
      <c r="G680" s="15"/>
      <c r="H680" s="15"/>
      <c r="I680" s="45"/>
      <c r="J680" s="2"/>
      <c r="K680" s="37" t="str">
        <f t="shared" si="40"/>
        <v/>
      </c>
      <c r="L680" s="33"/>
      <c r="M680" s="24" t="str">
        <f t="shared" si="42"/>
        <v/>
      </c>
      <c r="N680" s="3"/>
      <c r="O680" s="2"/>
      <c r="P680" s="2"/>
      <c r="Q680" s="2"/>
      <c r="R680" s="15"/>
      <c r="S680" s="15"/>
      <c r="T680" s="45"/>
      <c r="U680" s="2"/>
      <c r="V680" s="37" t="str">
        <f t="shared" si="43"/>
        <v/>
      </c>
    </row>
    <row r="681" spans="2:22" x14ac:dyDescent="0.2">
      <c r="B681" s="24" t="str">
        <f t="shared" si="41"/>
        <v/>
      </c>
      <c r="C681" s="3"/>
      <c r="D681" s="2"/>
      <c r="E681" s="2"/>
      <c r="F681" s="2"/>
      <c r="G681" s="15"/>
      <c r="H681" s="15"/>
      <c r="I681" s="45"/>
      <c r="J681" s="2"/>
      <c r="K681" s="37" t="str">
        <f t="shared" si="40"/>
        <v/>
      </c>
      <c r="L681" s="33"/>
      <c r="M681" s="24" t="str">
        <f t="shared" si="42"/>
        <v/>
      </c>
      <c r="N681" s="3"/>
      <c r="O681" s="2"/>
      <c r="P681" s="2"/>
      <c r="Q681" s="2"/>
      <c r="R681" s="15"/>
      <c r="S681" s="15"/>
      <c r="T681" s="45"/>
      <c r="U681" s="2"/>
      <c r="V681" s="37" t="str">
        <f t="shared" si="43"/>
        <v/>
      </c>
    </row>
    <row r="682" spans="2:22" x14ac:dyDescent="0.2">
      <c r="B682" s="24" t="str">
        <f t="shared" si="41"/>
        <v/>
      </c>
      <c r="C682" s="3"/>
      <c r="D682" s="2"/>
      <c r="E682" s="2"/>
      <c r="F682" s="2"/>
      <c r="G682" s="15"/>
      <c r="H682" s="15"/>
      <c r="I682" s="45"/>
      <c r="J682" s="2"/>
      <c r="K682" s="37" t="str">
        <f t="shared" si="40"/>
        <v/>
      </c>
      <c r="L682" s="33"/>
      <c r="M682" s="24" t="str">
        <f t="shared" si="42"/>
        <v/>
      </c>
      <c r="N682" s="3"/>
      <c r="O682" s="2"/>
      <c r="P682" s="2"/>
      <c r="Q682" s="2"/>
      <c r="R682" s="15"/>
      <c r="S682" s="15"/>
      <c r="T682" s="45"/>
      <c r="U682" s="2"/>
      <c r="V682" s="37" t="str">
        <f t="shared" si="43"/>
        <v/>
      </c>
    </row>
    <row r="683" spans="2:22" x14ac:dyDescent="0.2">
      <c r="B683" s="24" t="str">
        <f t="shared" si="41"/>
        <v/>
      </c>
      <c r="C683" s="3"/>
      <c r="D683" s="2"/>
      <c r="E683" s="2"/>
      <c r="F683" s="2"/>
      <c r="G683" s="15"/>
      <c r="H683" s="15"/>
      <c r="I683" s="45"/>
      <c r="J683" s="2"/>
      <c r="K683" s="37" t="str">
        <f t="shared" si="40"/>
        <v/>
      </c>
      <c r="L683" s="33"/>
      <c r="M683" s="24" t="str">
        <f t="shared" si="42"/>
        <v/>
      </c>
      <c r="N683" s="3"/>
      <c r="O683" s="2"/>
      <c r="P683" s="2"/>
      <c r="Q683" s="2"/>
      <c r="R683" s="15"/>
      <c r="S683" s="15"/>
      <c r="T683" s="45"/>
      <c r="U683" s="2"/>
      <c r="V683" s="37" t="str">
        <f t="shared" si="43"/>
        <v/>
      </c>
    </row>
    <row r="684" spans="2:22" x14ac:dyDescent="0.2">
      <c r="B684" s="24" t="str">
        <f t="shared" si="41"/>
        <v/>
      </c>
      <c r="C684" s="3"/>
      <c r="D684" s="2"/>
      <c r="E684" s="2"/>
      <c r="F684" s="2"/>
      <c r="G684" s="15"/>
      <c r="H684" s="15"/>
      <c r="I684" s="45"/>
      <c r="J684" s="2"/>
      <c r="K684" s="37" t="str">
        <f t="shared" si="40"/>
        <v/>
      </c>
      <c r="L684" s="33"/>
      <c r="M684" s="24" t="str">
        <f t="shared" si="42"/>
        <v/>
      </c>
      <c r="N684" s="3"/>
      <c r="O684" s="2"/>
      <c r="P684" s="2"/>
      <c r="Q684" s="2"/>
      <c r="R684" s="15"/>
      <c r="S684" s="15"/>
      <c r="T684" s="45"/>
      <c r="U684" s="2"/>
      <c r="V684" s="37" t="str">
        <f t="shared" si="43"/>
        <v/>
      </c>
    </row>
    <row r="685" spans="2:22" x14ac:dyDescent="0.2">
      <c r="B685" s="24" t="str">
        <f t="shared" si="41"/>
        <v/>
      </c>
      <c r="C685" s="3"/>
      <c r="D685" s="2"/>
      <c r="E685" s="2"/>
      <c r="F685" s="2"/>
      <c r="G685" s="15"/>
      <c r="H685" s="15"/>
      <c r="I685" s="45"/>
      <c r="J685" s="2"/>
      <c r="K685" s="37" t="str">
        <f t="shared" si="40"/>
        <v/>
      </c>
      <c r="L685" s="33"/>
      <c r="M685" s="24" t="str">
        <f t="shared" si="42"/>
        <v/>
      </c>
      <c r="N685" s="3"/>
      <c r="O685" s="2"/>
      <c r="P685" s="2"/>
      <c r="Q685" s="2"/>
      <c r="R685" s="15"/>
      <c r="S685" s="15"/>
      <c r="T685" s="45"/>
      <c r="U685" s="2"/>
      <c r="V685" s="37" t="str">
        <f t="shared" si="43"/>
        <v/>
      </c>
    </row>
    <row r="686" spans="2:22" x14ac:dyDescent="0.2">
      <c r="B686" s="24" t="str">
        <f t="shared" si="41"/>
        <v/>
      </c>
      <c r="C686" s="3"/>
      <c r="D686" s="2"/>
      <c r="E686" s="2"/>
      <c r="F686" s="2"/>
      <c r="G686" s="15"/>
      <c r="H686" s="15"/>
      <c r="I686" s="45"/>
      <c r="J686" s="2"/>
      <c r="K686" s="37" t="str">
        <f t="shared" si="40"/>
        <v/>
      </c>
      <c r="L686" s="33"/>
      <c r="M686" s="24" t="str">
        <f t="shared" si="42"/>
        <v/>
      </c>
      <c r="N686" s="3"/>
      <c r="O686" s="2"/>
      <c r="P686" s="2"/>
      <c r="Q686" s="2"/>
      <c r="R686" s="15"/>
      <c r="S686" s="15"/>
      <c r="T686" s="45"/>
      <c r="U686" s="2"/>
      <c r="V686" s="37" t="str">
        <f t="shared" si="43"/>
        <v/>
      </c>
    </row>
    <row r="687" spans="2:22" x14ac:dyDescent="0.2">
      <c r="B687" s="24" t="str">
        <f t="shared" si="41"/>
        <v/>
      </c>
      <c r="C687" s="3"/>
      <c r="D687" s="2"/>
      <c r="E687" s="2"/>
      <c r="F687" s="2"/>
      <c r="G687" s="15"/>
      <c r="H687" s="15"/>
      <c r="I687" s="45"/>
      <c r="J687" s="2"/>
      <c r="K687" s="37" t="str">
        <f t="shared" si="40"/>
        <v/>
      </c>
      <c r="L687" s="33"/>
      <c r="M687" s="24" t="str">
        <f t="shared" si="42"/>
        <v/>
      </c>
      <c r="N687" s="3"/>
      <c r="O687" s="2"/>
      <c r="P687" s="2"/>
      <c r="Q687" s="2"/>
      <c r="R687" s="15"/>
      <c r="S687" s="15"/>
      <c r="T687" s="45"/>
      <c r="U687" s="2"/>
      <c r="V687" s="37" t="str">
        <f t="shared" si="43"/>
        <v/>
      </c>
    </row>
    <row r="688" spans="2:22" x14ac:dyDescent="0.2">
      <c r="B688" s="24" t="str">
        <f t="shared" si="41"/>
        <v/>
      </c>
      <c r="C688" s="3"/>
      <c r="D688" s="2"/>
      <c r="E688" s="2"/>
      <c r="F688" s="2"/>
      <c r="G688" s="15"/>
      <c r="H688" s="15"/>
      <c r="I688" s="45"/>
      <c r="J688" s="2"/>
      <c r="K688" s="37" t="str">
        <f t="shared" si="40"/>
        <v/>
      </c>
      <c r="L688" s="33"/>
      <c r="M688" s="24" t="str">
        <f t="shared" si="42"/>
        <v/>
      </c>
      <c r="N688" s="3"/>
      <c r="O688" s="2"/>
      <c r="P688" s="2"/>
      <c r="Q688" s="2"/>
      <c r="R688" s="15"/>
      <c r="S688" s="15"/>
      <c r="T688" s="45"/>
      <c r="U688" s="2"/>
      <c r="V688" s="37" t="str">
        <f t="shared" si="43"/>
        <v/>
      </c>
    </row>
    <row r="689" spans="2:22" x14ac:dyDescent="0.2">
      <c r="B689" s="24" t="str">
        <f t="shared" si="41"/>
        <v/>
      </c>
      <c r="C689" s="3"/>
      <c r="D689" s="2"/>
      <c r="E689" s="2"/>
      <c r="F689" s="2"/>
      <c r="G689" s="15"/>
      <c r="H689" s="15"/>
      <c r="I689" s="45"/>
      <c r="J689" s="2"/>
      <c r="K689" s="37" t="str">
        <f t="shared" si="40"/>
        <v/>
      </c>
      <c r="L689" s="33"/>
      <c r="M689" s="24" t="str">
        <f t="shared" si="42"/>
        <v/>
      </c>
      <c r="N689" s="3"/>
      <c r="O689" s="2"/>
      <c r="P689" s="2"/>
      <c r="Q689" s="2"/>
      <c r="R689" s="15"/>
      <c r="S689" s="15"/>
      <c r="T689" s="45"/>
      <c r="U689" s="2"/>
      <c r="V689" s="37" t="str">
        <f t="shared" si="43"/>
        <v/>
      </c>
    </row>
    <row r="690" spans="2:22" x14ac:dyDescent="0.2">
      <c r="B690" s="24" t="str">
        <f t="shared" si="41"/>
        <v/>
      </c>
      <c r="C690" s="3"/>
      <c r="D690" s="2"/>
      <c r="E690" s="2"/>
      <c r="F690" s="2"/>
      <c r="G690" s="15"/>
      <c r="H690" s="15"/>
      <c r="I690" s="45"/>
      <c r="J690" s="2"/>
      <c r="K690" s="37" t="str">
        <f t="shared" si="40"/>
        <v/>
      </c>
      <c r="L690" s="33"/>
      <c r="M690" s="24" t="str">
        <f t="shared" si="42"/>
        <v/>
      </c>
      <c r="N690" s="3"/>
      <c r="O690" s="2"/>
      <c r="P690" s="2"/>
      <c r="Q690" s="2"/>
      <c r="R690" s="15"/>
      <c r="S690" s="15"/>
      <c r="T690" s="45"/>
      <c r="U690" s="2"/>
      <c r="V690" s="37" t="str">
        <f t="shared" si="43"/>
        <v/>
      </c>
    </row>
    <row r="691" spans="2:22" x14ac:dyDescent="0.2">
      <c r="B691" s="24" t="str">
        <f t="shared" si="41"/>
        <v/>
      </c>
      <c r="C691" s="3"/>
      <c r="D691" s="2"/>
      <c r="E691" s="2"/>
      <c r="F691" s="2"/>
      <c r="G691" s="15"/>
      <c r="H691" s="15"/>
      <c r="I691" s="45"/>
      <c r="J691" s="2"/>
      <c r="K691" s="37" t="str">
        <f t="shared" si="40"/>
        <v/>
      </c>
      <c r="L691" s="33"/>
      <c r="M691" s="24" t="str">
        <f t="shared" si="42"/>
        <v/>
      </c>
      <c r="N691" s="3"/>
      <c r="O691" s="2"/>
      <c r="P691" s="2"/>
      <c r="Q691" s="2"/>
      <c r="R691" s="15"/>
      <c r="S691" s="15"/>
      <c r="T691" s="45"/>
      <c r="U691" s="2"/>
      <c r="V691" s="37" t="str">
        <f t="shared" si="43"/>
        <v/>
      </c>
    </row>
    <row r="692" spans="2:22" x14ac:dyDescent="0.2">
      <c r="B692" s="24" t="str">
        <f t="shared" si="41"/>
        <v/>
      </c>
      <c r="C692" s="3"/>
      <c r="D692" s="2"/>
      <c r="E692" s="2"/>
      <c r="F692" s="2"/>
      <c r="G692" s="15"/>
      <c r="H692" s="15"/>
      <c r="I692" s="45"/>
      <c r="J692" s="2"/>
      <c r="K692" s="37" t="str">
        <f t="shared" si="40"/>
        <v/>
      </c>
      <c r="L692" s="33"/>
      <c r="M692" s="24" t="str">
        <f t="shared" si="42"/>
        <v/>
      </c>
      <c r="N692" s="3"/>
      <c r="O692" s="2"/>
      <c r="P692" s="2"/>
      <c r="Q692" s="2"/>
      <c r="R692" s="15"/>
      <c r="S692" s="15"/>
      <c r="T692" s="45"/>
      <c r="U692" s="2"/>
      <c r="V692" s="37" t="str">
        <f t="shared" si="43"/>
        <v/>
      </c>
    </row>
    <row r="693" spans="2:22" x14ac:dyDescent="0.2">
      <c r="B693" s="24" t="str">
        <f t="shared" si="41"/>
        <v/>
      </c>
      <c r="C693" s="3"/>
      <c r="D693" s="2"/>
      <c r="E693" s="2"/>
      <c r="F693" s="2"/>
      <c r="G693" s="15"/>
      <c r="H693" s="15"/>
      <c r="I693" s="45"/>
      <c r="J693" s="2"/>
      <c r="K693" s="37" t="str">
        <f t="shared" si="40"/>
        <v/>
      </c>
      <c r="L693" s="33"/>
      <c r="M693" s="24" t="str">
        <f t="shared" si="42"/>
        <v/>
      </c>
      <c r="N693" s="3"/>
      <c r="O693" s="2"/>
      <c r="P693" s="2"/>
      <c r="Q693" s="2"/>
      <c r="R693" s="15"/>
      <c r="S693" s="15"/>
      <c r="T693" s="45"/>
      <c r="U693" s="2"/>
      <c r="V693" s="37" t="str">
        <f t="shared" si="43"/>
        <v/>
      </c>
    </row>
    <row r="694" spans="2:22" x14ac:dyDescent="0.2">
      <c r="B694" s="24" t="str">
        <f t="shared" si="41"/>
        <v/>
      </c>
      <c r="C694" s="3"/>
      <c r="D694" s="2"/>
      <c r="E694" s="2"/>
      <c r="F694" s="2"/>
      <c r="G694" s="15"/>
      <c r="H694" s="15"/>
      <c r="I694" s="45"/>
      <c r="J694" s="2"/>
      <c r="K694" s="37" t="str">
        <f t="shared" si="40"/>
        <v/>
      </c>
      <c r="L694" s="33"/>
      <c r="M694" s="24" t="str">
        <f t="shared" si="42"/>
        <v/>
      </c>
      <c r="N694" s="3"/>
      <c r="O694" s="2"/>
      <c r="P694" s="2"/>
      <c r="Q694" s="2"/>
      <c r="R694" s="15"/>
      <c r="S694" s="15"/>
      <c r="T694" s="45"/>
      <c r="U694" s="2"/>
      <c r="V694" s="37" t="str">
        <f t="shared" si="43"/>
        <v/>
      </c>
    </row>
    <row r="695" spans="2:22" x14ac:dyDescent="0.2">
      <c r="B695" s="24" t="str">
        <f t="shared" si="41"/>
        <v/>
      </c>
      <c r="C695" s="3"/>
      <c r="D695" s="2"/>
      <c r="E695" s="2"/>
      <c r="F695" s="2"/>
      <c r="G695" s="15"/>
      <c r="H695" s="15"/>
      <c r="I695" s="45"/>
      <c r="J695" s="2"/>
      <c r="K695" s="37" t="str">
        <f t="shared" si="40"/>
        <v/>
      </c>
      <c r="L695" s="33"/>
      <c r="M695" s="24" t="str">
        <f t="shared" si="42"/>
        <v/>
      </c>
      <c r="N695" s="3"/>
      <c r="O695" s="2"/>
      <c r="P695" s="2"/>
      <c r="Q695" s="2"/>
      <c r="R695" s="15"/>
      <c r="S695" s="15"/>
      <c r="T695" s="45"/>
      <c r="U695" s="2"/>
      <c r="V695" s="37" t="str">
        <f t="shared" si="43"/>
        <v/>
      </c>
    </row>
    <row r="696" spans="2:22" x14ac:dyDescent="0.2">
      <c r="B696" s="24" t="str">
        <f t="shared" si="41"/>
        <v/>
      </c>
      <c r="C696" s="3"/>
      <c r="D696" s="2"/>
      <c r="E696" s="2"/>
      <c r="F696" s="2"/>
      <c r="G696" s="15"/>
      <c r="H696" s="15"/>
      <c r="I696" s="45"/>
      <c r="J696" s="2"/>
      <c r="K696" s="37" t="str">
        <f t="shared" si="40"/>
        <v/>
      </c>
      <c r="L696" s="33"/>
      <c r="M696" s="24" t="str">
        <f t="shared" si="42"/>
        <v/>
      </c>
      <c r="N696" s="3"/>
      <c r="O696" s="2"/>
      <c r="P696" s="2"/>
      <c r="Q696" s="2"/>
      <c r="R696" s="15"/>
      <c r="S696" s="15"/>
      <c r="T696" s="45"/>
      <c r="U696" s="2"/>
      <c r="V696" s="37" t="str">
        <f t="shared" si="43"/>
        <v/>
      </c>
    </row>
    <row r="697" spans="2:22" x14ac:dyDescent="0.2">
      <c r="B697" s="24" t="str">
        <f t="shared" si="41"/>
        <v/>
      </c>
      <c r="C697" s="3"/>
      <c r="D697" s="2"/>
      <c r="E697" s="2"/>
      <c r="F697" s="2"/>
      <c r="G697" s="15"/>
      <c r="H697" s="15"/>
      <c r="I697" s="45"/>
      <c r="J697" s="2"/>
      <c r="K697" s="37" t="str">
        <f t="shared" si="40"/>
        <v/>
      </c>
      <c r="L697" s="33"/>
      <c r="M697" s="24" t="str">
        <f t="shared" si="42"/>
        <v/>
      </c>
      <c r="N697" s="3"/>
      <c r="O697" s="2"/>
      <c r="P697" s="2"/>
      <c r="Q697" s="2"/>
      <c r="R697" s="15"/>
      <c r="S697" s="15"/>
      <c r="T697" s="45"/>
      <c r="U697" s="2"/>
      <c r="V697" s="37" t="str">
        <f t="shared" si="43"/>
        <v/>
      </c>
    </row>
    <row r="698" spans="2:22" x14ac:dyDescent="0.2">
      <c r="B698" s="24" t="str">
        <f t="shared" si="41"/>
        <v/>
      </c>
      <c r="C698" s="3"/>
      <c r="D698" s="2"/>
      <c r="E698" s="2"/>
      <c r="F698" s="2"/>
      <c r="G698" s="15"/>
      <c r="H698" s="15"/>
      <c r="I698" s="45"/>
      <c r="J698" s="2"/>
      <c r="K698" s="37" t="str">
        <f t="shared" si="40"/>
        <v/>
      </c>
      <c r="L698" s="33"/>
      <c r="M698" s="24" t="str">
        <f t="shared" si="42"/>
        <v/>
      </c>
      <c r="N698" s="3"/>
      <c r="O698" s="2"/>
      <c r="P698" s="2"/>
      <c r="Q698" s="2"/>
      <c r="R698" s="15"/>
      <c r="S698" s="15"/>
      <c r="T698" s="45"/>
      <c r="U698" s="2"/>
      <c r="V698" s="37" t="str">
        <f t="shared" si="43"/>
        <v/>
      </c>
    </row>
    <row r="699" spans="2:22" x14ac:dyDescent="0.2">
      <c r="B699" s="24" t="str">
        <f t="shared" si="41"/>
        <v/>
      </c>
      <c r="C699" s="3"/>
      <c r="D699" s="2"/>
      <c r="E699" s="2"/>
      <c r="F699" s="2"/>
      <c r="G699" s="15"/>
      <c r="H699" s="15"/>
      <c r="I699" s="45"/>
      <c r="J699" s="2"/>
      <c r="K699" s="37" t="str">
        <f t="shared" si="40"/>
        <v/>
      </c>
      <c r="L699" s="33"/>
      <c r="M699" s="24" t="str">
        <f t="shared" si="42"/>
        <v/>
      </c>
      <c r="N699" s="3"/>
      <c r="O699" s="2"/>
      <c r="P699" s="2"/>
      <c r="Q699" s="2"/>
      <c r="R699" s="15"/>
      <c r="S699" s="15"/>
      <c r="T699" s="45"/>
      <c r="U699" s="2"/>
      <c r="V699" s="37" t="str">
        <f t="shared" si="43"/>
        <v/>
      </c>
    </row>
    <row r="700" spans="2:22" x14ac:dyDescent="0.2">
      <c r="B700" s="24" t="str">
        <f t="shared" si="41"/>
        <v/>
      </c>
      <c r="C700" s="3"/>
      <c r="D700" s="2"/>
      <c r="E700" s="2"/>
      <c r="F700" s="2"/>
      <c r="G700" s="15"/>
      <c r="H700" s="15"/>
      <c r="I700" s="45"/>
      <c r="J700" s="2"/>
      <c r="K700" s="37" t="str">
        <f t="shared" si="40"/>
        <v/>
      </c>
      <c r="L700" s="33"/>
      <c r="M700" s="24" t="str">
        <f t="shared" si="42"/>
        <v/>
      </c>
      <c r="N700" s="3"/>
      <c r="O700" s="2"/>
      <c r="P700" s="2"/>
      <c r="Q700" s="2"/>
      <c r="R700" s="15"/>
      <c r="S700" s="15"/>
      <c r="T700" s="45"/>
      <c r="U700" s="2"/>
      <c r="V700" s="37" t="str">
        <f t="shared" si="43"/>
        <v/>
      </c>
    </row>
    <row r="701" spans="2:22" x14ac:dyDescent="0.2">
      <c r="B701" s="24" t="str">
        <f t="shared" si="41"/>
        <v/>
      </c>
      <c r="C701" s="3"/>
      <c r="D701" s="2"/>
      <c r="E701" s="2"/>
      <c r="F701" s="2"/>
      <c r="G701" s="15"/>
      <c r="H701" s="15"/>
      <c r="I701" s="45"/>
      <c r="J701" s="2"/>
      <c r="K701" s="37" t="str">
        <f t="shared" si="40"/>
        <v/>
      </c>
      <c r="L701" s="33"/>
      <c r="M701" s="24" t="str">
        <f t="shared" si="42"/>
        <v/>
      </c>
      <c r="N701" s="3"/>
      <c r="O701" s="2"/>
      <c r="P701" s="2"/>
      <c r="Q701" s="2"/>
      <c r="R701" s="15"/>
      <c r="S701" s="15"/>
      <c r="T701" s="45"/>
      <c r="U701" s="2"/>
      <c r="V701" s="37" t="str">
        <f t="shared" si="43"/>
        <v/>
      </c>
    </row>
    <row r="702" spans="2:22" x14ac:dyDescent="0.2">
      <c r="B702" s="24" t="str">
        <f t="shared" si="41"/>
        <v/>
      </c>
      <c r="C702" s="3"/>
      <c r="D702" s="2"/>
      <c r="E702" s="2"/>
      <c r="F702" s="2"/>
      <c r="G702" s="15"/>
      <c r="H702" s="15"/>
      <c r="I702" s="45"/>
      <c r="J702" s="2"/>
      <c r="K702" s="37" t="str">
        <f t="shared" si="40"/>
        <v/>
      </c>
      <c r="L702" s="33"/>
      <c r="M702" s="24" t="str">
        <f t="shared" si="42"/>
        <v/>
      </c>
      <c r="N702" s="3"/>
      <c r="O702" s="2"/>
      <c r="P702" s="2"/>
      <c r="Q702" s="2"/>
      <c r="R702" s="15"/>
      <c r="S702" s="15"/>
      <c r="T702" s="45"/>
      <c r="U702" s="2"/>
      <c r="V702" s="37" t="str">
        <f t="shared" si="43"/>
        <v/>
      </c>
    </row>
    <row r="703" spans="2:22" x14ac:dyDescent="0.2">
      <c r="B703" s="24" t="str">
        <f t="shared" si="41"/>
        <v/>
      </c>
      <c r="C703" s="3"/>
      <c r="D703" s="2"/>
      <c r="E703" s="2"/>
      <c r="F703" s="2"/>
      <c r="G703" s="15"/>
      <c r="H703" s="15"/>
      <c r="I703" s="45"/>
      <c r="J703" s="2"/>
      <c r="K703" s="37" t="str">
        <f t="shared" si="40"/>
        <v/>
      </c>
      <c r="L703" s="33"/>
      <c r="M703" s="24" t="str">
        <f t="shared" si="42"/>
        <v/>
      </c>
      <c r="N703" s="3"/>
      <c r="O703" s="2"/>
      <c r="P703" s="2"/>
      <c r="Q703" s="2"/>
      <c r="R703" s="15"/>
      <c r="S703" s="15"/>
      <c r="T703" s="45"/>
      <c r="U703" s="2"/>
      <c r="V703" s="37" t="str">
        <f t="shared" si="43"/>
        <v/>
      </c>
    </row>
    <row r="704" spans="2:22" x14ac:dyDescent="0.2">
      <c r="B704" s="24" t="str">
        <f t="shared" si="41"/>
        <v/>
      </c>
      <c r="C704" s="3"/>
      <c r="D704" s="2"/>
      <c r="E704" s="2"/>
      <c r="F704" s="2"/>
      <c r="G704" s="15"/>
      <c r="H704" s="15"/>
      <c r="I704" s="45"/>
      <c r="J704" s="2"/>
      <c r="K704" s="37" t="str">
        <f t="shared" si="40"/>
        <v/>
      </c>
      <c r="L704" s="33"/>
      <c r="M704" s="24" t="str">
        <f t="shared" si="42"/>
        <v/>
      </c>
      <c r="N704" s="3"/>
      <c r="O704" s="2"/>
      <c r="P704" s="2"/>
      <c r="Q704" s="2"/>
      <c r="R704" s="15"/>
      <c r="S704" s="15"/>
      <c r="T704" s="45"/>
      <c r="U704" s="2"/>
      <c r="V704" s="37" t="str">
        <f t="shared" si="43"/>
        <v/>
      </c>
    </row>
    <row r="705" spans="2:22" x14ac:dyDescent="0.2">
      <c r="B705" s="24" t="str">
        <f t="shared" si="41"/>
        <v/>
      </c>
      <c r="C705" s="3"/>
      <c r="D705" s="2"/>
      <c r="E705" s="2"/>
      <c r="F705" s="2"/>
      <c r="G705" s="15"/>
      <c r="H705" s="15"/>
      <c r="I705" s="45"/>
      <c r="J705" s="2"/>
      <c r="K705" s="37" t="str">
        <f t="shared" si="40"/>
        <v/>
      </c>
      <c r="L705" s="33"/>
      <c r="M705" s="24" t="str">
        <f t="shared" si="42"/>
        <v/>
      </c>
      <c r="N705" s="3"/>
      <c r="O705" s="2"/>
      <c r="P705" s="2"/>
      <c r="Q705" s="2"/>
      <c r="R705" s="15"/>
      <c r="S705" s="15"/>
      <c r="T705" s="45"/>
      <c r="U705" s="2"/>
      <c r="V705" s="37" t="str">
        <f t="shared" si="43"/>
        <v/>
      </c>
    </row>
    <row r="706" spans="2:22" x14ac:dyDescent="0.2">
      <c r="B706" s="24" t="str">
        <f t="shared" si="41"/>
        <v/>
      </c>
      <c r="C706" s="3"/>
      <c r="D706" s="2"/>
      <c r="E706" s="2"/>
      <c r="F706" s="2"/>
      <c r="G706" s="15"/>
      <c r="H706" s="15"/>
      <c r="I706" s="45"/>
      <c r="J706" s="2"/>
      <c r="K706" s="37" t="str">
        <f t="shared" si="40"/>
        <v/>
      </c>
      <c r="L706" s="33"/>
      <c r="M706" s="24" t="str">
        <f t="shared" si="42"/>
        <v/>
      </c>
      <c r="N706" s="3"/>
      <c r="O706" s="2"/>
      <c r="P706" s="2"/>
      <c r="Q706" s="2"/>
      <c r="R706" s="15"/>
      <c r="S706" s="15"/>
      <c r="T706" s="45"/>
      <c r="U706" s="2"/>
      <c r="V706" s="37" t="str">
        <f t="shared" si="43"/>
        <v/>
      </c>
    </row>
    <row r="707" spans="2:22" x14ac:dyDescent="0.2">
      <c r="B707" s="24" t="str">
        <f t="shared" si="41"/>
        <v/>
      </c>
      <c r="C707" s="3"/>
      <c r="D707" s="2"/>
      <c r="E707" s="2"/>
      <c r="F707" s="2"/>
      <c r="G707" s="15"/>
      <c r="H707" s="15"/>
      <c r="I707" s="45"/>
      <c r="J707" s="2"/>
      <c r="K707" s="37" t="str">
        <f t="shared" si="40"/>
        <v/>
      </c>
      <c r="L707" s="33"/>
      <c r="M707" s="24" t="str">
        <f t="shared" si="42"/>
        <v/>
      </c>
      <c r="N707" s="3"/>
      <c r="O707" s="2"/>
      <c r="P707" s="2"/>
      <c r="Q707" s="2"/>
      <c r="R707" s="15"/>
      <c r="S707" s="15"/>
      <c r="T707" s="45"/>
      <c r="U707" s="2"/>
      <c r="V707" s="37" t="str">
        <f t="shared" si="43"/>
        <v/>
      </c>
    </row>
    <row r="708" spans="2:22" x14ac:dyDescent="0.2">
      <c r="B708" s="24" t="str">
        <f t="shared" si="41"/>
        <v/>
      </c>
      <c r="C708" s="3"/>
      <c r="D708" s="2"/>
      <c r="E708" s="2"/>
      <c r="F708" s="2"/>
      <c r="G708" s="15"/>
      <c r="H708" s="15"/>
      <c r="I708" s="45"/>
      <c r="J708" s="2"/>
      <c r="K708" s="37" t="str">
        <f t="shared" si="40"/>
        <v/>
      </c>
      <c r="L708" s="33"/>
      <c r="M708" s="24" t="str">
        <f t="shared" si="42"/>
        <v/>
      </c>
      <c r="N708" s="3"/>
      <c r="O708" s="2"/>
      <c r="P708" s="2"/>
      <c r="Q708" s="2"/>
      <c r="R708" s="15"/>
      <c r="S708" s="15"/>
      <c r="T708" s="45"/>
      <c r="U708" s="2"/>
      <c r="V708" s="37" t="str">
        <f t="shared" si="43"/>
        <v/>
      </c>
    </row>
    <row r="709" spans="2:22" x14ac:dyDescent="0.2">
      <c r="B709" s="24" t="str">
        <f t="shared" si="41"/>
        <v/>
      </c>
      <c r="C709" s="3"/>
      <c r="D709" s="2"/>
      <c r="E709" s="2"/>
      <c r="F709" s="2"/>
      <c r="G709" s="15"/>
      <c r="H709" s="15"/>
      <c r="I709" s="45"/>
      <c r="J709" s="2"/>
      <c r="K709" s="37" t="str">
        <f t="shared" ref="K709:K772" si="44">IF(AND(I709&gt;0,G709&gt;0),G709/I709,"")</f>
        <v/>
      </c>
      <c r="L709" s="33"/>
      <c r="M709" s="24" t="str">
        <f t="shared" si="42"/>
        <v/>
      </c>
      <c r="N709" s="3"/>
      <c r="O709" s="2"/>
      <c r="P709" s="2"/>
      <c r="Q709" s="2"/>
      <c r="R709" s="15"/>
      <c r="S709" s="15"/>
      <c r="T709" s="45"/>
      <c r="U709" s="2"/>
      <c r="V709" s="37" t="str">
        <f t="shared" si="43"/>
        <v/>
      </c>
    </row>
    <row r="710" spans="2:22" x14ac:dyDescent="0.2">
      <c r="B710" s="24" t="str">
        <f t="shared" ref="B710:B773" si="45">_xlfn.CONCAT(C710,E710,F710)</f>
        <v/>
      </c>
      <c r="C710" s="3"/>
      <c r="D710" s="2"/>
      <c r="E710" s="2"/>
      <c r="F710" s="2"/>
      <c r="G710" s="15"/>
      <c r="H710" s="15"/>
      <c r="I710" s="45"/>
      <c r="J710" s="2"/>
      <c r="K710" s="37" t="str">
        <f t="shared" si="44"/>
        <v/>
      </c>
      <c r="L710" s="33"/>
      <c r="M710" s="24" t="str">
        <f t="shared" ref="M710:M773" si="46">_xlfn.CONCAT(N710,P710,Q710)</f>
        <v/>
      </c>
      <c r="N710" s="3"/>
      <c r="O710" s="2"/>
      <c r="P710" s="2"/>
      <c r="Q710" s="2"/>
      <c r="R710" s="15"/>
      <c r="S710" s="15"/>
      <c r="T710" s="45"/>
      <c r="U710" s="2"/>
      <c r="V710" s="37" t="str">
        <f t="shared" ref="V710:V773" si="47">IF(AND(T710&gt;0,R710&gt;0),R710/T710,"")</f>
        <v/>
      </c>
    </row>
    <row r="711" spans="2:22" x14ac:dyDescent="0.2">
      <c r="B711" s="24" t="str">
        <f t="shared" si="45"/>
        <v/>
      </c>
      <c r="C711" s="3"/>
      <c r="D711" s="2"/>
      <c r="E711" s="2"/>
      <c r="F711" s="2"/>
      <c r="G711" s="15"/>
      <c r="H711" s="15"/>
      <c r="I711" s="45"/>
      <c r="J711" s="2"/>
      <c r="K711" s="37" t="str">
        <f t="shared" si="44"/>
        <v/>
      </c>
      <c r="L711" s="33"/>
      <c r="M711" s="24" t="str">
        <f t="shared" si="46"/>
        <v/>
      </c>
      <c r="N711" s="3"/>
      <c r="O711" s="2"/>
      <c r="P711" s="2"/>
      <c r="Q711" s="2"/>
      <c r="R711" s="15"/>
      <c r="S711" s="15"/>
      <c r="T711" s="45"/>
      <c r="U711" s="2"/>
      <c r="V711" s="37" t="str">
        <f t="shared" si="47"/>
        <v/>
      </c>
    </row>
    <row r="712" spans="2:22" x14ac:dyDescent="0.2">
      <c r="B712" s="24" t="str">
        <f t="shared" si="45"/>
        <v/>
      </c>
      <c r="C712" s="3"/>
      <c r="D712" s="2"/>
      <c r="E712" s="2"/>
      <c r="F712" s="2"/>
      <c r="G712" s="15"/>
      <c r="H712" s="15"/>
      <c r="I712" s="45"/>
      <c r="J712" s="2"/>
      <c r="K712" s="37" t="str">
        <f t="shared" si="44"/>
        <v/>
      </c>
      <c r="L712" s="33"/>
      <c r="M712" s="24" t="str">
        <f t="shared" si="46"/>
        <v/>
      </c>
      <c r="N712" s="3"/>
      <c r="O712" s="2"/>
      <c r="P712" s="2"/>
      <c r="Q712" s="2"/>
      <c r="R712" s="15"/>
      <c r="S712" s="15"/>
      <c r="T712" s="45"/>
      <c r="U712" s="2"/>
      <c r="V712" s="37" t="str">
        <f t="shared" si="47"/>
        <v/>
      </c>
    </row>
    <row r="713" spans="2:22" x14ac:dyDescent="0.2">
      <c r="B713" s="24" t="str">
        <f t="shared" si="45"/>
        <v/>
      </c>
      <c r="C713" s="3"/>
      <c r="D713" s="2"/>
      <c r="E713" s="2"/>
      <c r="F713" s="2"/>
      <c r="G713" s="15"/>
      <c r="H713" s="15"/>
      <c r="I713" s="45"/>
      <c r="J713" s="2"/>
      <c r="K713" s="37" t="str">
        <f t="shared" si="44"/>
        <v/>
      </c>
      <c r="L713" s="33"/>
      <c r="M713" s="24" t="str">
        <f t="shared" si="46"/>
        <v/>
      </c>
      <c r="N713" s="3"/>
      <c r="O713" s="2"/>
      <c r="P713" s="2"/>
      <c r="Q713" s="2"/>
      <c r="R713" s="15"/>
      <c r="S713" s="15"/>
      <c r="T713" s="45"/>
      <c r="U713" s="2"/>
      <c r="V713" s="37" t="str">
        <f t="shared" si="47"/>
        <v/>
      </c>
    </row>
    <row r="714" spans="2:22" x14ac:dyDescent="0.2">
      <c r="B714" s="24" t="str">
        <f t="shared" si="45"/>
        <v/>
      </c>
      <c r="C714" s="3"/>
      <c r="D714" s="2"/>
      <c r="E714" s="2"/>
      <c r="F714" s="2"/>
      <c r="G714" s="15"/>
      <c r="H714" s="15"/>
      <c r="I714" s="45"/>
      <c r="J714" s="2"/>
      <c r="K714" s="37" t="str">
        <f t="shared" si="44"/>
        <v/>
      </c>
      <c r="L714" s="33"/>
      <c r="M714" s="24" t="str">
        <f t="shared" si="46"/>
        <v/>
      </c>
      <c r="N714" s="3"/>
      <c r="O714" s="2"/>
      <c r="P714" s="2"/>
      <c r="Q714" s="2"/>
      <c r="R714" s="15"/>
      <c r="S714" s="15"/>
      <c r="T714" s="45"/>
      <c r="U714" s="2"/>
      <c r="V714" s="37" t="str">
        <f t="shared" si="47"/>
        <v/>
      </c>
    </row>
    <row r="715" spans="2:22" x14ac:dyDescent="0.2">
      <c r="B715" s="24" t="str">
        <f t="shared" si="45"/>
        <v/>
      </c>
      <c r="C715" s="3"/>
      <c r="D715" s="2"/>
      <c r="E715" s="2"/>
      <c r="F715" s="2"/>
      <c r="G715" s="15"/>
      <c r="H715" s="15"/>
      <c r="I715" s="45"/>
      <c r="J715" s="2"/>
      <c r="K715" s="37" t="str">
        <f t="shared" si="44"/>
        <v/>
      </c>
      <c r="L715" s="33"/>
      <c r="M715" s="24" t="str">
        <f t="shared" si="46"/>
        <v/>
      </c>
      <c r="N715" s="3"/>
      <c r="O715" s="2"/>
      <c r="P715" s="2"/>
      <c r="Q715" s="2"/>
      <c r="R715" s="15"/>
      <c r="S715" s="15"/>
      <c r="T715" s="45"/>
      <c r="U715" s="2"/>
      <c r="V715" s="37" t="str">
        <f t="shared" si="47"/>
        <v/>
      </c>
    </row>
    <row r="716" spans="2:22" x14ac:dyDescent="0.2">
      <c r="B716" s="24" t="str">
        <f t="shared" si="45"/>
        <v/>
      </c>
      <c r="C716" s="3"/>
      <c r="D716" s="2"/>
      <c r="E716" s="2"/>
      <c r="F716" s="2"/>
      <c r="G716" s="15"/>
      <c r="H716" s="15"/>
      <c r="I716" s="45"/>
      <c r="J716" s="2"/>
      <c r="K716" s="37" t="str">
        <f t="shared" si="44"/>
        <v/>
      </c>
      <c r="L716" s="33"/>
      <c r="M716" s="24" t="str">
        <f t="shared" si="46"/>
        <v/>
      </c>
      <c r="N716" s="3"/>
      <c r="O716" s="2"/>
      <c r="P716" s="2"/>
      <c r="Q716" s="2"/>
      <c r="R716" s="15"/>
      <c r="S716" s="15"/>
      <c r="T716" s="45"/>
      <c r="U716" s="2"/>
      <c r="V716" s="37" t="str">
        <f t="shared" si="47"/>
        <v/>
      </c>
    </row>
    <row r="717" spans="2:22" x14ac:dyDescent="0.2">
      <c r="B717" s="24" t="str">
        <f t="shared" si="45"/>
        <v/>
      </c>
      <c r="C717" s="3"/>
      <c r="D717" s="2"/>
      <c r="E717" s="2"/>
      <c r="F717" s="2"/>
      <c r="G717" s="15"/>
      <c r="H717" s="15"/>
      <c r="I717" s="45"/>
      <c r="J717" s="2"/>
      <c r="K717" s="37" t="str">
        <f t="shared" si="44"/>
        <v/>
      </c>
      <c r="L717" s="33"/>
      <c r="M717" s="24" t="str">
        <f t="shared" si="46"/>
        <v/>
      </c>
      <c r="N717" s="3"/>
      <c r="O717" s="2"/>
      <c r="P717" s="2"/>
      <c r="Q717" s="2"/>
      <c r="R717" s="15"/>
      <c r="S717" s="15"/>
      <c r="T717" s="45"/>
      <c r="U717" s="2"/>
      <c r="V717" s="37" t="str">
        <f t="shared" si="47"/>
        <v/>
      </c>
    </row>
    <row r="718" spans="2:22" x14ac:dyDescent="0.2">
      <c r="B718" s="24" t="str">
        <f t="shared" si="45"/>
        <v/>
      </c>
      <c r="C718" s="3"/>
      <c r="D718" s="2"/>
      <c r="E718" s="2"/>
      <c r="F718" s="2"/>
      <c r="G718" s="15"/>
      <c r="H718" s="15"/>
      <c r="I718" s="45"/>
      <c r="J718" s="2"/>
      <c r="K718" s="37" t="str">
        <f t="shared" si="44"/>
        <v/>
      </c>
      <c r="L718" s="33"/>
      <c r="M718" s="24" t="str">
        <f t="shared" si="46"/>
        <v/>
      </c>
      <c r="N718" s="3"/>
      <c r="O718" s="2"/>
      <c r="P718" s="2"/>
      <c r="Q718" s="2"/>
      <c r="R718" s="15"/>
      <c r="S718" s="15"/>
      <c r="T718" s="45"/>
      <c r="U718" s="2"/>
      <c r="V718" s="37" t="str">
        <f t="shared" si="47"/>
        <v/>
      </c>
    </row>
    <row r="719" spans="2:22" x14ac:dyDescent="0.2">
      <c r="B719" s="24" t="str">
        <f t="shared" si="45"/>
        <v/>
      </c>
      <c r="C719" s="3"/>
      <c r="D719" s="2"/>
      <c r="E719" s="2"/>
      <c r="F719" s="2"/>
      <c r="G719" s="15"/>
      <c r="H719" s="15"/>
      <c r="I719" s="45"/>
      <c r="J719" s="2"/>
      <c r="K719" s="37" t="str">
        <f t="shared" si="44"/>
        <v/>
      </c>
      <c r="L719" s="33"/>
      <c r="M719" s="24" t="str">
        <f t="shared" si="46"/>
        <v/>
      </c>
      <c r="N719" s="3"/>
      <c r="O719" s="2"/>
      <c r="P719" s="2"/>
      <c r="Q719" s="2"/>
      <c r="R719" s="15"/>
      <c r="S719" s="15"/>
      <c r="T719" s="45"/>
      <c r="U719" s="2"/>
      <c r="V719" s="37" t="str">
        <f t="shared" si="47"/>
        <v/>
      </c>
    </row>
    <row r="720" spans="2:22" x14ac:dyDescent="0.2">
      <c r="B720" s="24" t="str">
        <f t="shared" si="45"/>
        <v/>
      </c>
      <c r="C720" s="3"/>
      <c r="D720" s="2"/>
      <c r="E720" s="2"/>
      <c r="F720" s="2"/>
      <c r="G720" s="15"/>
      <c r="H720" s="15"/>
      <c r="I720" s="45"/>
      <c r="J720" s="2"/>
      <c r="K720" s="37" t="str">
        <f t="shared" si="44"/>
        <v/>
      </c>
      <c r="L720" s="33"/>
      <c r="M720" s="24" t="str">
        <f t="shared" si="46"/>
        <v/>
      </c>
      <c r="N720" s="3"/>
      <c r="O720" s="2"/>
      <c r="P720" s="2"/>
      <c r="Q720" s="2"/>
      <c r="R720" s="15"/>
      <c r="S720" s="15"/>
      <c r="T720" s="45"/>
      <c r="U720" s="2"/>
      <c r="V720" s="37" t="str">
        <f t="shared" si="47"/>
        <v/>
      </c>
    </row>
    <row r="721" spans="2:22" x14ac:dyDescent="0.2">
      <c r="B721" s="24" t="str">
        <f t="shared" si="45"/>
        <v/>
      </c>
      <c r="C721" s="3"/>
      <c r="D721" s="2"/>
      <c r="E721" s="2"/>
      <c r="F721" s="2"/>
      <c r="G721" s="15"/>
      <c r="H721" s="15"/>
      <c r="I721" s="45"/>
      <c r="J721" s="2"/>
      <c r="K721" s="37" t="str">
        <f t="shared" si="44"/>
        <v/>
      </c>
      <c r="L721" s="33"/>
      <c r="M721" s="24" t="str">
        <f t="shared" si="46"/>
        <v/>
      </c>
      <c r="N721" s="3"/>
      <c r="O721" s="2"/>
      <c r="P721" s="2"/>
      <c r="Q721" s="2"/>
      <c r="R721" s="15"/>
      <c r="S721" s="15"/>
      <c r="T721" s="45"/>
      <c r="U721" s="2"/>
      <c r="V721" s="37" t="str">
        <f t="shared" si="47"/>
        <v/>
      </c>
    </row>
    <row r="722" spans="2:22" x14ac:dyDescent="0.2">
      <c r="B722" s="24" t="str">
        <f t="shared" si="45"/>
        <v/>
      </c>
      <c r="C722" s="3"/>
      <c r="D722" s="2"/>
      <c r="E722" s="2"/>
      <c r="F722" s="2"/>
      <c r="G722" s="15"/>
      <c r="H722" s="15"/>
      <c r="I722" s="45"/>
      <c r="J722" s="2"/>
      <c r="K722" s="37" t="str">
        <f t="shared" si="44"/>
        <v/>
      </c>
      <c r="L722" s="33"/>
      <c r="M722" s="24" t="str">
        <f t="shared" si="46"/>
        <v/>
      </c>
      <c r="N722" s="3"/>
      <c r="O722" s="2"/>
      <c r="P722" s="2"/>
      <c r="Q722" s="2"/>
      <c r="R722" s="15"/>
      <c r="S722" s="15"/>
      <c r="T722" s="45"/>
      <c r="U722" s="2"/>
      <c r="V722" s="37" t="str">
        <f t="shared" si="47"/>
        <v/>
      </c>
    </row>
    <row r="723" spans="2:22" x14ac:dyDescent="0.2">
      <c r="B723" s="24" t="str">
        <f t="shared" si="45"/>
        <v/>
      </c>
      <c r="C723" s="3"/>
      <c r="D723" s="2"/>
      <c r="E723" s="2"/>
      <c r="F723" s="2"/>
      <c r="G723" s="15"/>
      <c r="H723" s="15"/>
      <c r="I723" s="45"/>
      <c r="J723" s="2"/>
      <c r="K723" s="37" t="str">
        <f t="shared" si="44"/>
        <v/>
      </c>
      <c r="L723" s="33"/>
      <c r="M723" s="24" t="str">
        <f t="shared" si="46"/>
        <v/>
      </c>
      <c r="N723" s="3"/>
      <c r="O723" s="2"/>
      <c r="P723" s="2"/>
      <c r="Q723" s="2"/>
      <c r="R723" s="15"/>
      <c r="S723" s="15"/>
      <c r="T723" s="45"/>
      <c r="U723" s="2"/>
      <c r="V723" s="37" t="str">
        <f t="shared" si="47"/>
        <v/>
      </c>
    </row>
    <row r="724" spans="2:22" x14ac:dyDescent="0.2">
      <c r="B724" s="24" t="str">
        <f t="shared" si="45"/>
        <v/>
      </c>
      <c r="C724" s="3"/>
      <c r="D724" s="2"/>
      <c r="E724" s="2"/>
      <c r="F724" s="2"/>
      <c r="G724" s="15"/>
      <c r="H724" s="15"/>
      <c r="I724" s="45"/>
      <c r="J724" s="2"/>
      <c r="K724" s="37" t="str">
        <f t="shared" si="44"/>
        <v/>
      </c>
      <c r="L724" s="33"/>
      <c r="M724" s="24" t="str">
        <f t="shared" si="46"/>
        <v/>
      </c>
      <c r="N724" s="3"/>
      <c r="O724" s="2"/>
      <c r="P724" s="2"/>
      <c r="Q724" s="2"/>
      <c r="R724" s="15"/>
      <c r="S724" s="15"/>
      <c r="T724" s="45"/>
      <c r="U724" s="2"/>
      <c r="V724" s="37" t="str">
        <f t="shared" si="47"/>
        <v/>
      </c>
    </row>
    <row r="725" spans="2:22" x14ac:dyDescent="0.2">
      <c r="B725" s="24" t="str">
        <f t="shared" si="45"/>
        <v/>
      </c>
      <c r="C725" s="3"/>
      <c r="D725" s="2"/>
      <c r="E725" s="2"/>
      <c r="F725" s="2"/>
      <c r="G725" s="15"/>
      <c r="H725" s="15"/>
      <c r="I725" s="45"/>
      <c r="J725" s="2"/>
      <c r="K725" s="37" t="str">
        <f t="shared" si="44"/>
        <v/>
      </c>
      <c r="L725" s="33"/>
      <c r="M725" s="24" t="str">
        <f t="shared" si="46"/>
        <v/>
      </c>
      <c r="N725" s="3"/>
      <c r="O725" s="2"/>
      <c r="P725" s="2"/>
      <c r="Q725" s="2"/>
      <c r="R725" s="15"/>
      <c r="S725" s="15"/>
      <c r="T725" s="45"/>
      <c r="U725" s="2"/>
      <c r="V725" s="37" t="str">
        <f t="shared" si="47"/>
        <v/>
      </c>
    </row>
    <row r="726" spans="2:22" x14ac:dyDescent="0.2">
      <c r="B726" s="24" t="str">
        <f t="shared" si="45"/>
        <v/>
      </c>
      <c r="C726" s="3"/>
      <c r="D726" s="2"/>
      <c r="E726" s="2"/>
      <c r="F726" s="2"/>
      <c r="G726" s="15"/>
      <c r="H726" s="15"/>
      <c r="I726" s="45"/>
      <c r="J726" s="2"/>
      <c r="K726" s="37" t="str">
        <f t="shared" si="44"/>
        <v/>
      </c>
      <c r="L726" s="33"/>
      <c r="M726" s="24" t="str">
        <f t="shared" si="46"/>
        <v/>
      </c>
      <c r="N726" s="3"/>
      <c r="O726" s="2"/>
      <c r="P726" s="2"/>
      <c r="Q726" s="2"/>
      <c r="R726" s="15"/>
      <c r="S726" s="15"/>
      <c r="T726" s="45"/>
      <c r="U726" s="2"/>
      <c r="V726" s="37" t="str">
        <f t="shared" si="47"/>
        <v/>
      </c>
    </row>
    <row r="727" spans="2:22" x14ac:dyDescent="0.2">
      <c r="B727" s="24" t="str">
        <f t="shared" si="45"/>
        <v/>
      </c>
      <c r="C727" s="3"/>
      <c r="D727" s="2"/>
      <c r="E727" s="2"/>
      <c r="F727" s="2"/>
      <c r="G727" s="15"/>
      <c r="H727" s="15"/>
      <c r="I727" s="45"/>
      <c r="J727" s="2"/>
      <c r="K727" s="37" t="str">
        <f t="shared" si="44"/>
        <v/>
      </c>
      <c r="L727" s="33"/>
      <c r="M727" s="24" t="str">
        <f t="shared" si="46"/>
        <v/>
      </c>
      <c r="N727" s="3"/>
      <c r="O727" s="2"/>
      <c r="P727" s="2"/>
      <c r="Q727" s="2"/>
      <c r="R727" s="15"/>
      <c r="S727" s="15"/>
      <c r="T727" s="45"/>
      <c r="U727" s="2"/>
      <c r="V727" s="37" t="str">
        <f t="shared" si="47"/>
        <v/>
      </c>
    </row>
    <row r="728" spans="2:22" x14ac:dyDescent="0.2">
      <c r="B728" s="24" t="str">
        <f t="shared" si="45"/>
        <v/>
      </c>
      <c r="C728" s="3"/>
      <c r="D728" s="2"/>
      <c r="E728" s="2"/>
      <c r="F728" s="2"/>
      <c r="G728" s="15"/>
      <c r="H728" s="15"/>
      <c r="I728" s="45"/>
      <c r="J728" s="2"/>
      <c r="K728" s="37" t="str">
        <f t="shared" si="44"/>
        <v/>
      </c>
      <c r="L728" s="33"/>
      <c r="M728" s="24" t="str">
        <f t="shared" si="46"/>
        <v/>
      </c>
      <c r="N728" s="3"/>
      <c r="O728" s="2"/>
      <c r="P728" s="2"/>
      <c r="Q728" s="2"/>
      <c r="R728" s="15"/>
      <c r="S728" s="15"/>
      <c r="T728" s="45"/>
      <c r="U728" s="2"/>
      <c r="V728" s="37" t="str">
        <f t="shared" si="47"/>
        <v/>
      </c>
    </row>
    <row r="729" spans="2:22" x14ac:dyDescent="0.2">
      <c r="B729" s="24" t="str">
        <f t="shared" si="45"/>
        <v/>
      </c>
      <c r="C729" s="3"/>
      <c r="D729" s="2"/>
      <c r="E729" s="2"/>
      <c r="F729" s="2"/>
      <c r="G729" s="15"/>
      <c r="H729" s="15"/>
      <c r="I729" s="45"/>
      <c r="J729" s="2"/>
      <c r="K729" s="37" t="str">
        <f t="shared" si="44"/>
        <v/>
      </c>
      <c r="L729" s="33"/>
      <c r="M729" s="24" t="str">
        <f t="shared" si="46"/>
        <v/>
      </c>
      <c r="N729" s="3"/>
      <c r="O729" s="2"/>
      <c r="P729" s="2"/>
      <c r="Q729" s="2"/>
      <c r="R729" s="15"/>
      <c r="S729" s="15"/>
      <c r="T729" s="45"/>
      <c r="U729" s="2"/>
      <c r="V729" s="37" t="str">
        <f t="shared" si="47"/>
        <v/>
      </c>
    </row>
    <row r="730" spans="2:22" x14ac:dyDescent="0.2">
      <c r="B730" s="24" t="str">
        <f t="shared" si="45"/>
        <v/>
      </c>
      <c r="C730" s="3"/>
      <c r="D730" s="2"/>
      <c r="E730" s="2"/>
      <c r="F730" s="2"/>
      <c r="G730" s="15"/>
      <c r="H730" s="15"/>
      <c r="I730" s="45"/>
      <c r="J730" s="2"/>
      <c r="K730" s="37" t="str">
        <f t="shared" si="44"/>
        <v/>
      </c>
      <c r="L730" s="33"/>
      <c r="M730" s="24" t="str">
        <f t="shared" si="46"/>
        <v/>
      </c>
      <c r="N730" s="3"/>
      <c r="O730" s="2"/>
      <c r="P730" s="2"/>
      <c r="Q730" s="2"/>
      <c r="R730" s="15"/>
      <c r="S730" s="15"/>
      <c r="T730" s="45"/>
      <c r="U730" s="2"/>
      <c r="V730" s="37" t="str">
        <f t="shared" si="47"/>
        <v/>
      </c>
    </row>
    <row r="731" spans="2:22" x14ac:dyDescent="0.2">
      <c r="B731" s="24" t="str">
        <f t="shared" si="45"/>
        <v/>
      </c>
      <c r="C731" s="3"/>
      <c r="D731" s="2"/>
      <c r="E731" s="2"/>
      <c r="F731" s="2"/>
      <c r="G731" s="15"/>
      <c r="H731" s="15"/>
      <c r="I731" s="45"/>
      <c r="J731" s="2"/>
      <c r="K731" s="37" t="str">
        <f t="shared" si="44"/>
        <v/>
      </c>
      <c r="L731" s="33"/>
      <c r="M731" s="24" t="str">
        <f t="shared" si="46"/>
        <v/>
      </c>
      <c r="N731" s="3"/>
      <c r="O731" s="2"/>
      <c r="P731" s="2"/>
      <c r="Q731" s="2"/>
      <c r="R731" s="15"/>
      <c r="S731" s="15"/>
      <c r="T731" s="45"/>
      <c r="U731" s="2"/>
      <c r="V731" s="37" t="str">
        <f t="shared" si="47"/>
        <v/>
      </c>
    </row>
    <row r="732" spans="2:22" x14ac:dyDescent="0.2">
      <c r="B732" s="24" t="str">
        <f t="shared" si="45"/>
        <v/>
      </c>
      <c r="C732" s="3"/>
      <c r="D732" s="2"/>
      <c r="E732" s="2"/>
      <c r="F732" s="2"/>
      <c r="G732" s="15"/>
      <c r="H732" s="15"/>
      <c r="I732" s="45"/>
      <c r="J732" s="2"/>
      <c r="K732" s="37" t="str">
        <f t="shared" si="44"/>
        <v/>
      </c>
      <c r="L732" s="33"/>
      <c r="M732" s="24" t="str">
        <f t="shared" si="46"/>
        <v/>
      </c>
      <c r="N732" s="3"/>
      <c r="O732" s="2"/>
      <c r="P732" s="2"/>
      <c r="Q732" s="2"/>
      <c r="R732" s="15"/>
      <c r="S732" s="15"/>
      <c r="T732" s="45"/>
      <c r="U732" s="2"/>
      <c r="V732" s="37" t="str">
        <f t="shared" si="47"/>
        <v/>
      </c>
    </row>
    <row r="733" spans="2:22" x14ac:dyDescent="0.2">
      <c r="B733" s="24" t="str">
        <f t="shared" si="45"/>
        <v/>
      </c>
      <c r="C733" s="3"/>
      <c r="D733" s="2"/>
      <c r="E733" s="2"/>
      <c r="F733" s="2"/>
      <c r="G733" s="15"/>
      <c r="H733" s="15"/>
      <c r="I733" s="45"/>
      <c r="J733" s="2"/>
      <c r="K733" s="37" t="str">
        <f t="shared" si="44"/>
        <v/>
      </c>
      <c r="L733" s="33"/>
      <c r="M733" s="24" t="str">
        <f t="shared" si="46"/>
        <v/>
      </c>
      <c r="N733" s="3"/>
      <c r="O733" s="2"/>
      <c r="P733" s="2"/>
      <c r="Q733" s="2"/>
      <c r="R733" s="15"/>
      <c r="S733" s="15"/>
      <c r="T733" s="45"/>
      <c r="U733" s="2"/>
      <c r="V733" s="37" t="str">
        <f t="shared" si="47"/>
        <v/>
      </c>
    </row>
    <row r="734" spans="2:22" x14ac:dyDescent="0.2">
      <c r="B734" s="24" t="str">
        <f t="shared" si="45"/>
        <v/>
      </c>
      <c r="C734" s="3"/>
      <c r="D734" s="2"/>
      <c r="E734" s="2"/>
      <c r="F734" s="2"/>
      <c r="G734" s="15"/>
      <c r="H734" s="15"/>
      <c r="I734" s="45"/>
      <c r="J734" s="2"/>
      <c r="K734" s="37" t="str">
        <f t="shared" si="44"/>
        <v/>
      </c>
      <c r="L734" s="33"/>
      <c r="M734" s="24" t="str">
        <f t="shared" si="46"/>
        <v/>
      </c>
      <c r="N734" s="3"/>
      <c r="O734" s="2"/>
      <c r="P734" s="2"/>
      <c r="Q734" s="2"/>
      <c r="R734" s="15"/>
      <c r="S734" s="15"/>
      <c r="T734" s="45"/>
      <c r="U734" s="2"/>
      <c r="V734" s="37" t="str">
        <f t="shared" si="47"/>
        <v/>
      </c>
    </row>
    <row r="735" spans="2:22" x14ac:dyDescent="0.2">
      <c r="B735" s="24" t="str">
        <f t="shared" si="45"/>
        <v/>
      </c>
      <c r="C735" s="3"/>
      <c r="D735" s="2"/>
      <c r="E735" s="2"/>
      <c r="F735" s="2"/>
      <c r="G735" s="15"/>
      <c r="H735" s="15"/>
      <c r="I735" s="45"/>
      <c r="J735" s="2"/>
      <c r="K735" s="37" t="str">
        <f t="shared" si="44"/>
        <v/>
      </c>
      <c r="L735" s="33"/>
      <c r="M735" s="24" t="str">
        <f t="shared" si="46"/>
        <v/>
      </c>
      <c r="N735" s="3"/>
      <c r="O735" s="2"/>
      <c r="P735" s="2"/>
      <c r="Q735" s="2"/>
      <c r="R735" s="15"/>
      <c r="S735" s="15"/>
      <c r="T735" s="45"/>
      <c r="U735" s="2"/>
      <c r="V735" s="37" t="str">
        <f t="shared" si="47"/>
        <v/>
      </c>
    </row>
    <row r="736" spans="2:22" x14ac:dyDescent="0.2">
      <c r="B736" s="24" t="str">
        <f t="shared" si="45"/>
        <v/>
      </c>
      <c r="C736" s="3"/>
      <c r="D736" s="2"/>
      <c r="E736" s="2"/>
      <c r="F736" s="2"/>
      <c r="G736" s="15"/>
      <c r="H736" s="15"/>
      <c r="I736" s="45"/>
      <c r="J736" s="2"/>
      <c r="K736" s="37" t="str">
        <f t="shared" si="44"/>
        <v/>
      </c>
      <c r="L736" s="33"/>
      <c r="M736" s="24" t="str">
        <f t="shared" si="46"/>
        <v/>
      </c>
      <c r="N736" s="3"/>
      <c r="O736" s="2"/>
      <c r="P736" s="2"/>
      <c r="Q736" s="2"/>
      <c r="R736" s="15"/>
      <c r="S736" s="15"/>
      <c r="T736" s="45"/>
      <c r="U736" s="2"/>
      <c r="V736" s="37" t="str">
        <f t="shared" si="47"/>
        <v/>
      </c>
    </row>
    <row r="737" spans="2:22" x14ac:dyDescent="0.2">
      <c r="B737" s="24" t="str">
        <f t="shared" si="45"/>
        <v/>
      </c>
      <c r="C737" s="3"/>
      <c r="D737" s="2"/>
      <c r="E737" s="2"/>
      <c r="F737" s="2"/>
      <c r="G737" s="15"/>
      <c r="H737" s="15"/>
      <c r="I737" s="45"/>
      <c r="J737" s="2"/>
      <c r="K737" s="37" t="str">
        <f t="shared" si="44"/>
        <v/>
      </c>
      <c r="L737" s="33"/>
      <c r="M737" s="24" t="str">
        <f t="shared" si="46"/>
        <v/>
      </c>
      <c r="N737" s="3"/>
      <c r="O737" s="2"/>
      <c r="P737" s="2"/>
      <c r="Q737" s="2"/>
      <c r="R737" s="15"/>
      <c r="S737" s="15"/>
      <c r="T737" s="45"/>
      <c r="U737" s="2"/>
      <c r="V737" s="37" t="str">
        <f t="shared" si="47"/>
        <v/>
      </c>
    </row>
    <row r="738" spans="2:22" x14ac:dyDescent="0.2">
      <c r="B738" s="24" t="str">
        <f t="shared" si="45"/>
        <v/>
      </c>
      <c r="C738" s="3"/>
      <c r="D738" s="2"/>
      <c r="E738" s="2"/>
      <c r="F738" s="2"/>
      <c r="G738" s="15"/>
      <c r="H738" s="15"/>
      <c r="I738" s="45"/>
      <c r="J738" s="2"/>
      <c r="K738" s="37" t="str">
        <f t="shared" si="44"/>
        <v/>
      </c>
      <c r="L738" s="33"/>
      <c r="M738" s="24" t="str">
        <f t="shared" si="46"/>
        <v/>
      </c>
      <c r="N738" s="3"/>
      <c r="O738" s="2"/>
      <c r="P738" s="2"/>
      <c r="Q738" s="2"/>
      <c r="R738" s="15"/>
      <c r="S738" s="15"/>
      <c r="T738" s="45"/>
      <c r="U738" s="2"/>
      <c r="V738" s="37" t="str">
        <f t="shared" si="47"/>
        <v/>
      </c>
    </row>
    <row r="739" spans="2:22" x14ac:dyDescent="0.2">
      <c r="B739" s="24" t="str">
        <f t="shared" si="45"/>
        <v/>
      </c>
      <c r="C739" s="3"/>
      <c r="D739" s="2"/>
      <c r="E739" s="2"/>
      <c r="F739" s="2"/>
      <c r="G739" s="15"/>
      <c r="H739" s="15"/>
      <c r="I739" s="45"/>
      <c r="J739" s="2"/>
      <c r="K739" s="37" t="str">
        <f t="shared" si="44"/>
        <v/>
      </c>
      <c r="L739" s="33"/>
      <c r="M739" s="24" t="str">
        <f t="shared" si="46"/>
        <v/>
      </c>
      <c r="N739" s="3"/>
      <c r="O739" s="2"/>
      <c r="P739" s="2"/>
      <c r="Q739" s="2"/>
      <c r="R739" s="15"/>
      <c r="S739" s="15"/>
      <c r="T739" s="45"/>
      <c r="U739" s="2"/>
      <c r="V739" s="37" t="str">
        <f t="shared" si="47"/>
        <v/>
      </c>
    </row>
    <row r="740" spans="2:22" x14ac:dyDescent="0.2">
      <c r="B740" s="24" t="str">
        <f t="shared" si="45"/>
        <v/>
      </c>
      <c r="C740" s="3"/>
      <c r="D740" s="2"/>
      <c r="E740" s="2"/>
      <c r="F740" s="2"/>
      <c r="G740" s="15"/>
      <c r="H740" s="15"/>
      <c r="I740" s="45"/>
      <c r="J740" s="2"/>
      <c r="K740" s="37" t="str">
        <f t="shared" si="44"/>
        <v/>
      </c>
      <c r="L740" s="33"/>
      <c r="M740" s="24" t="str">
        <f t="shared" si="46"/>
        <v/>
      </c>
      <c r="N740" s="3"/>
      <c r="O740" s="2"/>
      <c r="P740" s="2"/>
      <c r="Q740" s="2"/>
      <c r="R740" s="15"/>
      <c r="S740" s="15"/>
      <c r="T740" s="45"/>
      <c r="U740" s="2"/>
      <c r="V740" s="37" t="str">
        <f t="shared" si="47"/>
        <v/>
      </c>
    </row>
    <row r="741" spans="2:22" x14ac:dyDescent="0.2">
      <c r="B741" s="24" t="str">
        <f t="shared" si="45"/>
        <v/>
      </c>
      <c r="C741" s="3"/>
      <c r="D741" s="2"/>
      <c r="E741" s="2"/>
      <c r="F741" s="2"/>
      <c r="G741" s="15"/>
      <c r="H741" s="15"/>
      <c r="I741" s="45"/>
      <c r="J741" s="2"/>
      <c r="K741" s="37" t="str">
        <f t="shared" si="44"/>
        <v/>
      </c>
      <c r="L741" s="33"/>
      <c r="M741" s="24" t="str">
        <f t="shared" si="46"/>
        <v/>
      </c>
      <c r="N741" s="3"/>
      <c r="O741" s="2"/>
      <c r="P741" s="2"/>
      <c r="Q741" s="2"/>
      <c r="R741" s="15"/>
      <c r="S741" s="15"/>
      <c r="T741" s="45"/>
      <c r="U741" s="2"/>
      <c r="V741" s="37" t="str">
        <f t="shared" si="47"/>
        <v/>
      </c>
    </row>
    <row r="742" spans="2:22" x14ac:dyDescent="0.2">
      <c r="B742" s="24" t="str">
        <f t="shared" si="45"/>
        <v/>
      </c>
      <c r="C742" s="3"/>
      <c r="D742" s="2"/>
      <c r="E742" s="2"/>
      <c r="F742" s="2"/>
      <c r="G742" s="15"/>
      <c r="H742" s="15"/>
      <c r="I742" s="45"/>
      <c r="J742" s="2"/>
      <c r="K742" s="37" t="str">
        <f t="shared" si="44"/>
        <v/>
      </c>
      <c r="L742" s="33"/>
      <c r="M742" s="24" t="str">
        <f t="shared" si="46"/>
        <v/>
      </c>
      <c r="N742" s="3"/>
      <c r="O742" s="2"/>
      <c r="P742" s="2"/>
      <c r="Q742" s="2"/>
      <c r="R742" s="15"/>
      <c r="S742" s="15"/>
      <c r="T742" s="45"/>
      <c r="U742" s="2"/>
      <c r="V742" s="37" t="str">
        <f t="shared" si="47"/>
        <v/>
      </c>
    </row>
    <row r="743" spans="2:22" x14ac:dyDescent="0.2">
      <c r="B743" s="24" t="str">
        <f t="shared" si="45"/>
        <v/>
      </c>
      <c r="C743" s="3"/>
      <c r="D743" s="2"/>
      <c r="E743" s="2"/>
      <c r="F743" s="2"/>
      <c r="G743" s="15"/>
      <c r="H743" s="15"/>
      <c r="I743" s="45"/>
      <c r="J743" s="2"/>
      <c r="K743" s="37" t="str">
        <f t="shared" si="44"/>
        <v/>
      </c>
      <c r="L743" s="33"/>
      <c r="M743" s="24" t="str">
        <f t="shared" si="46"/>
        <v/>
      </c>
      <c r="N743" s="3"/>
      <c r="O743" s="2"/>
      <c r="P743" s="2"/>
      <c r="Q743" s="2"/>
      <c r="R743" s="15"/>
      <c r="S743" s="15"/>
      <c r="T743" s="45"/>
      <c r="U743" s="2"/>
      <c r="V743" s="37" t="str">
        <f t="shared" si="47"/>
        <v/>
      </c>
    </row>
    <row r="744" spans="2:22" x14ac:dyDescent="0.2">
      <c r="B744" s="24" t="str">
        <f t="shared" si="45"/>
        <v/>
      </c>
      <c r="C744" s="3"/>
      <c r="D744" s="2"/>
      <c r="E744" s="2"/>
      <c r="F744" s="2"/>
      <c r="G744" s="15"/>
      <c r="H744" s="15"/>
      <c r="I744" s="45"/>
      <c r="J744" s="2"/>
      <c r="K744" s="37" t="str">
        <f t="shared" si="44"/>
        <v/>
      </c>
      <c r="L744" s="33"/>
      <c r="M744" s="24" t="str">
        <f t="shared" si="46"/>
        <v/>
      </c>
      <c r="N744" s="3"/>
      <c r="O744" s="2"/>
      <c r="P744" s="2"/>
      <c r="Q744" s="2"/>
      <c r="R744" s="15"/>
      <c r="S744" s="15"/>
      <c r="T744" s="45"/>
      <c r="U744" s="2"/>
      <c r="V744" s="37" t="str">
        <f t="shared" si="47"/>
        <v/>
      </c>
    </row>
    <row r="745" spans="2:22" x14ac:dyDescent="0.2">
      <c r="B745" s="24" t="str">
        <f t="shared" si="45"/>
        <v/>
      </c>
      <c r="C745" s="3"/>
      <c r="D745" s="2"/>
      <c r="E745" s="2"/>
      <c r="F745" s="2"/>
      <c r="G745" s="15"/>
      <c r="H745" s="15"/>
      <c r="I745" s="45"/>
      <c r="J745" s="2"/>
      <c r="K745" s="37" t="str">
        <f t="shared" si="44"/>
        <v/>
      </c>
      <c r="L745" s="33"/>
      <c r="M745" s="24" t="str">
        <f t="shared" si="46"/>
        <v/>
      </c>
      <c r="N745" s="3"/>
      <c r="O745" s="2"/>
      <c r="P745" s="2"/>
      <c r="Q745" s="2"/>
      <c r="R745" s="15"/>
      <c r="S745" s="15"/>
      <c r="T745" s="45"/>
      <c r="U745" s="2"/>
      <c r="V745" s="37" t="str">
        <f t="shared" si="47"/>
        <v/>
      </c>
    </row>
    <row r="746" spans="2:22" x14ac:dyDescent="0.2">
      <c r="B746" s="24" t="str">
        <f t="shared" si="45"/>
        <v/>
      </c>
      <c r="C746" s="3"/>
      <c r="D746" s="2"/>
      <c r="E746" s="2"/>
      <c r="F746" s="2"/>
      <c r="G746" s="15"/>
      <c r="H746" s="15"/>
      <c r="I746" s="45"/>
      <c r="J746" s="2"/>
      <c r="K746" s="37" t="str">
        <f t="shared" si="44"/>
        <v/>
      </c>
      <c r="L746" s="33"/>
      <c r="M746" s="24" t="str">
        <f t="shared" si="46"/>
        <v/>
      </c>
      <c r="N746" s="3"/>
      <c r="O746" s="2"/>
      <c r="P746" s="2"/>
      <c r="Q746" s="2"/>
      <c r="R746" s="15"/>
      <c r="S746" s="15"/>
      <c r="T746" s="45"/>
      <c r="U746" s="2"/>
      <c r="V746" s="37" t="str">
        <f t="shared" si="47"/>
        <v/>
      </c>
    </row>
    <row r="747" spans="2:22" x14ac:dyDescent="0.2">
      <c r="B747" s="24" t="str">
        <f t="shared" si="45"/>
        <v/>
      </c>
      <c r="C747" s="3"/>
      <c r="D747" s="2"/>
      <c r="E747" s="2"/>
      <c r="F747" s="2"/>
      <c r="G747" s="15"/>
      <c r="H747" s="15"/>
      <c r="I747" s="45"/>
      <c r="J747" s="2"/>
      <c r="K747" s="37" t="str">
        <f t="shared" si="44"/>
        <v/>
      </c>
      <c r="L747" s="33"/>
      <c r="M747" s="24" t="str">
        <f t="shared" si="46"/>
        <v/>
      </c>
      <c r="N747" s="3"/>
      <c r="O747" s="2"/>
      <c r="P747" s="2"/>
      <c r="Q747" s="2"/>
      <c r="R747" s="15"/>
      <c r="S747" s="15"/>
      <c r="T747" s="45"/>
      <c r="U747" s="2"/>
      <c r="V747" s="37" t="str">
        <f t="shared" si="47"/>
        <v/>
      </c>
    </row>
    <row r="748" spans="2:22" x14ac:dyDescent="0.2">
      <c r="B748" s="24" t="str">
        <f t="shared" si="45"/>
        <v/>
      </c>
      <c r="C748" s="3"/>
      <c r="D748" s="2"/>
      <c r="E748" s="2"/>
      <c r="F748" s="2"/>
      <c r="G748" s="15"/>
      <c r="H748" s="15"/>
      <c r="I748" s="45"/>
      <c r="J748" s="2"/>
      <c r="K748" s="37" t="str">
        <f t="shared" si="44"/>
        <v/>
      </c>
      <c r="L748" s="33"/>
      <c r="M748" s="24" t="str">
        <f t="shared" si="46"/>
        <v/>
      </c>
      <c r="N748" s="3"/>
      <c r="O748" s="2"/>
      <c r="P748" s="2"/>
      <c r="Q748" s="2"/>
      <c r="R748" s="15"/>
      <c r="S748" s="15"/>
      <c r="T748" s="45"/>
      <c r="U748" s="2"/>
      <c r="V748" s="37" t="str">
        <f t="shared" si="47"/>
        <v/>
      </c>
    </row>
    <row r="749" spans="2:22" x14ac:dyDescent="0.2">
      <c r="B749" s="24" t="str">
        <f t="shared" si="45"/>
        <v/>
      </c>
      <c r="C749" s="3"/>
      <c r="D749" s="2"/>
      <c r="E749" s="2"/>
      <c r="F749" s="2"/>
      <c r="G749" s="15"/>
      <c r="H749" s="15"/>
      <c r="I749" s="45"/>
      <c r="J749" s="2"/>
      <c r="K749" s="37" t="str">
        <f t="shared" si="44"/>
        <v/>
      </c>
      <c r="L749" s="33"/>
      <c r="M749" s="24" t="str">
        <f t="shared" si="46"/>
        <v/>
      </c>
      <c r="N749" s="3"/>
      <c r="O749" s="2"/>
      <c r="P749" s="2"/>
      <c r="Q749" s="2"/>
      <c r="R749" s="15"/>
      <c r="S749" s="15"/>
      <c r="T749" s="45"/>
      <c r="U749" s="2"/>
      <c r="V749" s="37" t="str">
        <f t="shared" si="47"/>
        <v/>
      </c>
    </row>
    <row r="750" spans="2:22" x14ac:dyDescent="0.2">
      <c r="B750" s="24" t="str">
        <f t="shared" si="45"/>
        <v/>
      </c>
      <c r="C750" s="3"/>
      <c r="D750" s="2"/>
      <c r="E750" s="2"/>
      <c r="F750" s="2"/>
      <c r="G750" s="15"/>
      <c r="H750" s="15"/>
      <c r="I750" s="45"/>
      <c r="J750" s="2"/>
      <c r="K750" s="37" t="str">
        <f t="shared" si="44"/>
        <v/>
      </c>
      <c r="L750" s="33"/>
      <c r="M750" s="24" t="str">
        <f t="shared" si="46"/>
        <v/>
      </c>
      <c r="N750" s="3"/>
      <c r="O750" s="2"/>
      <c r="P750" s="2"/>
      <c r="Q750" s="2"/>
      <c r="R750" s="15"/>
      <c r="S750" s="15"/>
      <c r="T750" s="45"/>
      <c r="U750" s="2"/>
      <c r="V750" s="37" t="str">
        <f t="shared" si="47"/>
        <v/>
      </c>
    </row>
    <row r="751" spans="2:22" x14ac:dyDescent="0.2">
      <c r="B751" s="24" t="str">
        <f t="shared" si="45"/>
        <v/>
      </c>
      <c r="C751" s="3"/>
      <c r="D751" s="2"/>
      <c r="E751" s="2"/>
      <c r="F751" s="2"/>
      <c r="G751" s="15"/>
      <c r="H751" s="15"/>
      <c r="I751" s="45"/>
      <c r="J751" s="2"/>
      <c r="K751" s="37" t="str">
        <f t="shared" si="44"/>
        <v/>
      </c>
      <c r="L751" s="33"/>
      <c r="M751" s="24" t="str">
        <f t="shared" si="46"/>
        <v/>
      </c>
      <c r="N751" s="3"/>
      <c r="O751" s="2"/>
      <c r="P751" s="2"/>
      <c r="Q751" s="2"/>
      <c r="R751" s="15"/>
      <c r="S751" s="15"/>
      <c r="T751" s="45"/>
      <c r="U751" s="2"/>
      <c r="V751" s="37" t="str">
        <f t="shared" si="47"/>
        <v/>
      </c>
    </row>
    <row r="752" spans="2:22" x14ac:dyDescent="0.2">
      <c r="B752" s="24" t="str">
        <f t="shared" si="45"/>
        <v/>
      </c>
      <c r="C752" s="3"/>
      <c r="D752" s="2"/>
      <c r="E752" s="2"/>
      <c r="F752" s="2"/>
      <c r="G752" s="15"/>
      <c r="H752" s="15"/>
      <c r="I752" s="45"/>
      <c r="J752" s="2"/>
      <c r="K752" s="37" t="str">
        <f t="shared" si="44"/>
        <v/>
      </c>
      <c r="L752" s="33"/>
      <c r="M752" s="24" t="str">
        <f t="shared" si="46"/>
        <v/>
      </c>
      <c r="N752" s="3"/>
      <c r="O752" s="2"/>
      <c r="P752" s="2"/>
      <c r="Q752" s="2"/>
      <c r="R752" s="15"/>
      <c r="S752" s="15"/>
      <c r="T752" s="45"/>
      <c r="U752" s="2"/>
      <c r="V752" s="37" t="str">
        <f t="shared" si="47"/>
        <v/>
      </c>
    </row>
    <row r="753" spans="2:22" x14ac:dyDescent="0.2">
      <c r="B753" s="24" t="str">
        <f t="shared" si="45"/>
        <v/>
      </c>
      <c r="C753" s="3"/>
      <c r="D753" s="2"/>
      <c r="E753" s="2"/>
      <c r="F753" s="2"/>
      <c r="G753" s="15"/>
      <c r="H753" s="15"/>
      <c r="I753" s="45"/>
      <c r="J753" s="2"/>
      <c r="K753" s="37" t="str">
        <f t="shared" si="44"/>
        <v/>
      </c>
      <c r="L753" s="33"/>
      <c r="M753" s="24" t="str">
        <f t="shared" si="46"/>
        <v/>
      </c>
      <c r="N753" s="3"/>
      <c r="O753" s="2"/>
      <c r="P753" s="2"/>
      <c r="Q753" s="2"/>
      <c r="R753" s="15"/>
      <c r="S753" s="15"/>
      <c r="T753" s="45"/>
      <c r="U753" s="2"/>
      <c r="V753" s="37" t="str">
        <f t="shared" si="47"/>
        <v/>
      </c>
    </row>
    <row r="754" spans="2:22" x14ac:dyDescent="0.2">
      <c r="B754" s="24" t="str">
        <f t="shared" si="45"/>
        <v/>
      </c>
      <c r="C754" s="3"/>
      <c r="D754" s="2"/>
      <c r="E754" s="2"/>
      <c r="F754" s="2"/>
      <c r="G754" s="15"/>
      <c r="H754" s="15"/>
      <c r="I754" s="45"/>
      <c r="J754" s="2"/>
      <c r="K754" s="37" t="str">
        <f t="shared" si="44"/>
        <v/>
      </c>
      <c r="L754" s="33"/>
      <c r="M754" s="24" t="str">
        <f t="shared" si="46"/>
        <v/>
      </c>
      <c r="N754" s="3"/>
      <c r="O754" s="2"/>
      <c r="P754" s="2"/>
      <c r="Q754" s="2"/>
      <c r="R754" s="15"/>
      <c r="S754" s="15"/>
      <c r="T754" s="45"/>
      <c r="U754" s="2"/>
      <c r="V754" s="37" t="str">
        <f t="shared" si="47"/>
        <v/>
      </c>
    </row>
    <row r="755" spans="2:22" x14ac:dyDescent="0.2">
      <c r="B755" s="24" t="str">
        <f t="shared" si="45"/>
        <v/>
      </c>
      <c r="C755" s="3"/>
      <c r="D755" s="2"/>
      <c r="E755" s="2"/>
      <c r="F755" s="2"/>
      <c r="G755" s="15"/>
      <c r="H755" s="15"/>
      <c r="I755" s="45"/>
      <c r="J755" s="2"/>
      <c r="K755" s="37" t="str">
        <f t="shared" si="44"/>
        <v/>
      </c>
      <c r="L755" s="33"/>
      <c r="M755" s="24" t="str">
        <f t="shared" si="46"/>
        <v/>
      </c>
      <c r="N755" s="3"/>
      <c r="O755" s="2"/>
      <c r="P755" s="2"/>
      <c r="Q755" s="2"/>
      <c r="R755" s="15"/>
      <c r="S755" s="15"/>
      <c r="T755" s="45"/>
      <c r="U755" s="2"/>
      <c r="V755" s="37" t="str">
        <f t="shared" si="47"/>
        <v/>
      </c>
    </row>
    <row r="756" spans="2:22" x14ac:dyDescent="0.2">
      <c r="B756" s="24" t="str">
        <f t="shared" si="45"/>
        <v/>
      </c>
      <c r="C756" s="3"/>
      <c r="D756" s="2"/>
      <c r="E756" s="2"/>
      <c r="F756" s="2"/>
      <c r="G756" s="15"/>
      <c r="H756" s="15"/>
      <c r="I756" s="45"/>
      <c r="J756" s="2"/>
      <c r="K756" s="37" t="str">
        <f t="shared" si="44"/>
        <v/>
      </c>
      <c r="L756" s="33"/>
      <c r="M756" s="24" t="str">
        <f t="shared" si="46"/>
        <v/>
      </c>
      <c r="N756" s="3"/>
      <c r="O756" s="2"/>
      <c r="P756" s="2"/>
      <c r="Q756" s="2"/>
      <c r="R756" s="15"/>
      <c r="S756" s="15"/>
      <c r="T756" s="45"/>
      <c r="U756" s="2"/>
      <c r="V756" s="37" t="str">
        <f t="shared" si="47"/>
        <v/>
      </c>
    </row>
    <row r="757" spans="2:22" x14ac:dyDescent="0.2">
      <c r="B757" s="24" t="str">
        <f t="shared" si="45"/>
        <v/>
      </c>
      <c r="C757" s="3"/>
      <c r="D757" s="2"/>
      <c r="E757" s="2"/>
      <c r="F757" s="2"/>
      <c r="G757" s="15"/>
      <c r="H757" s="15"/>
      <c r="I757" s="45"/>
      <c r="J757" s="2"/>
      <c r="K757" s="37" t="str">
        <f t="shared" si="44"/>
        <v/>
      </c>
      <c r="L757" s="33"/>
      <c r="M757" s="24" t="str">
        <f t="shared" si="46"/>
        <v/>
      </c>
      <c r="N757" s="3"/>
      <c r="O757" s="2"/>
      <c r="P757" s="2"/>
      <c r="Q757" s="2"/>
      <c r="R757" s="15"/>
      <c r="S757" s="15"/>
      <c r="T757" s="45"/>
      <c r="U757" s="2"/>
      <c r="V757" s="37" t="str">
        <f t="shared" si="47"/>
        <v/>
      </c>
    </row>
    <row r="758" spans="2:22" x14ac:dyDescent="0.2">
      <c r="B758" s="24" t="str">
        <f t="shared" si="45"/>
        <v/>
      </c>
      <c r="C758" s="3"/>
      <c r="D758" s="2"/>
      <c r="E758" s="2"/>
      <c r="F758" s="2"/>
      <c r="G758" s="15"/>
      <c r="H758" s="15"/>
      <c r="I758" s="45"/>
      <c r="J758" s="2"/>
      <c r="K758" s="37" t="str">
        <f t="shared" si="44"/>
        <v/>
      </c>
      <c r="L758" s="33"/>
      <c r="M758" s="24" t="str">
        <f t="shared" si="46"/>
        <v/>
      </c>
      <c r="N758" s="3"/>
      <c r="O758" s="2"/>
      <c r="P758" s="2"/>
      <c r="Q758" s="2"/>
      <c r="R758" s="15"/>
      <c r="S758" s="15"/>
      <c r="T758" s="45"/>
      <c r="U758" s="2"/>
      <c r="V758" s="37" t="str">
        <f t="shared" si="47"/>
        <v/>
      </c>
    </row>
    <row r="759" spans="2:22" x14ac:dyDescent="0.2">
      <c r="B759" s="24" t="str">
        <f t="shared" si="45"/>
        <v/>
      </c>
      <c r="C759" s="3"/>
      <c r="D759" s="2"/>
      <c r="E759" s="2"/>
      <c r="F759" s="2"/>
      <c r="G759" s="15"/>
      <c r="H759" s="15"/>
      <c r="I759" s="45"/>
      <c r="J759" s="2"/>
      <c r="K759" s="37" t="str">
        <f t="shared" si="44"/>
        <v/>
      </c>
      <c r="L759" s="33"/>
      <c r="M759" s="24" t="str">
        <f t="shared" si="46"/>
        <v/>
      </c>
      <c r="N759" s="3"/>
      <c r="O759" s="2"/>
      <c r="P759" s="2"/>
      <c r="Q759" s="2"/>
      <c r="R759" s="15"/>
      <c r="S759" s="15"/>
      <c r="T759" s="45"/>
      <c r="U759" s="2"/>
      <c r="V759" s="37" t="str">
        <f t="shared" si="47"/>
        <v/>
      </c>
    </row>
    <row r="760" spans="2:22" x14ac:dyDescent="0.2">
      <c r="B760" s="24" t="str">
        <f t="shared" si="45"/>
        <v/>
      </c>
      <c r="C760" s="3"/>
      <c r="D760" s="2"/>
      <c r="E760" s="2"/>
      <c r="F760" s="2"/>
      <c r="G760" s="15"/>
      <c r="H760" s="15"/>
      <c r="I760" s="45"/>
      <c r="J760" s="2"/>
      <c r="K760" s="37" t="str">
        <f t="shared" si="44"/>
        <v/>
      </c>
      <c r="L760" s="33"/>
      <c r="M760" s="24" t="str">
        <f t="shared" si="46"/>
        <v/>
      </c>
      <c r="N760" s="3"/>
      <c r="O760" s="2"/>
      <c r="P760" s="2"/>
      <c r="Q760" s="2"/>
      <c r="R760" s="15"/>
      <c r="S760" s="15"/>
      <c r="T760" s="45"/>
      <c r="U760" s="2"/>
      <c r="V760" s="37" t="str">
        <f t="shared" si="47"/>
        <v/>
      </c>
    </row>
    <row r="761" spans="2:22" x14ac:dyDescent="0.2">
      <c r="B761" s="24" t="str">
        <f t="shared" si="45"/>
        <v/>
      </c>
      <c r="C761" s="3"/>
      <c r="D761" s="2"/>
      <c r="E761" s="2"/>
      <c r="F761" s="2"/>
      <c r="G761" s="15"/>
      <c r="H761" s="15"/>
      <c r="I761" s="45"/>
      <c r="J761" s="2"/>
      <c r="K761" s="37" t="str">
        <f t="shared" si="44"/>
        <v/>
      </c>
      <c r="L761" s="33"/>
      <c r="M761" s="24" t="str">
        <f t="shared" si="46"/>
        <v/>
      </c>
      <c r="N761" s="3"/>
      <c r="O761" s="2"/>
      <c r="P761" s="2"/>
      <c r="Q761" s="2"/>
      <c r="R761" s="15"/>
      <c r="S761" s="15"/>
      <c r="T761" s="45"/>
      <c r="U761" s="2"/>
      <c r="V761" s="37" t="str">
        <f t="shared" si="47"/>
        <v/>
      </c>
    </row>
    <row r="762" spans="2:22" x14ac:dyDescent="0.2">
      <c r="B762" s="24" t="str">
        <f t="shared" si="45"/>
        <v/>
      </c>
      <c r="C762" s="3"/>
      <c r="D762" s="2"/>
      <c r="E762" s="2"/>
      <c r="F762" s="2"/>
      <c r="G762" s="15"/>
      <c r="H762" s="15"/>
      <c r="I762" s="45"/>
      <c r="J762" s="2"/>
      <c r="K762" s="37" t="str">
        <f t="shared" si="44"/>
        <v/>
      </c>
      <c r="L762" s="33"/>
      <c r="M762" s="24" t="str">
        <f t="shared" si="46"/>
        <v/>
      </c>
      <c r="N762" s="3"/>
      <c r="O762" s="2"/>
      <c r="P762" s="2"/>
      <c r="Q762" s="2"/>
      <c r="R762" s="15"/>
      <c r="S762" s="15"/>
      <c r="T762" s="45"/>
      <c r="U762" s="2"/>
      <c r="V762" s="37" t="str">
        <f t="shared" si="47"/>
        <v/>
      </c>
    </row>
    <row r="763" spans="2:22" x14ac:dyDescent="0.2">
      <c r="B763" s="24" t="str">
        <f t="shared" si="45"/>
        <v/>
      </c>
      <c r="C763" s="3"/>
      <c r="D763" s="2"/>
      <c r="E763" s="2"/>
      <c r="F763" s="2"/>
      <c r="G763" s="15"/>
      <c r="H763" s="15"/>
      <c r="I763" s="45"/>
      <c r="J763" s="2"/>
      <c r="K763" s="37" t="str">
        <f t="shared" si="44"/>
        <v/>
      </c>
      <c r="L763" s="33"/>
      <c r="M763" s="24" t="str">
        <f t="shared" si="46"/>
        <v/>
      </c>
      <c r="N763" s="3"/>
      <c r="O763" s="2"/>
      <c r="P763" s="2"/>
      <c r="Q763" s="2"/>
      <c r="R763" s="15"/>
      <c r="S763" s="15"/>
      <c r="T763" s="45"/>
      <c r="U763" s="2"/>
      <c r="V763" s="37" t="str">
        <f t="shared" si="47"/>
        <v/>
      </c>
    </row>
    <row r="764" spans="2:22" x14ac:dyDescent="0.2">
      <c r="B764" s="24" t="str">
        <f t="shared" si="45"/>
        <v/>
      </c>
      <c r="C764" s="3"/>
      <c r="D764" s="2"/>
      <c r="E764" s="2"/>
      <c r="F764" s="2"/>
      <c r="G764" s="15"/>
      <c r="H764" s="15"/>
      <c r="I764" s="45"/>
      <c r="J764" s="2"/>
      <c r="K764" s="37" t="str">
        <f t="shared" si="44"/>
        <v/>
      </c>
      <c r="L764" s="33"/>
      <c r="M764" s="24" t="str">
        <f t="shared" si="46"/>
        <v/>
      </c>
      <c r="N764" s="3"/>
      <c r="O764" s="2"/>
      <c r="P764" s="2"/>
      <c r="Q764" s="2"/>
      <c r="R764" s="15"/>
      <c r="S764" s="15"/>
      <c r="T764" s="45"/>
      <c r="U764" s="2"/>
      <c r="V764" s="37" t="str">
        <f t="shared" si="47"/>
        <v/>
      </c>
    </row>
    <row r="765" spans="2:22" x14ac:dyDescent="0.2">
      <c r="B765" s="24" t="str">
        <f t="shared" si="45"/>
        <v/>
      </c>
      <c r="C765" s="3"/>
      <c r="D765" s="2"/>
      <c r="E765" s="2"/>
      <c r="F765" s="2"/>
      <c r="G765" s="15"/>
      <c r="H765" s="15"/>
      <c r="I765" s="45"/>
      <c r="J765" s="2"/>
      <c r="K765" s="37" t="str">
        <f t="shared" si="44"/>
        <v/>
      </c>
      <c r="L765" s="33"/>
      <c r="M765" s="24" t="str">
        <f t="shared" si="46"/>
        <v/>
      </c>
      <c r="N765" s="3"/>
      <c r="O765" s="2"/>
      <c r="P765" s="2"/>
      <c r="Q765" s="2"/>
      <c r="R765" s="15"/>
      <c r="S765" s="15"/>
      <c r="T765" s="45"/>
      <c r="U765" s="2"/>
      <c r="V765" s="37" t="str">
        <f t="shared" si="47"/>
        <v/>
      </c>
    </row>
    <row r="766" spans="2:22" x14ac:dyDescent="0.2">
      <c r="B766" s="24" t="str">
        <f t="shared" si="45"/>
        <v/>
      </c>
      <c r="C766" s="3"/>
      <c r="D766" s="2"/>
      <c r="E766" s="2"/>
      <c r="F766" s="2"/>
      <c r="G766" s="15"/>
      <c r="H766" s="15"/>
      <c r="I766" s="45"/>
      <c r="J766" s="2"/>
      <c r="K766" s="37" t="str">
        <f t="shared" si="44"/>
        <v/>
      </c>
      <c r="L766" s="33"/>
      <c r="M766" s="24" t="str">
        <f t="shared" si="46"/>
        <v/>
      </c>
      <c r="N766" s="3"/>
      <c r="O766" s="2"/>
      <c r="P766" s="2"/>
      <c r="Q766" s="2"/>
      <c r="R766" s="15"/>
      <c r="S766" s="15"/>
      <c r="T766" s="45"/>
      <c r="U766" s="2"/>
      <c r="V766" s="37" t="str">
        <f t="shared" si="47"/>
        <v/>
      </c>
    </row>
    <row r="767" spans="2:22" x14ac:dyDescent="0.2">
      <c r="B767" s="24" t="str">
        <f t="shared" si="45"/>
        <v/>
      </c>
      <c r="C767" s="3"/>
      <c r="D767" s="2"/>
      <c r="E767" s="2"/>
      <c r="F767" s="2"/>
      <c r="G767" s="15"/>
      <c r="H767" s="15"/>
      <c r="I767" s="45"/>
      <c r="J767" s="2"/>
      <c r="K767" s="37" t="str">
        <f t="shared" si="44"/>
        <v/>
      </c>
      <c r="L767" s="33"/>
      <c r="M767" s="24" t="str">
        <f t="shared" si="46"/>
        <v/>
      </c>
      <c r="N767" s="3"/>
      <c r="O767" s="2"/>
      <c r="P767" s="2"/>
      <c r="Q767" s="2"/>
      <c r="R767" s="15"/>
      <c r="S767" s="15"/>
      <c r="T767" s="45"/>
      <c r="U767" s="2"/>
      <c r="V767" s="37" t="str">
        <f t="shared" si="47"/>
        <v/>
      </c>
    </row>
    <row r="768" spans="2:22" x14ac:dyDescent="0.2">
      <c r="B768" s="24" t="str">
        <f t="shared" si="45"/>
        <v/>
      </c>
      <c r="C768" s="3"/>
      <c r="D768" s="2"/>
      <c r="E768" s="2"/>
      <c r="F768" s="2"/>
      <c r="G768" s="15"/>
      <c r="H768" s="15"/>
      <c r="I768" s="45"/>
      <c r="J768" s="2"/>
      <c r="K768" s="37" t="str">
        <f t="shared" si="44"/>
        <v/>
      </c>
      <c r="L768" s="33"/>
      <c r="M768" s="24" t="str">
        <f t="shared" si="46"/>
        <v/>
      </c>
      <c r="N768" s="3"/>
      <c r="O768" s="2"/>
      <c r="P768" s="2"/>
      <c r="Q768" s="2"/>
      <c r="R768" s="15"/>
      <c r="S768" s="15"/>
      <c r="T768" s="45"/>
      <c r="U768" s="2"/>
      <c r="V768" s="37" t="str">
        <f t="shared" si="47"/>
        <v/>
      </c>
    </row>
    <row r="769" spans="2:22" x14ac:dyDescent="0.2">
      <c r="B769" s="24" t="str">
        <f t="shared" si="45"/>
        <v/>
      </c>
      <c r="C769" s="3"/>
      <c r="D769" s="2"/>
      <c r="E769" s="2"/>
      <c r="F769" s="2"/>
      <c r="G769" s="15"/>
      <c r="H769" s="15"/>
      <c r="I769" s="45"/>
      <c r="J769" s="2"/>
      <c r="K769" s="37" t="str">
        <f t="shared" si="44"/>
        <v/>
      </c>
      <c r="L769" s="33"/>
      <c r="M769" s="24" t="str">
        <f t="shared" si="46"/>
        <v/>
      </c>
      <c r="N769" s="3"/>
      <c r="O769" s="2"/>
      <c r="P769" s="2"/>
      <c r="Q769" s="2"/>
      <c r="R769" s="15"/>
      <c r="S769" s="15"/>
      <c r="T769" s="45"/>
      <c r="U769" s="2"/>
      <c r="V769" s="37" t="str">
        <f t="shared" si="47"/>
        <v/>
      </c>
    </row>
    <row r="770" spans="2:22" x14ac:dyDescent="0.2">
      <c r="B770" s="24" t="str">
        <f t="shared" si="45"/>
        <v/>
      </c>
      <c r="C770" s="3"/>
      <c r="D770" s="2"/>
      <c r="E770" s="2"/>
      <c r="F770" s="2"/>
      <c r="G770" s="15"/>
      <c r="H770" s="15"/>
      <c r="I770" s="45"/>
      <c r="J770" s="2"/>
      <c r="K770" s="37" t="str">
        <f t="shared" si="44"/>
        <v/>
      </c>
      <c r="L770" s="33"/>
      <c r="M770" s="24" t="str">
        <f t="shared" si="46"/>
        <v/>
      </c>
      <c r="N770" s="3"/>
      <c r="O770" s="2"/>
      <c r="P770" s="2"/>
      <c r="Q770" s="2"/>
      <c r="R770" s="15"/>
      <c r="S770" s="15"/>
      <c r="T770" s="45"/>
      <c r="U770" s="2"/>
      <c r="V770" s="37" t="str">
        <f t="shared" si="47"/>
        <v/>
      </c>
    </row>
    <row r="771" spans="2:22" x14ac:dyDescent="0.2">
      <c r="B771" s="24" t="str">
        <f t="shared" si="45"/>
        <v/>
      </c>
      <c r="C771" s="3"/>
      <c r="D771" s="2"/>
      <c r="E771" s="2"/>
      <c r="F771" s="2"/>
      <c r="G771" s="15"/>
      <c r="H771" s="15"/>
      <c r="I771" s="45"/>
      <c r="J771" s="2"/>
      <c r="K771" s="37" t="str">
        <f t="shared" si="44"/>
        <v/>
      </c>
      <c r="L771" s="33"/>
      <c r="M771" s="24" t="str">
        <f t="shared" si="46"/>
        <v/>
      </c>
      <c r="N771" s="3"/>
      <c r="O771" s="2"/>
      <c r="P771" s="2"/>
      <c r="Q771" s="2"/>
      <c r="R771" s="15"/>
      <c r="S771" s="15"/>
      <c r="T771" s="45"/>
      <c r="U771" s="2"/>
      <c r="V771" s="37" t="str">
        <f t="shared" si="47"/>
        <v/>
      </c>
    </row>
    <row r="772" spans="2:22" x14ac:dyDescent="0.2">
      <c r="B772" s="24" t="str">
        <f t="shared" si="45"/>
        <v/>
      </c>
      <c r="C772" s="3"/>
      <c r="D772" s="2"/>
      <c r="E772" s="2"/>
      <c r="F772" s="2"/>
      <c r="G772" s="15"/>
      <c r="H772" s="15"/>
      <c r="I772" s="45"/>
      <c r="J772" s="2"/>
      <c r="K772" s="37" t="str">
        <f t="shared" si="44"/>
        <v/>
      </c>
      <c r="L772" s="33"/>
      <c r="M772" s="24" t="str">
        <f t="shared" si="46"/>
        <v/>
      </c>
      <c r="N772" s="3"/>
      <c r="O772" s="2"/>
      <c r="P772" s="2"/>
      <c r="Q772" s="2"/>
      <c r="R772" s="15"/>
      <c r="S772" s="15"/>
      <c r="T772" s="45"/>
      <c r="U772" s="2"/>
      <c r="V772" s="37" t="str">
        <f t="shared" si="47"/>
        <v/>
      </c>
    </row>
    <row r="773" spans="2:22" x14ac:dyDescent="0.2">
      <c r="B773" s="24" t="str">
        <f t="shared" si="45"/>
        <v/>
      </c>
      <c r="C773" s="3"/>
      <c r="D773" s="2"/>
      <c r="E773" s="2"/>
      <c r="F773" s="2"/>
      <c r="G773" s="15"/>
      <c r="H773" s="15"/>
      <c r="I773" s="45"/>
      <c r="J773" s="2"/>
      <c r="K773" s="37" t="str">
        <f t="shared" ref="K773:K836" si="48">IF(AND(I773&gt;0,G773&gt;0),G773/I773,"")</f>
        <v/>
      </c>
      <c r="L773" s="33"/>
      <c r="M773" s="24" t="str">
        <f t="shared" si="46"/>
        <v/>
      </c>
      <c r="N773" s="3"/>
      <c r="O773" s="2"/>
      <c r="P773" s="2"/>
      <c r="Q773" s="2"/>
      <c r="R773" s="15"/>
      <c r="S773" s="15"/>
      <c r="T773" s="45"/>
      <c r="U773" s="2"/>
      <c r="V773" s="37" t="str">
        <f t="shared" si="47"/>
        <v/>
      </c>
    </row>
    <row r="774" spans="2:22" x14ac:dyDescent="0.2">
      <c r="B774" s="24" t="str">
        <f t="shared" ref="B774:B837" si="49">_xlfn.CONCAT(C774,E774,F774)</f>
        <v/>
      </c>
      <c r="C774" s="3"/>
      <c r="D774" s="2"/>
      <c r="E774" s="2"/>
      <c r="F774" s="2"/>
      <c r="G774" s="15"/>
      <c r="H774" s="15"/>
      <c r="I774" s="45"/>
      <c r="J774" s="2"/>
      <c r="K774" s="37" t="str">
        <f t="shared" si="48"/>
        <v/>
      </c>
      <c r="L774" s="33"/>
      <c r="M774" s="24" t="str">
        <f t="shared" ref="M774:M837" si="50">_xlfn.CONCAT(N774,P774,Q774)</f>
        <v/>
      </c>
      <c r="N774" s="3"/>
      <c r="O774" s="2"/>
      <c r="P774" s="2"/>
      <c r="Q774" s="2"/>
      <c r="R774" s="15"/>
      <c r="S774" s="15"/>
      <c r="T774" s="45"/>
      <c r="U774" s="2"/>
      <c r="V774" s="37" t="str">
        <f t="shared" ref="V774:V837" si="51">IF(AND(T774&gt;0,R774&gt;0),R774/T774,"")</f>
        <v/>
      </c>
    </row>
    <row r="775" spans="2:22" x14ac:dyDescent="0.2">
      <c r="B775" s="24" t="str">
        <f t="shared" si="49"/>
        <v/>
      </c>
      <c r="C775" s="3"/>
      <c r="D775" s="2"/>
      <c r="E775" s="2"/>
      <c r="F775" s="2"/>
      <c r="G775" s="15"/>
      <c r="H775" s="15"/>
      <c r="I775" s="45"/>
      <c r="J775" s="2"/>
      <c r="K775" s="37" t="str">
        <f t="shared" si="48"/>
        <v/>
      </c>
      <c r="L775" s="33"/>
      <c r="M775" s="24" t="str">
        <f t="shared" si="50"/>
        <v/>
      </c>
      <c r="N775" s="3"/>
      <c r="O775" s="2"/>
      <c r="P775" s="2"/>
      <c r="Q775" s="2"/>
      <c r="R775" s="15"/>
      <c r="S775" s="15"/>
      <c r="T775" s="45"/>
      <c r="U775" s="2"/>
      <c r="V775" s="37" t="str">
        <f t="shared" si="51"/>
        <v/>
      </c>
    </row>
    <row r="776" spans="2:22" x14ac:dyDescent="0.2">
      <c r="B776" s="24" t="str">
        <f t="shared" si="49"/>
        <v/>
      </c>
      <c r="C776" s="3"/>
      <c r="D776" s="2"/>
      <c r="E776" s="2"/>
      <c r="F776" s="2"/>
      <c r="G776" s="15"/>
      <c r="H776" s="15"/>
      <c r="I776" s="45"/>
      <c r="J776" s="2"/>
      <c r="K776" s="37" t="str">
        <f t="shared" si="48"/>
        <v/>
      </c>
      <c r="L776" s="33"/>
      <c r="M776" s="24" t="str">
        <f t="shared" si="50"/>
        <v/>
      </c>
      <c r="N776" s="3"/>
      <c r="O776" s="2"/>
      <c r="P776" s="2"/>
      <c r="Q776" s="2"/>
      <c r="R776" s="15"/>
      <c r="S776" s="15"/>
      <c r="T776" s="45"/>
      <c r="U776" s="2"/>
      <c r="V776" s="37" t="str">
        <f t="shared" si="51"/>
        <v/>
      </c>
    </row>
    <row r="777" spans="2:22" x14ac:dyDescent="0.2">
      <c r="B777" s="24" t="str">
        <f t="shared" si="49"/>
        <v/>
      </c>
      <c r="C777" s="3"/>
      <c r="D777" s="2"/>
      <c r="E777" s="2"/>
      <c r="F777" s="2"/>
      <c r="G777" s="15"/>
      <c r="H777" s="15"/>
      <c r="I777" s="45"/>
      <c r="J777" s="2"/>
      <c r="K777" s="37" t="str">
        <f t="shared" si="48"/>
        <v/>
      </c>
      <c r="L777" s="33"/>
      <c r="M777" s="24" t="str">
        <f t="shared" si="50"/>
        <v/>
      </c>
      <c r="N777" s="3"/>
      <c r="O777" s="2"/>
      <c r="P777" s="2"/>
      <c r="Q777" s="2"/>
      <c r="R777" s="15"/>
      <c r="S777" s="15"/>
      <c r="T777" s="45"/>
      <c r="U777" s="2"/>
      <c r="V777" s="37" t="str">
        <f t="shared" si="51"/>
        <v/>
      </c>
    </row>
    <row r="778" spans="2:22" x14ac:dyDescent="0.2">
      <c r="B778" s="24" t="str">
        <f t="shared" si="49"/>
        <v/>
      </c>
      <c r="C778" s="3"/>
      <c r="D778" s="2"/>
      <c r="E778" s="2"/>
      <c r="F778" s="2"/>
      <c r="G778" s="15"/>
      <c r="H778" s="15"/>
      <c r="I778" s="45"/>
      <c r="J778" s="2"/>
      <c r="K778" s="37" t="str">
        <f t="shared" si="48"/>
        <v/>
      </c>
      <c r="L778" s="33"/>
      <c r="M778" s="24" t="str">
        <f t="shared" si="50"/>
        <v/>
      </c>
      <c r="N778" s="3"/>
      <c r="O778" s="2"/>
      <c r="P778" s="2"/>
      <c r="Q778" s="2"/>
      <c r="R778" s="15"/>
      <c r="S778" s="15"/>
      <c r="T778" s="45"/>
      <c r="U778" s="2"/>
      <c r="V778" s="37" t="str">
        <f t="shared" si="51"/>
        <v/>
      </c>
    </row>
    <row r="779" spans="2:22" x14ac:dyDescent="0.2">
      <c r="B779" s="24" t="str">
        <f t="shared" si="49"/>
        <v/>
      </c>
      <c r="C779" s="3"/>
      <c r="D779" s="2"/>
      <c r="E779" s="2"/>
      <c r="F779" s="2"/>
      <c r="G779" s="15"/>
      <c r="H779" s="15"/>
      <c r="I779" s="45"/>
      <c r="J779" s="2"/>
      <c r="K779" s="37" t="str">
        <f t="shared" si="48"/>
        <v/>
      </c>
      <c r="L779" s="33"/>
      <c r="M779" s="24" t="str">
        <f t="shared" si="50"/>
        <v/>
      </c>
      <c r="N779" s="3"/>
      <c r="O779" s="2"/>
      <c r="P779" s="2"/>
      <c r="Q779" s="2"/>
      <c r="R779" s="15"/>
      <c r="S779" s="15"/>
      <c r="T779" s="45"/>
      <c r="U779" s="2"/>
      <c r="V779" s="37" t="str">
        <f t="shared" si="51"/>
        <v/>
      </c>
    </row>
    <row r="780" spans="2:22" x14ac:dyDescent="0.2">
      <c r="B780" s="24" t="str">
        <f t="shared" si="49"/>
        <v/>
      </c>
      <c r="C780" s="3"/>
      <c r="D780" s="2"/>
      <c r="E780" s="2"/>
      <c r="F780" s="2"/>
      <c r="G780" s="15"/>
      <c r="H780" s="15"/>
      <c r="I780" s="45"/>
      <c r="J780" s="2"/>
      <c r="K780" s="37" t="str">
        <f t="shared" si="48"/>
        <v/>
      </c>
      <c r="L780" s="33"/>
      <c r="M780" s="24" t="str">
        <f t="shared" si="50"/>
        <v/>
      </c>
      <c r="N780" s="3"/>
      <c r="O780" s="2"/>
      <c r="P780" s="2"/>
      <c r="Q780" s="2"/>
      <c r="R780" s="15"/>
      <c r="S780" s="15"/>
      <c r="T780" s="45"/>
      <c r="U780" s="2"/>
      <c r="V780" s="37" t="str">
        <f t="shared" si="51"/>
        <v/>
      </c>
    </row>
    <row r="781" spans="2:22" x14ac:dyDescent="0.2">
      <c r="B781" s="24" t="str">
        <f t="shared" si="49"/>
        <v/>
      </c>
      <c r="C781" s="3"/>
      <c r="D781" s="2"/>
      <c r="E781" s="2"/>
      <c r="F781" s="2"/>
      <c r="G781" s="15"/>
      <c r="H781" s="15"/>
      <c r="I781" s="45"/>
      <c r="J781" s="2"/>
      <c r="K781" s="37" t="str">
        <f t="shared" si="48"/>
        <v/>
      </c>
      <c r="L781" s="33"/>
      <c r="M781" s="24" t="str">
        <f t="shared" si="50"/>
        <v/>
      </c>
      <c r="N781" s="3"/>
      <c r="O781" s="2"/>
      <c r="P781" s="2"/>
      <c r="Q781" s="2"/>
      <c r="R781" s="15"/>
      <c r="S781" s="15"/>
      <c r="T781" s="45"/>
      <c r="U781" s="2"/>
      <c r="V781" s="37" t="str">
        <f t="shared" si="51"/>
        <v/>
      </c>
    </row>
    <row r="782" spans="2:22" x14ac:dyDescent="0.2">
      <c r="B782" s="24" t="str">
        <f t="shared" si="49"/>
        <v/>
      </c>
      <c r="C782" s="3"/>
      <c r="D782" s="2"/>
      <c r="E782" s="2"/>
      <c r="F782" s="2"/>
      <c r="G782" s="15"/>
      <c r="H782" s="15"/>
      <c r="I782" s="45"/>
      <c r="J782" s="2"/>
      <c r="K782" s="37" t="str">
        <f t="shared" si="48"/>
        <v/>
      </c>
      <c r="L782" s="33"/>
      <c r="M782" s="24" t="str">
        <f t="shared" si="50"/>
        <v/>
      </c>
      <c r="N782" s="3"/>
      <c r="O782" s="2"/>
      <c r="P782" s="2"/>
      <c r="Q782" s="2"/>
      <c r="R782" s="15"/>
      <c r="S782" s="15"/>
      <c r="T782" s="45"/>
      <c r="U782" s="2"/>
      <c r="V782" s="37" t="str">
        <f t="shared" si="51"/>
        <v/>
      </c>
    </row>
    <row r="783" spans="2:22" x14ac:dyDescent="0.2">
      <c r="B783" s="24" t="str">
        <f t="shared" si="49"/>
        <v/>
      </c>
      <c r="C783" s="3"/>
      <c r="D783" s="2"/>
      <c r="E783" s="2"/>
      <c r="F783" s="2"/>
      <c r="G783" s="15"/>
      <c r="H783" s="15"/>
      <c r="I783" s="45"/>
      <c r="J783" s="2"/>
      <c r="K783" s="37" t="str">
        <f t="shared" si="48"/>
        <v/>
      </c>
      <c r="L783" s="33"/>
      <c r="M783" s="24" t="str">
        <f t="shared" si="50"/>
        <v/>
      </c>
      <c r="N783" s="3"/>
      <c r="O783" s="2"/>
      <c r="P783" s="2"/>
      <c r="Q783" s="2"/>
      <c r="R783" s="15"/>
      <c r="S783" s="15"/>
      <c r="T783" s="45"/>
      <c r="U783" s="2"/>
      <c r="V783" s="37" t="str">
        <f t="shared" si="51"/>
        <v/>
      </c>
    </row>
    <row r="784" spans="2:22" x14ac:dyDescent="0.2">
      <c r="B784" s="24" t="str">
        <f t="shared" si="49"/>
        <v/>
      </c>
      <c r="C784" s="3"/>
      <c r="D784" s="2"/>
      <c r="E784" s="2"/>
      <c r="F784" s="2"/>
      <c r="G784" s="15"/>
      <c r="H784" s="15"/>
      <c r="I784" s="45"/>
      <c r="J784" s="2"/>
      <c r="K784" s="37" t="str">
        <f t="shared" si="48"/>
        <v/>
      </c>
      <c r="L784" s="33"/>
      <c r="M784" s="24" t="str">
        <f t="shared" si="50"/>
        <v/>
      </c>
      <c r="N784" s="3"/>
      <c r="O784" s="2"/>
      <c r="P784" s="2"/>
      <c r="Q784" s="2"/>
      <c r="R784" s="15"/>
      <c r="S784" s="15"/>
      <c r="T784" s="45"/>
      <c r="U784" s="2"/>
      <c r="V784" s="37" t="str">
        <f t="shared" si="51"/>
        <v/>
      </c>
    </row>
    <row r="785" spans="2:22" x14ac:dyDescent="0.2">
      <c r="B785" s="24" t="str">
        <f t="shared" si="49"/>
        <v/>
      </c>
      <c r="C785" s="3"/>
      <c r="D785" s="2"/>
      <c r="E785" s="2"/>
      <c r="F785" s="2"/>
      <c r="G785" s="15"/>
      <c r="H785" s="15"/>
      <c r="I785" s="45"/>
      <c r="J785" s="2"/>
      <c r="K785" s="37" t="str">
        <f t="shared" si="48"/>
        <v/>
      </c>
      <c r="L785" s="33"/>
      <c r="M785" s="24" t="str">
        <f t="shared" si="50"/>
        <v/>
      </c>
      <c r="N785" s="3"/>
      <c r="O785" s="2"/>
      <c r="P785" s="2"/>
      <c r="Q785" s="2"/>
      <c r="R785" s="15"/>
      <c r="S785" s="15"/>
      <c r="T785" s="45"/>
      <c r="U785" s="2"/>
      <c r="V785" s="37" t="str">
        <f t="shared" si="51"/>
        <v/>
      </c>
    </row>
    <row r="786" spans="2:22" x14ac:dyDescent="0.2">
      <c r="B786" s="24" t="str">
        <f t="shared" si="49"/>
        <v/>
      </c>
      <c r="C786" s="3"/>
      <c r="D786" s="2"/>
      <c r="E786" s="2"/>
      <c r="F786" s="2"/>
      <c r="G786" s="15"/>
      <c r="H786" s="15"/>
      <c r="I786" s="45"/>
      <c r="J786" s="2"/>
      <c r="K786" s="37" t="str">
        <f t="shared" si="48"/>
        <v/>
      </c>
      <c r="L786" s="33"/>
      <c r="M786" s="24" t="str">
        <f t="shared" si="50"/>
        <v/>
      </c>
      <c r="N786" s="3"/>
      <c r="O786" s="2"/>
      <c r="P786" s="2"/>
      <c r="Q786" s="2"/>
      <c r="R786" s="15"/>
      <c r="S786" s="15"/>
      <c r="T786" s="45"/>
      <c r="U786" s="2"/>
      <c r="V786" s="37" t="str">
        <f t="shared" si="51"/>
        <v/>
      </c>
    </row>
    <row r="787" spans="2:22" x14ac:dyDescent="0.2">
      <c r="B787" s="24" t="str">
        <f t="shared" si="49"/>
        <v/>
      </c>
      <c r="C787" s="3"/>
      <c r="D787" s="2"/>
      <c r="E787" s="2"/>
      <c r="F787" s="2"/>
      <c r="G787" s="15"/>
      <c r="H787" s="15"/>
      <c r="I787" s="45"/>
      <c r="J787" s="2"/>
      <c r="K787" s="37" t="str">
        <f t="shared" si="48"/>
        <v/>
      </c>
      <c r="L787" s="33"/>
      <c r="M787" s="24" t="str">
        <f t="shared" si="50"/>
        <v/>
      </c>
      <c r="N787" s="3"/>
      <c r="O787" s="2"/>
      <c r="P787" s="2"/>
      <c r="Q787" s="2"/>
      <c r="R787" s="15"/>
      <c r="S787" s="15"/>
      <c r="T787" s="45"/>
      <c r="U787" s="2"/>
      <c r="V787" s="37" t="str">
        <f t="shared" si="51"/>
        <v/>
      </c>
    </row>
    <row r="788" spans="2:22" x14ac:dyDescent="0.2">
      <c r="B788" s="24" t="str">
        <f t="shared" si="49"/>
        <v/>
      </c>
      <c r="C788" s="3"/>
      <c r="D788" s="2"/>
      <c r="E788" s="2"/>
      <c r="F788" s="2"/>
      <c r="G788" s="15"/>
      <c r="H788" s="15"/>
      <c r="I788" s="45"/>
      <c r="J788" s="2"/>
      <c r="K788" s="37" t="str">
        <f t="shared" si="48"/>
        <v/>
      </c>
      <c r="L788" s="33"/>
      <c r="M788" s="24" t="str">
        <f t="shared" si="50"/>
        <v/>
      </c>
      <c r="N788" s="3"/>
      <c r="O788" s="2"/>
      <c r="P788" s="2"/>
      <c r="Q788" s="2"/>
      <c r="R788" s="15"/>
      <c r="S788" s="15"/>
      <c r="T788" s="45"/>
      <c r="U788" s="2"/>
      <c r="V788" s="37" t="str">
        <f t="shared" si="51"/>
        <v/>
      </c>
    </row>
    <row r="789" spans="2:22" x14ac:dyDescent="0.2">
      <c r="B789" s="24" t="str">
        <f t="shared" si="49"/>
        <v/>
      </c>
      <c r="C789" s="3"/>
      <c r="D789" s="2"/>
      <c r="E789" s="2"/>
      <c r="F789" s="2"/>
      <c r="G789" s="15"/>
      <c r="H789" s="15"/>
      <c r="I789" s="45"/>
      <c r="J789" s="2"/>
      <c r="K789" s="37" t="str">
        <f t="shared" si="48"/>
        <v/>
      </c>
      <c r="L789" s="33"/>
      <c r="M789" s="24" t="str">
        <f t="shared" si="50"/>
        <v/>
      </c>
      <c r="N789" s="3"/>
      <c r="O789" s="2"/>
      <c r="P789" s="2"/>
      <c r="Q789" s="2"/>
      <c r="R789" s="15"/>
      <c r="S789" s="15"/>
      <c r="T789" s="45"/>
      <c r="U789" s="2"/>
      <c r="V789" s="37" t="str">
        <f t="shared" si="51"/>
        <v/>
      </c>
    </row>
    <row r="790" spans="2:22" x14ac:dyDescent="0.2">
      <c r="B790" s="24" t="str">
        <f t="shared" si="49"/>
        <v/>
      </c>
      <c r="C790" s="3"/>
      <c r="D790" s="2"/>
      <c r="E790" s="2"/>
      <c r="F790" s="2"/>
      <c r="G790" s="15"/>
      <c r="H790" s="15"/>
      <c r="I790" s="45"/>
      <c r="J790" s="2"/>
      <c r="K790" s="37" t="str">
        <f t="shared" si="48"/>
        <v/>
      </c>
      <c r="L790" s="33"/>
      <c r="M790" s="24" t="str">
        <f t="shared" si="50"/>
        <v/>
      </c>
      <c r="N790" s="3"/>
      <c r="O790" s="2"/>
      <c r="P790" s="2"/>
      <c r="Q790" s="2"/>
      <c r="R790" s="15"/>
      <c r="S790" s="15"/>
      <c r="T790" s="45"/>
      <c r="U790" s="2"/>
      <c r="V790" s="37" t="str">
        <f t="shared" si="51"/>
        <v/>
      </c>
    </row>
    <row r="791" spans="2:22" x14ac:dyDescent="0.2">
      <c r="B791" s="24" t="str">
        <f t="shared" si="49"/>
        <v/>
      </c>
      <c r="C791" s="3"/>
      <c r="D791" s="2"/>
      <c r="E791" s="2"/>
      <c r="F791" s="2"/>
      <c r="G791" s="15"/>
      <c r="H791" s="15"/>
      <c r="I791" s="45"/>
      <c r="J791" s="2"/>
      <c r="K791" s="37" t="str">
        <f t="shared" si="48"/>
        <v/>
      </c>
      <c r="L791" s="33"/>
      <c r="M791" s="24" t="str">
        <f t="shared" si="50"/>
        <v/>
      </c>
      <c r="N791" s="3"/>
      <c r="O791" s="2"/>
      <c r="P791" s="2"/>
      <c r="Q791" s="2"/>
      <c r="R791" s="15"/>
      <c r="S791" s="15"/>
      <c r="T791" s="45"/>
      <c r="U791" s="2"/>
      <c r="V791" s="37" t="str">
        <f t="shared" si="51"/>
        <v/>
      </c>
    </row>
    <row r="792" spans="2:22" x14ac:dyDescent="0.2">
      <c r="B792" s="24" t="str">
        <f t="shared" si="49"/>
        <v/>
      </c>
      <c r="C792" s="3"/>
      <c r="D792" s="2"/>
      <c r="E792" s="2"/>
      <c r="F792" s="2"/>
      <c r="G792" s="15"/>
      <c r="H792" s="15"/>
      <c r="I792" s="45"/>
      <c r="J792" s="2"/>
      <c r="K792" s="37" t="str">
        <f t="shared" si="48"/>
        <v/>
      </c>
      <c r="L792" s="33"/>
      <c r="M792" s="24" t="str">
        <f t="shared" si="50"/>
        <v/>
      </c>
      <c r="N792" s="3"/>
      <c r="O792" s="2"/>
      <c r="P792" s="2"/>
      <c r="Q792" s="2"/>
      <c r="R792" s="15"/>
      <c r="S792" s="15"/>
      <c r="T792" s="45"/>
      <c r="U792" s="2"/>
      <c r="V792" s="37" t="str">
        <f t="shared" si="51"/>
        <v/>
      </c>
    </row>
    <row r="793" spans="2:22" x14ac:dyDescent="0.2">
      <c r="B793" s="24" t="str">
        <f t="shared" si="49"/>
        <v/>
      </c>
      <c r="C793" s="3"/>
      <c r="D793" s="2"/>
      <c r="E793" s="2"/>
      <c r="F793" s="2"/>
      <c r="G793" s="15"/>
      <c r="H793" s="15"/>
      <c r="I793" s="45"/>
      <c r="J793" s="2"/>
      <c r="K793" s="37" t="str">
        <f t="shared" si="48"/>
        <v/>
      </c>
      <c r="L793" s="33"/>
      <c r="M793" s="24" t="str">
        <f t="shared" si="50"/>
        <v/>
      </c>
      <c r="N793" s="3"/>
      <c r="O793" s="2"/>
      <c r="P793" s="2"/>
      <c r="Q793" s="2"/>
      <c r="R793" s="15"/>
      <c r="S793" s="15"/>
      <c r="T793" s="45"/>
      <c r="U793" s="2"/>
      <c r="V793" s="37" t="str">
        <f t="shared" si="51"/>
        <v/>
      </c>
    </row>
    <row r="794" spans="2:22" x14ac:dyDescent="0.2">
      <c r="B794" s="24" t="str">
        <f t="shared" si="49"/>
        <v/>
      </c>
      <c r="C794" s="3"/>
      <c r="D794" s="2"/>
      <c r="E794" s="2"/>
      <c r="F794" s="2"/>
      <c r="G794" s="15"/>
      <c r="H794" s="15"/>
      <c r="I794" s="45"/>
      <c r="J794" s="2"/>
      <c r="K794" s="37" t="str">
        <f t="shared" si="48"/>
        <v/>
      </c>
      <c r="L794" s="33"/>
      <c r="M794" s="24" t="str">
        <f t="shared" si="50"/>
        <v/>
      </c>
      <c r="N794" s="3"/>
      <c r="O794" s="2"/>
      <c r="P794" s="2"/>
      <c r="Q794" s="2"/>
      <c r="R794" s="15"/>
      <c r="S794" s="15"/>
      <c r="T794" s="45"/>
      <c r="U794" s="2"/>
      <c r="V794" s="37" t="str">
        <f t="shared" si="51"/>
        <v/>
      </c>
    </row>
    <row r="795" spans="2:22" x14ac:dyDescent="0.2">
      <c r="B795" s="24" t="str">
        <f t="shared" si="49"/>
        <v/>
      </c>
      <c r="C795" s="3"/>
      <c r="D795" s="2"/>
      <c r="E795" s="2"/>
      <c r="F795" s="2"/>
      <c r="G795" s="15"/>
      <c r="H795" s="15"/>
      <c r="I795" s="45"/>
      <c r="J795" s="2"/>
      <c r="K795" s="37" t="str">
        <f t="shared" si="48"/>
        <v/>
      </c>
      <c r="L795" s="33"/>
      <c r="M795" s="24" t="str">
        <f t="shared" si="50"/>
        <v/>
      </c>
      <c r="N795" s="3"/>
      <c r="O795" s="2"/>
      <c r="P795" s="2"/>
      <c r="Q795" s="2"/>
      <c r="R795" s="15"/>
      <c r="S795" s="15"/>
      <c r="T795" s="45"/>
      <c r="U795" s="2"/>
      <c r="V795" s="37" t="str">
        <f t="shared" si="51"/>
        <v/>
      </c>
    </row>
    <row r="796" spans="2:22" x14ac:dyDescent="0.2">
      <c r="B796" s="24" t="str">
        <f t="shared" si="49"/>
        <v/>
      </c>
      <c r="C796" s="3"/>
      <c r="D796" s="2"/>
      <c r="E796" s="2"/>
      <c r="F796" s="2"/>
      <c r="G796" s="15"/>
      <c r="H796" s="15"/>
      <c r="I796" s="45"/>
      <c r="J796" s="2"/>
      <c r="K796" s="37" t="str">
        <f t="shared" si="48"/>
        <v/>
      </c>
      <c r="L796" s="33"/>
      <c r="M796" s="24" t="str">
        <f t="shared" si="50"/>
        <v/>
      </c>
      <c r="N796" s="3"/>
      <c r="O796" s="2"/>
      <c r="P796" s="2"/>
      <c r="Q796" s="2"/>
      <c r="R796" s="15"/>
      <c r="S796" s="15"/>
      <c r="T796" s="45"/>
      <c r="U796" s="2"/>
      <c r="V796" s="37" t="str">
        <f t="shared" si="51"/>
        <v/>
      </c>
    </row>
    <row r="797" spans="2:22" x14ac:dyDescent="0.2">
      <c r="B797" s="24" t="str">
        <f t="shared" si="49"/>
        <v/>
      </c>
      <c r="C797" s="3"/>
      <c r="D797" s="2"/>
      <c r="E797" s="2"/>
      <c r="F797" s="2"/>
      <c r="G797" s="15"/>
      <c r="H797" s="15"/>
      <c r="I797" s="45"/>
      <c r="J797" s="2"/>
      <c r="K797" s="37" t="str">
        <f t="shared" si="48"/>
        <v/>
      </c>
      <c r="L797" s="33"/>
      <c r="M797" s="24" t="str">
        <f t="shared" si="50"/>
        <v/>
      </c>
      <c r="N797" s="3"/>
      <c r="O797" s="2"/>
      <c r="P797" s="2"/>
      <c r="Q797" s="2"/>
      <c r="R797" s="15"/>
      <c r="S797" s="15"/>
      <c r="T797" s="45"/>
      <c r="U797" s="2"/>
      <c r="V797" s="37" t="str">
        <f t="shared" si="51"/>
        <v/>
      </c>
    </row>
    <row r="798" spans="2:22" x14ac:dyDescent="0.2">
      <c r="B798" s="24" t="str">
        <f t="shared" si="49"/>
        <v/>
      </c>
      <c r="C798" s="3"/>
      <c r="D798" s="2"/>
      <c r="E798" s="2"/>
      <c r="F798" s="2"/>
      <c r="G798" s="15"/>
      <c r="H798" s="15"/>
      <c r="I798" s="45"/>
      <c r="J798" s="2"/>
      <c r="K798" s="37" t="str">
        <f t="shared" si="48"/>
        <v/>
      </c>
      <c r="L798" s="33"/>
      <c r="M798" s="24" t="str">
        <f t="shared" si="50"/>
        <v/>
      </c>
      <c r="N798" s="3"/>
      <c r="O798" s="2"/>
      <c r="P798" s="2"/>
      <c r="Q798" s="2"/>
      <c r="R798" s="15"/>
      <c r="S798" s="15"/>
      <c r="T798" s="45"/>
      <c r="U798" s="2"/>
      <c r="V798" s="37" t="str">
        <f t="shared" si="51"/>
        <v/>
      </c>
    </row>
    <row r="799" spans="2:22" x14ac:dyDescent="0.2">
      <c r="B799" s="24" t="str">
        <f t="shared" si="49"/>
        <v/>
      </c>
      <c r="C799" s="3"/>
      <c r="D799" s="2"/>
      <c r="E799" s="2"/>
      <c r="F799" s="2"/>
      <c r="G799" s="15"/>
      <c r="H799" s="15"/>
      <c r="I799" s="45"/>
      <c r="J799" s="2"/>
      <c r="K799" s="37" t="str">
        <f t="shared" si="48"/>
        <v/>
      </c>
      <c r="L799" s="33"/>
      <c r="M799" s="24" t="str">
        <f t="shared" si="50"/>
        <v/>
      </c>
      <c r="N799" s="3"/>
      <c r="O799" s="2"/>
      <c r="P799" s="2"/>
      <c r="Q799" s="2"/>
      <c r="R799" s="15"/>
      <c r="S799" s="15"/>
      <c r="T799" s="45"/>
      <c r="U799" s="2"/>
      <c r="V799" s="37" t="str">
        <f t="shared" si="51"/>
        <v/>
      </c>
    </row>
    <row r="800" spans="2:22" x14ac:dyDescent="0.2">
      <c r="B800" s="24" t="str">
        <f t="shared" si="49"/>
        <v/>
      </c>
      <c r="C800" s="3"/>
      <c r="D800" s="2"/>
      <c r="E800" s="2"/>
      <c r="F800" s="2"/>
      <c r="G800" s="15"/>
      <c r="H800" s="15"/>
      <c r="I800" s="45"/>
      <c r="J800" s="2"/>
      <c r="K800" s="37" t="str">
        <f t="shared" si="48"/>
        <v/>
      </c>
      <c r="L800" s="33"/>
      <c r="M800" s="24" t="str">
        <f t="shared" si="50"/>
        <v/>
      </c>
      <c r="N800" s="3"/>
      <c r="O800" s="2"/>
      <c r="P800" s="2"/>
      <c r="Q800" s="2"/>
      <c r="R800" s="15"/>
      <c r="S800" s="15"/>
      <c r="T800" s="45"/>
      <c r="U800" s="2"/>
      <c r="V800" s="37" t="str">
        <f t="shared" si="51"/>
        <v/>
      </c>
    </row>
    <row r="801" spans="2:22" x14ac:dyDescent="0.2">
      <c r="B801" s="24" t="str">
        <f t="shared" si="49"/>
        <v/>
      </c>
      <c r="C801" s="3"/>
      <c r="D801" s="2"/>
      <c r="E801" s="2"/>
      <c r="F801" s="2"/>
      <c r="G801" s="15"/>
      <c r="H801" s="15"/>
      <c r="I801" s="45"/>
      <c r="J801" s="2"/>
      <c r="K801" s="37" t="str">
        <f t="shared" si="48"/>
        <v/>
      </c>
      <c r="L801" s="33"/>
      <c r="M801" s="24" t="str">
        <f t="shared" si="50"/>
        <v/>
      </c>
      <c r="N801" s="3"/>
      <c r="O801" s="2"/>
      <c r="P801" s="2"/>
      <c r="Q801" s="2"/>
      <c r="R801" s="15"/>
      <c r="S801" s="15"/>
      <c r="T801" s="45"/>
      <c r="U801" s="2"/>
      <c r="V801" s="37" t="str">
        <f t="shared" si="51"/>
        <v/>
      </c>
    </row>
    <row r="802" spans="2:22" x14ac:dyDescent="0.2">
      <c r="B802" s="24" t="str">
        <f t="shared" si="49"/>
        <v/>
      </c>
      <c r="C802" s="3"/>
      <c r="D802" s="2"/>
      <c r="E802" s="2"/>
      <c r="F802" s="2"/>
      <c r="G802" s="15"/>
      <c r="H802" s="15"/>
      <c r="I802" s="45"/>
      <c r="J802" s="2"/>
      <c r="K802" s="37" t="str">
        <f t="shared" si="48"/>
        <v/>
      </c>
      <c r="L802" s="33"/>
      <c r="M802" s="24" t="str">
        <f t="shared" si="50"/>
        <v/>
      </c>
      <c r="N802" s="3"/>
      <c r="O802" s="2"/>
      <c r="P802" s="2"/>
      <c r="Q802" s="2"/>
      <c r="R802" s="15"/>
      <c r="S802" s="15"/>
      <c r="T802" s="45"/>
      <c r="U802" s="2"/>
      <c r="V802" s="37" t="str">
        <f t="shared" si="51"/>
        <v/>
      </c>
    </row>
    <row r="803" spans="2:22" x14ac:dyDescent="0.2">
      <c r="B803" s="24" t="str">
        <f t="shared" si="49"/>
        <v/>
      </c>
      <c r="C803" s="3"/>
      <c r="D803" s="2"/>
      <c r="E803" s="2"/>
      <c r="F803" s="2"/>
      <c r="G803" s="15"/>
      <c r="H803" s="15"/>
      <c r="I803" s="45"/>
      <c r="J803" s="2"/>
      <c r="K803" s="37" t="str">
        <f t="shared" si="48"/>
        <v/>
      </c>
      <c r="L803" s="33"/>
      <c r="M803" s="24" t="str">
        <f t="shared" si="50"/>
        <v/>
      </c>
      <c r="N803" s="3"/>
      <c r="O803" s="2"/>
      <c r="P803" s="2"/>
      <c r="Q803" s="2"/>
      <c r="R803" s="15"/>
      <c r="S803" s="15"/>
      <c r="T803" s="45"/>
      <c r="U803" s="2"/>
      <c r="V803" s="37" t="str">
        <f t="shared" si="51"/>
        <v/>
      </c>
    </row>
    <row r="804" spans="2:22" x14ac:dyDescent="0.2">
      <c r="B804" s="24" t="str">
        <f t="shared" si="49"/>
        <v/>
      </c>
      <c r="C804" s="3"/>
      <c r="D804" s="2"/>
      <c r="E804" s="2"/>
      <c r="F804" s="2"/>
      <c r="G804" s="15"/>
      <c r="H804" s="15"/>
      <c r="I804" s="45"/>
      <c r="J804" s="2"/>
      <c r="K804" s="37" t="str">
        <f t="shared" si="48"/>
        <v/>
      </c>
      <c r="L804" s="33"/>
      <c r="M804" s="24" t="str">
        <f t="shared" si="50"/>
        <v/>
      </c>
      <c r="N804" s="3"/>
      <c r="O804" s="2"/>
      <c r="P804" s="2"/>
      <c r="Q804" s="2"/>
      <c r="R804" s="15"/>
      <c r="S804" s="15"/>
      <c r="T804" s="45"/>
      <c r="U804" s="2"/>
      <c r="V804" s="37" t="str">
        <f t="shared" si="51"/>
        <v/>
      </c>
    </row>
    <row r="805" spans="2:22" x14ac:dyDescent="0.2">
      <c r="B805" s="24" t="str">
        <f t="shared" si="49"/>
        <v/>
      </c>
      <c r="C805" s="3"/>
      <c r="D805" s="2"/>
      <c r="E805" s="2"/>
      <c r="F805" s="2"/>
      <c r="G805" s="15"/>
      <c r="H805" s="15"/>
      <c r="I805" s="45"/>
      <c r="J805" s="2"/>
      <c r="K805" s="37" t="str">
        <f t="shared" si="48"/>
        <v/>
      </c>
      <c r="L805" s="33"/>
      <c r="M805" s="24" t="str">
        <f t="shared" si="50"/>
        <v/>
      </c>
      <c r="N805" s="3"/>
      <c r="O805" s="2"/>
      <c r="P805" s="2"/>
      <c r="Q805" s="2"/>
      <c r="R805" s="15"/>
      <c r="S805" s="15"/>
      <c r="T805" s="45"/>
      <c r="U805" s="2"/>
      <c r="V805" s="37" t="str">
        <f t="shared" si="51"/>
        <v/>
      </c>
    </row>
    <row r="806" spans="2:22" x14ac:dyDescent="0.2">
      <c r="B806" s="24" t="str">
        <f t="shared" si="49"/>
        <v/>
      </c>
      <c r="C806" s="3"/>
      <c r="D806" s="2"/>
      <c r="E806" s="2"/>
      <c r="F806" s="2"/>
      <c r="G806" s="15"/>
      <c r="H806" s="15"/>
      <c r="I806" s="45"/>
      <c r="J806" s="2"/>
      <c r="K806" s="37" t="str">
        <f t="shared" si="48"/>
        <v/>
      </c>
      <c r="L806" s="33"/>
      <c r="M806" s="24" t="str">
        <f t="shared" si="50"/>
        <v/>
      </c>
      <c r="N806" s="3"/>
      <c r="O806" s="2"/>
      <c r="P806" s="2"/>
      <c r="Q806" s="2"/>
      <c r="R806" s="15"/>
      <c r="S806" s="15"/>
      <c r="T806" s="45"/>
      <c r="U806" s="2"/>
      <c r="V806" s="37" t="str">
        <f t="shared" si="51"/>
        <v/>
      </c>
    </row>
    <row r="807" spans="2:22" x14ac:dyDescent="0.2">
      <c r="B807" s="24" t="str">
        <f t="shared" si="49"/>
        <v/>
      </c>
      <c r="C807" s="3"/>
      <c r="D807" s="2"/>
      <c r="E807" s="2"/>
      <c r="F807" s="2"/>
      <c r="G807" s="15"/>
      <c r="H807" s="15"/>
      <c r="I807" s="45"/>
      <c r="J807" s="2"/>
      <c r="K807" s="37" t="str">
        <f t="shared" si="48"/>
        <v/>
      </c>
      <c r="L807" s="33"/>
      <c r="M807" s="24" t="str">
        <f t="shared" si="50"/>
        <v/>
      </c>
      <c r="N807" s="3"/>
      <c r="O807" s="2"/>
      <c r="P807" s="2"/>
      <c r="Q807" s="2"/>
      <c r="R807" s="15"/>
      <c r="S807" s="15"/>
      <c r="T807" s="45"/>
      <c r="U807" s="2"/>
      <c r="V807" s="37" t="str">
        <f t="shared" si="51"/>
        <v/>
      </c>
    </row>
    <row r="808" spans="2:22" x14ac:dyDescent="0.2">
      <c r="B808" s="24" t="str">
        <f t="shared" si="49"/>
        <v/>
      </c>
      <c r="C808" s="3"/>
      <c r="D808" s="2"/>
      <c r="E808" s="2"/>
      <c r="F808" s="2"/>
      <c r="G808" s="15"/>
      <c r="H808" s="15"/>
      <c r="I808" s="45"/>
      <c r="J808" s="2"/>
      <c r="K808" s="37" t="str">
        <f t="shared" si="48"/>
        <v/>
      </c>
      <c r="L808" s="33"/>
      <c r="M808" s="24" t="str">
        <f t="shared" si="50"/>
        <v/>
      </c>
      <c r="N808" s="3"/>
      <c r="O808" s="2"/>
      <c r="P808" s="2"/>
      <c r="Q808" s="2"/>
      <c r="R808" s="15"/>
      <c r="S808" s="15"/>
      <c r="T808" s="45"/>
      <c r="U808" s="2"/>
      <c r="V808" s="37" t="str">
        <f t="shared" si="51"/>
        <v/>
      </c>
    </row>
    <row r="809" spans="2:22" x14ac:dyDescent="0.2">
      <c r="B809" s="24" t="str">
        <f t="shared" si="49"/>
        <v/>
      </c>
      <c r="C809" s="3"/>
      <c r="D809" s="2"/>
      <c r="E809" s="2"/>
      <c r="F809" s="2"/>
      <c r="G809" s="15"/>
      <c r="H809" s="15"/>
      <c r="I809" s="45"/>
      <c r="J809" s="2"/>
      <c r="K809" s="37" t="str">
        <f t="shared" si="48"/>
        <v/>
      </c>
      <c r="L809" s="33"/>
      <c r="M809" s="24" t="str">
        <f t="shared" si="50"/>
        <v/>
      </c>
      <c r="N809" s="3"/>
      <c r="O809" s="2"/>
      <c r="P809" s="2"/>
      <c r="Q809" s="2"/>
      <c r="R809" s="15"/>
      <c r="S809" s="15"/>
      <c r="T809" s="45"/>
      <c r="U809" s="2"/>
      <c r="V809" s="37" t="str">
        <f t="shared" si="51"/>
        <v/>
      </c>
    </row>
    <row r="810" spans="2:22" x14ac:dyDescent="0.2">
      <c r="B810" s="24" t="str">
        <f t="shared" si="49"/>
        <v/>
      </c>
      <c r="C810" s="3"/>
      <c r="D810" s="2"/>
      <c r="E810" s="2"/>
      <c r="F810" s="2"/>
      <c r="G810" s="15"/>
      <c r="H810" s="15"/>
      <c r="I810" s="45"/>
      <c r="J810" s="2"/>
      <c r="K810" s="37" t="str">
        <f t="shared" si="48"/>
        <v/>
      </c>
      <c r="L810" s="33"/>
      <c r="M810" s="24" t="str">
        <f t="shared" si="50"/>
        <v/>
      </c>
      <c r="N810" s="3"/>
      <c r="O810" s="2"/>
      <c r="P810" s="2"/>
      <c r="Q810" s="2"/>
      <c r="R810" s="15"/>
      <c r="S810" s="15"/>
      <c r="T810" s="45"/>
      <c r="U810" s="2"/>
      <c r="V810" s="37" t="str">
        <f t="shared" si="51"/>
        <v/>
      </c>
    </row>
    <row r="811" spans="2:22" x14ac:dyDescent="0.2">
      <c r="B811" s="24" t="str">
        <f t="shared" si="49"/>
        <v/>
      </c>
      <c r="C811" s="3"/>
      <c r="D811" s="2"/>
      <c r="E811" s="2"/>
      <c r="F811" s="2"/>
      <c r="G811" s="15"/>
      <c r="H811" s="15"/>
      <c r="I811" s="45"/>
      <c r="J811" s="2"/>
      <c r="K811" s="37" t="str">
        <f t="shared" si="48"/>
        <v/>
      </c>
      <c r="L811" s="33"/>
      <c r="M811" s="24" t="str">
        <f t="shared" si="50"/>
        <v/>
      </c>
      <c r="N811" s="3"/>
      <c r="O811" s="2"/>
      <c r="P811" s="2"/>
      <c r="Q811" s="2"/>
      <c r="R811" s="15"/>
      <c r="S811" s="15"/>
      <c r="T811" s="45"/>
      <c r="U811" s="2"/>
      <c r="V811" s="37" t="str">
        <f t="shared" si="51"/>
        <v/>
      </c>
    </row>
    <row r="812" spans="2:22" x14ac:dyDescent="0.2">
      <c r="B812" s="24" t="str">
        <f t="shared" si="49"/>
        <v/>
      </c>
      <c r="C812" s="3"/>
      <c r="D812" s="2"/>
      <c r="E812" s="2"/>
      <c r="F812" s="2"/>
      <c r="G812" s="15"/>
      <c r="H812" s="15"/>
      <c r="I812" s="45"/>
      <c r="J812" s="2"/>
      <c r="K812" s="37" t="str">
        <f t="shared" si="48"/>
        <v/>
      </c>
      <c r="L812" s="33"/>
      <c r="M812" s="24" t="str">
        <f t="shared" si="50"/>
        <v/>
      </c>
      <c r="N812" s="3"/>
      <c r="O812" s="2"/>
      <c r="P812" s="2"/>
      <c r="Q812" s="2"/>
      <c r="R812" s="15"/>
      <c r="S812" s="15"/>
      <c r="T812" s="45"/>
      <c r="U812" s="2"/>
      <c r="V812" s="37" t="str">
        <f t="shared" si="51"/>
        <v/>
      </c>
    </row>
    <row r="813" spans="2:22" x14ac:dyDescent="0.2">
      <c r="B813" s="24" t="str">
        <f t="shared" si="49"/>
        <v/>
      </c>
      <c r="C813" s="3"/>
      <c r="D813" s="2"/>
      <c r="E813" s="2"/>
      <c r="F813" s="2"/>
      <c r="G813" s="15"/>
      <c r="H813" s="15"/>
      <c r="I813" s="45"/>
      <c r="J813" s="2"/>
      <c r="K813" s="37" t="str">
        <f t="shared" si="48"/>
        <v/>
      </c>
      <c r="L813" s="33"/>
      <c r="M813" s="24" t="str">
        <f t="shared" si="50"/>
        <v/>
      </c>
      <c r="N813" s="3"/>
      <c r="O813" s="2"/>
      <c r="P813" s="2"/>
      <c r="Q813" s="2"/>
      <c r="R813" s="15"/>
      <c r="S813" s="15"/>
      <c r="T813" s="45"/>
      <c r="U813" s="2"/>
      <c r="V813" s="37" t="str">
        <f t="shared" si="51"/>
        <v/>
      </c>
    </row>
    <row r="814" spans="2:22" x14ac:dyDescent="0.2">
      <c r="B814" s="24" t="str">
        <f t="shared" si="49"/>
        <v/>
      </c>
      <c r="C814" s="3"/>
      <c r="D814" s="2"/>
      <c r="E814" s="2"/>
      <c r="F814" s="2"/>
      <c r="G814" s="15"/>
      <c r="H814" s="15"/>
      <c r="I814" s="45"/>
      <c r="J814" s="2"/>
      <c r="K814" s="37" t="str">
        <f t="shared" si="48"/>
        <v/>
      </c>
      <c r="L814" s="33"/>
      <c r="M814" s="24" t="str">
        <f t="shared" si="50"/>
        <v/>
      </c>
      <c r="N814" s="3"/>
      <c r="O814" s="2"/>
      <c r="P814" s="2"/>
      <c r="Q814" s="2"/>
      <c r="R814" s="15"/>
      <c r="S814" s="15"/>
      <c r="T814" s="45"/>
      <c r="U814" s="2"/>
      <c r="V814" s="37" t="str">
        <f t="shared" si="51"/>
        <v/>
      </c>
    </row>
    <row r="815" spans="2:22" x14ac:dyDescent="0.2">
      <c r="B815" s="24" t="str">
        <f t="shared" si="49"/>
        <v/>
      </c>
      <c r="C815" s="3"/>
      <c r="D815" s="2"/>
      <c r="E815" s="2"/>
      <c r="F815" s="2"/>
      <c r="G815" s="15"/>
      <c r="H815" s="15"/>
      <c r="I815" s="45"/>
      <c r="J815" s="2"/>
      <c r="K815" s="37" t="str">
        <f t="shared" si="48"/>
        <v/>
      </c>
      <c r="L815" s="33"/>
      <c r="M815" s="24" t="str">
        <f t="shared" si="50"/>
        <v/>
      </c>
      <c r="N815" s="3"/>
      <c r="O815" s="2"/>
      <c r="P815" s="2"/>
      <c r="Q815" s="2"/>
      <c r="R815" s="15"/>
      <c r="S815" s="15"/>
      <c r="T815" s="45"/>
      <c r="U815" s="2"/>
      <c r="V815" s="37" t="str">
        <f t="shared" si="51"/>
        <v/>
      </c>
    </row>
    <row r="816" spans="2:22" x14ac:dyDescent="0.2">
      <c r="B816" s="24" t="str">
        <f t="shared" si="49"/>
        <v/>
      </c>
      <c r="C816" s="3"/>
      <c r="D816" s="2"/>
      <c r="E816" s="2"/>
      <c r="F816" s="2"/>
      <c r="G816" s="15"/>
      <c r="H816" s="15"/>
      <c r="I816" s="45"/>
      <c r="J816" s="2"/>
      <c r="K816" s="37" t="str">
        <f t="shared" si="48"/>
        <v/>
      </c>
      <c r="L816" s="33"/>
      <c r="M816" s="24" t="str">
        <f t="shared" si="50"/>
        <v/>
      </c>
      <c r="N816" s="3"/>
      <c r="O816" s="2"/>
      <c r="P816" s="2"/>
      <c r="Q816" s="2"/>
      <c r="R816" s="15"/>
      <c r="S816" s="15"/>
      <c r="T816" s="45"/>
      <c r="U816" s="2"/>
      <c r="V816" s="37" t="str">
        <f t="shared" si="51"/>
        <v/>
      </c>
    </row>
    <row r="817" spans="2:22" x14ac:dyDescent="0.2">
      <c r="B817" s="24" t="str">
        <f t="shared" si="49"/>
        <v/>
      </c>
      <c r="C817" s="3"/>
      <c r="D817" s="2"/>
      <c r="E817" s="2"/>
      <c r="F817" s="2"/>
      <c r="G817" s="15"/>
      <c r="H817" s="15"/>
      <c r="I817" s="45"/>
      <c r="J817" s="2"/>
      <c r="K817" s="37" t="str">
        <f t="shared" si="48"/>
        <v/>
      </c>
      <c r="L817" s="33"/>
      <c r="M817" s="24" t="str">
        <f t="shared" si="50"/>
        <v/>
      </c>
      <c r="N817" s="3"/>
      <c r="O817" s="2"/>
      <c r="P817" s="2"/>
      <c r="Q817" s="2"/>
      <c r="R817" s="15"/>
      <c r="S817" s="15"/>
      <c r="T817" s="45"/>
      <c r="U817" s="2"/>
      <c r="V817" s="37" t="str">
        <f t="shared" si="51"/>
        <v/>
      </c>
    </row>
    <row r="818" spans="2:22" x14ac:dyDescent="0.2">
      <c r="B818" s="24" t="str">
        <f t="shared" si="49"/>
        <v/>
      </c>
      <c r="C818" s="3"/>
      <c r="D818" s="2"/>
      <c r="E818" s="2"/>
      <c r="F818" s="2"/>
      <c r="G818" s="15"/>
      <c r="H818" s="15"/>
      <c r="I818" s="45"/>
      <c r="J818" s="2"/>
      <c r="K818" s="37" t="str">
        <f t="shared" si="48"/>
        <v/>
      </c>
      <c r="L818" s="33"/>
      <c r="M818" s="24" t="str">
        <f t="shared" si="50"/>
        <v/>
      </c>
      <c r="N818" s="3"/>
      <c r="O818" s="2"/>
      <c r="P818" s="2"/>
      <c r="Q818" s="2"/>
      <c r="R818" s="15"/>
      <c r="S818" s="15"/>
      <c r="T818" s="45"/>
      <c r="U818" s="2"/>
      <c r="V818" s="37" t="str">
        <f t="shared" si="51"/>
        <v/>
      </c>
    </row>
    <row r="819" spans="2:22" x14ac:dyDescent="0.2">
      <c r="B819" s="24" t="str">
        <f t="shared" si="49"/>
        <v/>
      </c>
      <c r="C819" s="3"/>
      <c r="D819" s="2"/>
      <c r="E819" s="2"/>
      <c r="F819" s="2"/>
      <c r="G819" s="15"/>
      <c r="H819" s="15"/>
      <c r="I819" s="45"/>
      <c r="J819" s="2"/>
      <c r="K819" s="37" t="str">
        <f t="shared" si="48"/>
        <v/>
      </c>
      <c r="L819" s="33"/>
      <c r="M819" s="24" t="str">
        <f t="shared" si="50"/>
        <v/>
      </c>
      <c r="N819" s="3"/>
      <c r="O819" s="2"/>
      <c r="P819" s="2"/>
      <c r="Q819" s="2"/>
      <c r="R819" s="15"/>
      <c r="S819" s="15"/>
      <c r="T819" s="45"/>
      <c r="U819" s="2"/>
      <c r="V819" s="37" t="str">
        <f t="shared" si="51"/>
        <v/>
      </c>
    </row>
    <row r="820" spans="2:22" x14ac:dyDescent="0.2">
      <c r="B820" s="24" t="str">
        <f t="shared" si="49"/>
        <v/>
      </c>
      <c r="C820" s="3"/>
      <c r="D820" s="2"/>
      <c r="E820" s="2"/>
      <c r="F820" s="2"/>
      <c r="G820" s="15"/>
      <c r="H820" s="15"/>
      <c r="I820" s="45"/>
      <c r="J820" s="2"/>
      <c r="K820" s="37" t="str">
        <f t="shared" si="48"/>
        <v/>
      </c>
      <c r="L820" s="33"/>
      <c r="M820" s="24" t="str">
        <f t="shared" si="50"/>
        <v/>
      </c>
      <c r="N820" s="3"/>
      <c r="O820" s="2"/>
      <c r="P820" s="2"/>
      <c r="Q820" s="2"/>
      <c r="R820" s="15"/>
      <c r="S820" s="15"/>
      <c r="T820" s="45"/>
      <c r="U820" s="2"/>
      <c r="V820" s="37" t="str">
        <f t="shared" si="51"/>
        <v/>
      </c>
    </row>
    <row r="821" spans="2:22" x14ac:dyDescent="0.2">
      <c r="B821" s="24" t="str">
        <f t="shared" si="49"/>
        <v/>
      </c>
      <c r="C821" s="3"/>
      <c r="D821" s="2"/>
      <c r="E821" s="2"/>
      <c r="F821" s="2"/>
      <c r="G821" s="15"/>
      <c r="H821" s="15"/>
      <c r="I821" s="45"/>
      <c r="J821" s="2"/>
      <c r="K821" s="37" t="str">
        <f t="shared" si="48"/>
        <v/>
      </c>
      <c r="L821" s="33"/>
      <c r="M821" s="24" t="str">
        <f t="shared" si="50"/>
        <v/>
      </c>
      <c r="N821" s="3"/>
      <c r="O821" s="2"/>
      <c r="P821" s="2"/>
      <c r="Q821" s="2"/>
      <c r="R821" s="15"/>
      <c r="S821" s="15"/>
      <c r="T821" s="45"/>
      <c r="U821" s="2"/>
      <c r="V821" s="37" t="str">
        <f t="shared" si="51"/>
        <v/>
      </c>
    </row>
    <row r="822" spans="2:22" x14ac:dyDescent="0.2">
      <c r="B822" s="24" t="str">
        <f t="shared" si="49"/>
        <v/>
      </c>
      <c r="C822" s="3"/>
      <c r="D822" s="2"/>
      <c r="E822" s="2"/>
      <c r="F822" s="2"/>
      <c r="G822" s="15"/>
      <c r="H822" s="15"/>
      <c r="I822" s="45"/>
      <c r="J822" s="2"/>
      <c r="K822" s="37" t="str">
        <f t="shared" si="48"/>
        <v/>
      </c>
      <c r="L822" s="33"/>
      <c r="M822" s="24" t="str">
        <f t="shared" si="50"/>
        <v/>
      </c>
      <c r="N822" s="3"/>
      <c r="O822" s="2"/>
      <c r="P822" s="2"/>
      <c r="Q822" s="2"/>
      <c r="R822" s="15"/>
      <c r="S822" s="15"/>
      <c r="T822" s="45"/>
      <c r="U822" s="2"/>
      <c r="V822" s="37" t="str">
        <f t="shared" si="51"/>
        <v/>
      </c>
    </row>
    <row r="823" spans="2:22" x14ac:dyDescent="0.2">
      <c r="B823" s="24" t="str">
        <f t="shared" si="49"/>
        <v/>
      </c>
      <c r="C823" s="3"/>
      <c r="D823" s="2"/>
      <c r="E823" s="2"/>
      <c r="F823" s="2"/>
      <c r="G823" s="15"/>
      <c r="H823" s="15"/>
      <c r="I823" s="45"/>
      <c r="J823" s="2"/>
      <c r="K823" s="37" t="str">
        <f t="shared" si="48"/>
        <v/>
      </c>
      <c r="L823" s="33"/>
      <c r="M823" s="24" t="str">
        <f t="shared" si="50"/>
        <v/>
      </c>
      <c r="N823" s="3"/>
      <c r="O823" s="2"/>
      <c r="P823" s="2"/>
      <c r="Q823" s="2"/>
      <c r="R823" s="15"/>
      <c r="S823" s="15"/>
      <c r="T823" s="45"/>
      <c r="U823" s="2"/>
      <c r="V823" s="37" t="str">
        <f t="shared" si="51"/>
        <v/>
      </c>
    </row>
    <row r="824" spans="2:22" x14ac:dyDescent="0.2">
      <c r="B824" s="24" t="str">
        <f t="shared" si="49"/>
        <v/>
      </c>
      <c r="C824" s="3"/>
      <c r="D824" s="2"/>
      <c r="E824" s="2"/>
      <c r="F824" s="2"/>
      <c r="G824" s="15"/>
      <c r="H824" s="15"/>
      <c r="I824" s="45"/>
      <c r="J824" s="2"/>
      <c r="K824" s="37" t="str">
        <f t="shared" si="48"/>
        <v/>
      </c>
      <c r="L824" s="33"/>
      <c r="M824" s="24" t="str">
        <f t="shared" si="50"/>
        <v/>
      </c>
      <c r="N824" s="3"/>
      <c r="O824" s="2"/>
      <c r="P824" s="2"/>
      <c r="Q824" s="2"/>
      <c r="R824" s="15"/>
      <c r="S824" s="15"/>
      <c r="T824" s="45"/>
      <c r="U824" s="2"/>
      <c r="V824" s="37" t="str">
        <f t="shared" si="51"/>
        <v/>
      </c>
    </row>
    <row r="825" spans="2:22" x14ac:dyDescent="0.2">
      <c r="B825" s="24" t="str">
        <f t="shared" si="49"/>
        <v/>
      </c>
      <c r="C825" s="3"/>
      <c r="D825" s="2"/>
      <c r="E825" s="2"/>
      <c r="F825" s="2"/>
      <c r="G825" s="15"/>
      <c r="H825" s="15"/>
      <c r="I825" s="45"/>
      <c r="J825" s="2"/>
      <c r="K825" s="37" t="str">
        <f t="shared" si="48"/>
        <v/>
      </c>
      <c r="L825" s="33"/>
      <c r="M825" s="24" t="str">
        <f t="shared" si="50"/>
        <v/>
      </c>
      <c r="N825" s="3"/>
      <c r="O825" s="2"/>
      <c r="P825" s="2"/>
      <c r="Q825" s="2"/>
      <c r="R825" s="15"/>
      <c r="S825" s="15"/>
      <c r="T825" s="45"/>
      <c r="U825" s="2"/>
      <c r="V825" s="37" t="str">
        <f t="shared" si="51"/>
        <v/>
      </c>
    </row>
    <row r="826" spans="2:22" x14ac:dyDescent="0.2">
      <c r="B826" s="24" t="str">
        <f t="shared" si="49"/>
        <v/>
      </c>
      <c r="C826" s="3"/>
      <c r="D826" s="2"/>
      <c r="E826" s="2"/>
      <c r="F826" s="2"/>
      <c r="G826" s="15"/>
      <c r="H826" s="15"/>
      <c r="I826" s="45"/>
      <c r="J826" s="2"/>
      <c r="K826" s="37" t="str">
        <f t="shared" si="48"/>
        <v/>
      </c>
      <c r="L826" s="33"/>
      <c r="M826" s="24" t="str">
        <f t="shared" si="50"/>
        <v/>
      </c>
      <c r="N826" s="3"/>
      <c r="O826" s="2"/>
      <c r="P826" s="2"/>
      <c r="Q826" s="2"/>
      <c r="R826" s="15"/>
      <c r="S826" s="15"/>
      <c r="T826" s="45"/>
      <c r="U826" s="2"/>
      <c r="V826" s="37" t="str">
        <f t="shared" si="51"/>
        <v/>
      </c>
    </row>
    <row r="827" spans="2:22" x14ac:dyDescent="0.2">
      <c r="B827" s="24" t="str">
        <f t="shared" si="49"/>
        <v/>
      </c>
      <c r="C827" s="3"/>
      <c r="D827" s="2"/>
      <c r="E827" s="2"/>
      <c r="F827" s="2"/>
      <c r="G827" s="15"/>
      <c r="H827" s="15"/>
      <c r="I827" s="45"/>
      <c r="J827" s="2"/>
      <c r="K827" s="37" t="str">
        <f t="shared" si="48"/>
        <v/>
      </c>
      <c r="L827" s="33"/>
      <c r="M827" s="24" t="str">
        <f t="shared" si="50"/>
        <v/>
      </c>
      <c r="N827" s="3"/>
      <c r="O827" s="2"/>
      <c r="P827" s="2"/>
      <c r="Q827" s="2"/>
      <c r="R827" s="15"/>
      <c r="S827" s="15"/>
      <c r="T827" s="45"/>
      <c r="U827" s="2"/>
      <c r="V827" s="37" t="str">
        <f t="shared" si="51"/>
        <v/>
      </c>
    </row>
    <row r="828" spans="2:22" x14ac:dyDescent="0.2">
      <c r="B828" s="24" t="str">
        <f t="shared" si="49"/>
        <v/>
      </c>
      <c r="C828" s="3"/>
      <c r="D828" s="2"/>
      <c r="E828" s="2"/>
      <c r="F828" s="2"/>
      <c r="G828" s="15"/>
      <c r="H828" s="15"/>
      <c r="I828" s="45"/>
      <c r="J828" s="2"/>
      <c r="K828" s="37" t="str">
        <f t="shared" si="48"/>
        <v/>
      </c>
      <c r="L828" s="33"/>
      <c r="M828" s="24" t="str">
        <f t="shared" si="50"/>
        <v/>
      </c>
      <c r="N828" s="3"/>
      <c r="O828" s="2"/>
      <c r="P828" s="2"/>
      <c r="Q828" s="2"/>
      <c r="R828" s="15"/>
      <c r="S828" s="15"/>
      <c r="T828" s="45"/>
      <c r="U828" s="2"/>
      <c r="V828" s="37" t="str">
        <f t="shared" si="51"/>
        <v/>
      </c>
    </row>
    <row r="829" spans="2:22" x14ac:dyDescent="0.2">
      <c r="B829" s="24" t="str">
        <f t="shared" si="49"/>
        <v/>
      </c>
      <c r="C829" s="3"/>
      <c r="D829" s="2"/>
      <c r="E829" s="2"/>
      <c r="F829" s="2"/>
      <c r="G829" s="15"/>
      <c r="H829" s="15"/>
      <c r="I829" s="45"/>
      <c r="J829" s="2"/>
      <c r="K829" s="37" t="str">
        <f t="shared" si="48"/>
        <v/>
      </c>
      <c r="L829" s="33"/>
      <c r="M829" s="24" t="str">
        <f t="shared" si="50"/>
        <v/>
      </c>
      <c r="N829" s="3"/>
      <c r="O829" s="2"/>
      <c r="P829" s="2"/>
      <c r="Q829" s="2"/>
      <c r="R829" s="15"/>
      <c r="S829" s="15"/>
      <c r="T829" s="45"/>
      <c r="U829" s="2"/>
      <c r="V829" s="37" t="str">
        <f t="shared" si="51"/>
        <v/>
      </c>
    </row>
    <row r="830" spans="2:22" x14ac:dyDescent="0.2">
      <c r="B830" s="24" t="str">
        <f t="shared" si="49"/>
        <v/>
      </c>
      <c r="C830" s="3"/>
      <c r="D830" s="2"/>
      <c r="E830" s="2"/>
      <c r="F830" s="2"/>
      <c r="G830" s="15"/>
      <c r="H830" s="15"/>
      <c r="I830" s="45"/>
      <c r="J830" s="2"/>
      <c r="K830" s="37" t="str">
        <f t="shared" si="48"/>
        <v/>
      </c>
      <c r="L830" s="33"/>
      <c r="M830" s="24" t="str">
        <f t="shared" si="50"/>
        <v/>
      </c>
      <c r="N830" s="3"/>
      <c r="O830" s="2"/>
      <c r="P830" s="2"/>
      <c r="Q830" s="2"/>
      <c r="R830" s="15"/>
      <c r="S830" s="15"/>
      <c r="T830" s="45"/>
      <c r="U830" s="2"/>
      <c r="V830" s="37" t="str">
        <f t="shared" si="51"/>
        <v/>
      </c>
    </row>
    <row r="831" spans="2:22" x14ac:dyDescent="0.2">
      <c r="B831" s="24" t="str">
        <f t="shared" si="49"/>
        <v/>
      </c>
      <c r="C831" s="3"/>
      <c r="D831" s="2"/>
      <c r="E831" s="2"/>
      <c r="F831" s="2"/>
      <c r="G831" s="15"/>
      <c r="H831" s="15"/>
      <c r="I831" s="45"/>
      <c r="J831" s="2"/>
      <c r="K831" s="37" t="str">
        <f t="shared" si="48"/>
        <v/>
      </c>
      <c r="L831" s="33"/>
      <c r="M831" s="24" t="str">
        <f t="shared" si="50"/>
        <v/>
      </c>
      <c r="N831" s="3"/>
      <c r="O831" s="2"/>
      <c r="P831" s="2"/>
      <c r="Q831" s="2"/>
      <c r="R831" s="15"/>
      <c r="S831" s="15"/>
      <c r="T831" s="45"/>
      <c r="U831" s="2"/>
      <c r="V831" s="37" t="str">
        <f t="shared" si="51"/>
        <v/>
      </c>
    </row>
    <row r="832" spans="2:22" x14ac:dyDescent="0.2">
      <c r="B832" s="24" t="str">
        <f t="shared" si="49"/>
        <v/>
      </c>
      <c r="C832" s="3"/>
      <c r="D832" s="2"/>
      <c r="E832" s="2"/>
      <c r="F832" s="2"/>
      <c r="G832" s="15"/>
      <c r="H832" s="15"/>
      <c r="I832" s="45"/>
      <c r="J832" s="2"/>
      <c r="K832" s="37" t="str">
        <f t="shared" si="48"/>
        <v/>
      </c>
      <c r="L832" s="33"/>
      <c r="M832" s="24" t="str">
        <f t="shared" si="50"/>
        <v/>
      </c>
      <c r="N832" s="3"/>
      <c r="O832" s="2"/>
      <c r="P832" s="2"/>
      <c r="Q832" s="2"/>
      <c r="R832" s="15"/>
      <c r="S832" s="15"/>
      <c r="T832" s="45"/>
      <c r="U832" s="2"/>
      <c r="V832" s="37" t="str">
        <f t="shared" si="51"/>
        <v/>
      </c>
    </row>
    <row r="833" spans="2:22" x14ac:dyDescent="0.2">
      <c r="B833" s="24" t="str">
        <f t="shared" si="49"/>
        <v/>
      </c>
      <c r="C833" s="3"/>
      <c r="D833" s="2"/>
      <c r="E833" s="2"/>
      <c r="F833" s="2"/>
      <c r="G833" s="15"/>
      <c r="H833" s="15"/>
      <c r="I833" s="45"/>
      <c r="J833" s="2"/>
      <c r="K833" s="37" t="str">
        <f t="shared" si="48"/>
        <v/>
      </c>
      <c r="L833" s="33"/>
      <c r="M833" s="24" t="str">
        <f t="shared" si="50"/>
        <v/>
      </c>
      <c r="N833" s="3"/>
      <c r="O833" s="2"/>
      <c r="P833" s="2"/>
      <c r="Q833" s="2"/>
      <c r="R833" s="15"/>
      <c r="S833" s="15"/>
      <c r="T833" s="45"/>
      <c r="U833" s="2"/>
      <c r="V833" s="37" t="str">
        <f t="shared" si="51"/>
        <v/>
      </c>
    </row>
    <row r="834" spans="2:22" x14ac:dyDescent="0.2">
      <c r="B834" s="24" t="str">
        <f t="shared" si="49"/>
        <v/>
      </c>
      <c r="C834" s="3"/>
      <c r="D834" s="2"/>
      <c r="E834" s="2"/>
      <c r="F834" s="2"/>
      <c r="G834" s="15"/>
      <c r="H834" s="15"/>
      <c r="I834" s="45"/>
      <c r="J834" s="2"/>
      <c r="K834" s="37" t="str">
        <f t="shared" si="48"/>
        <v/>
      </c>
      <c r="L834" s="33"/>
      <c r="M834" s="24" t="str">
        <f t="shared" si="50"/>
        <v/>
      </c>
      <c r="N834" s="3"/>
      <c r="O834" s="2"/>
      <c r="P834" s="2"/>
      <c r="Q834" s="2"/>
      <c r="R834" s="15"/>
      <c r="S834" s="15"/>
      <c r="T834" s="45"/>
      <c r="U834" s="2"/>
      <c r="V834" s="37" t="str">
        <f t="shared" si="51"/>
        <v/>
      </c>
    </row>
    <row r="835" spans="2:22" x14ac:dyDescent="0.2">
      <c r="B835" s="24" t="str">
        <f t="shared" si="49"/>
        <v/>
      </c>
      <c r="C835" s="3"/>
      <c r="D835" s="2"/>
      <c r="E835" s="2"/>
      <c r="F835" s="2"/>
      <c r="G835" s="15"/>
      <c r="H835" s="15"/>
      <c r="I835" s="45"/>
      <c r="J835" s="2"/>
      <c r="K835" s="37" t="str">
        <f t="shared" si="48"/>
        <v/>
      </c>
      <c r="L835" s="33"/>
      <c r="M835" s="24" t="str">
        <f t="shared" si="50"/>
        <v/>
      </c>
      <c r="N835" s="3"/>
      <c r="O835" s="2"/>
      <c r="P835" s="2"/>
      <c r="Q835" s="2"/>
      <c r="R835" s="15"/>
      <c r="S835" s="15"/>
      <c r="T835" s="45"/>
      <c r="U835" s="2"/>
      <c r="V835" s="37" t="str">
        <f t="shared" si="51"/>
        <v/>
      </c>
    </row>
    <row r="836" spans="2:22" x14ac:dyDescent="0.2">
      <c r="B836" s="24" t="str">
        <f t="shared" si="49"/>
        <v/>
      </c>
      <c r="C836" s="3"/>
      <c r="D836" s="2"/>
      <c r="E836" s="2"/>
      <c r="F836" s="2"/>
      <c r="G836" s="15"/>
      <c r="H836" s="15"/>
      <c r="I836" s="45"/>
      <c r="J836" s="2"/>
      <c r="K836" s="37" t="str">
        <f t="shared" si="48"/>
        <v/>
      </c>
      <c r="L836" s="33"/>
      <c r="M836" s="24" t="str">
        <f t="shared" si="50"/>
        <v/>
      </c>
      <c r="N836" s="3"/>
      <c r="O836" s="2"/>
      <c r="P836" s="2"/>
      <c r="Q836" s="2"/>
      <c r="R836" s="15"/>
      <c r="S836" s="15"/>
      <c r="T836" s="45"/>
      <c r="U836" s="2"/>
      <c r="V836" s="37" t="str">
        <f t="shared" si="51"/>
        <v/>
      </c>
    </row>
    <row r="837" spans="2:22" x14ac:dyDescent="0.2">
      <c r="B837" s="24" t="str">
        <f t="shared" si="49"/>
        <v/>
      </c>
      <c r="C837" s="3"/>
      <c r="D837" s="2"/>
      <c r="E837" s="2"/>
      <c r="F837" s="2"/>
      <c r="G837" s="15"/>
      <c r="H837" s="15"/>
      <c r="I837" s="45"/>
      <c r="J837" s="2"/>
      <c r="K837" s="37" t="str">
        <f t="shared" ref="K837:K900" si="52">IF(AND(I837&gt;0,G837&gt;0),G837/I837,"")</f>
        <v/>
      </c>
      <c r="L837" s="33"/>
      <c r="M837" s="24" t="str">
        <f t="shared" si="50"/>
        <v/>
      </c>
      <c r="N837" s="3"/>
      <c r="O837" s="2"/>
      <c r="P837" s="2"/>
      <c r="Q837" s="2"/>
      <c r="R837" s="15"/>
      <c r="S837" s="15"/>
      <c r="T837" s="45"/>
      <c r="U837" s="2"/>
      <c r="V837" s="37" t="str">
        <f t="shared" si="51"/>
        <v/>
      </c>
    </row>
    <row r="838" spans="2:22" x14ac:dyDescent="0.2">
      <c r="B838" s="24" t="str">
        <f t="shared" ref="B838:B901" si="53">_xlfn.CONCAT(C838,E838,F838)</f>
        <v/>
      </c>
      <c r="C838" s="3"/>
      <c r="D838" s="2"/>
      <c r="E838" s="2"/>
      <c r="F838" s="2"/>
      <c r="G838" s="15"/>
      <c r="H838" s="15"/>
      <c r="I838" s="45"/>
      <c r="J838" s="2"/>
      <c r="K838" s="37" t="str">
        <f t="shared" si="52"/>
        <v/>
      </c>
      <c r="L838" s="33"/>
      <c r="M838" s="24" t="str">
        <f t="shared" ref="M838:M901" si="54">_xlfn.CONCAT(N838,P838,Q838)</f>
        <v/>
      </c>
      <c r="N838" s="3"/>
      <c r="O838" s="2"/>
      <c r="P838" s="2"/>
      <c r="Q838" s="2"/>
      <c r="R838" s="15"/>
      <c r="S838" s="15"/>
      <c r="T838" s="45"/>
      <c r="U838" s="2"/>
      <c r="V838" s="37" t="str">
        <f t="shared" ref="V838:V901" si="55">IF(AND(T838&gt;0,R838&gt;0),R838/T838,"")</f>
        <v/>
      </c>
    </row>
    <row r="839" spans="2:22" x14ac:dyDescent="0.2">
      <c r="B839" s="24" t="str">
        <f t="shared" si="53"/>
        <v/>
      </c>
      <c r="C839" s="3"/>
      <c r="D839" s="2"/>
      <c r="E839" s="2"/>
      <c r="F839" s="2"/>
      <c r="G839" s="15"/>
      <c r="H839" s="15"/>
      <c r="I839" s="45"/>
      <c r="J839" s="2"/>
      <c r="K839" s="37" t="str">
        <f t="shared" si="52"/>
        <v/>
      </c>
      <c r="L839" s="33"/>
      <c r="M839" s="24" t="str">
        <f t="shared" si="54"/>
        <v/>
      </c>
      <c r="N839" s="3"/>
      <c r="O839" s="2"/>
      <c r="P839" s="2"/>
      <c r="Q839" s="2"/>
      <c r="R839" s="15"/>
      <c r="S839" s="15"/>
      <c r="T839" s="45"/>
      <c r="U839" s="2"/>
      <c r="V839" s="37" t="str">
        <f t="shared" si="55"/>
        <v/>
      </c>
    </row>
    <row r="840" spans="2:22" x14ac:dyDescent="0.2">
      <c r="B840" s="24" t="str">
        <f t="shared" si="53"/>
        <v/>
      </c>
      <c r="C840" s="3"/>
      <c r="D840" s="2"/>
      <c r="E840" s="2"/>
      <c r="F840" s="2"/>
      <c r="G840" s="15"/>
      <c r="H840" s="15"/>
      <c r="I840" s="45"/>
      <c r="J840" s="2"/>
      <c r="K840" s="37" t="str">
        <f t="shared" si="52"/>
        <v/>
      </c>
      <c r="L840" s="33"/>
      <c r="M840" s="24" t="str">
        <f t="shared" si="54"/>
        <v/>
      </c>
      <c r="N840" s="3"/>
      <c r="O840" s="2"/>
      <c r="P840" s="2"/>
      <c r="Q840" s="2"/>
      <c r="R840" s="15"/>
      <c r="S840" s="15"/>
      <c r="T840" s="45"/>
      <c r="U840" s="2"/>
      <c r="V840" s="37" t="str">
        <f t="shared" si="55"/>
        <v/>
      </c>
    </row>
    <row r="841" spans="2:22" x14ac:dyDescent="0.2">
      <c r="B841" s="24" t="str">
        <f t="shared" si="53"/>
        <v/>
      </c>
      <c r="C841" s="3"/>
      <c r="D841" s="2"/>
      <c r="E841" s="2"/>
      <c r="F841" s="2"/>
      <c r="G841" s="15"/>
      <c r="H841" s="15"/>
      <c r="I841" s="45"/>
      <c r="J841" s="2"/>
      <c r="K841" s="37" t="str">
        <f t="shared" si="52"/>
        <v/>
      </c>
      <c r="L841" s="33"/>
      <c r="M841" s="24" t="str">
        <f t="shared" si="54"/>
        <v/>
      </c>
      <c r="N841" s="3"/>
      <c r="O841" s="2"/>
      <c r="P841" s="2"/>
      <c r="Q841" s="2"/>
      <c r="R841" s="15"/>
      <c r="S841" s="15"/>
      <c r="T841" s="45"/>
      <c r="U841" s="2"/>
      <c r="V841" s="37" t="str">
        <f t="shared" si="55"/>
        <v/>
      </c>
    </row>
    <row r="842" spans="2:22" x14ac:dyDescent="0.2">
      <c r="B842" s="24" t="str">
        <f t="shared" si="53"/>
        <v/>
      </c>
      <c r="C842" s="3"/>
      <c r="D842" s="2"/>
      <c r="E842" s="2"/>
      <c r="F842" s="2"/>
      <c r="G842" s="15"/>
      <c r="H842" s="15"/>
      <c r="I842" s="45"/>
      <c r="J842" s="2"/>
      <c r="K842" s="37" t="str">
        <f t="shared" si="52"/>
        <v/>
      </c>
      <c r="L842" s="33"/>
      <c r="M842" s="24" t="str">
        <f t="shared" si="54"/>
        <v/>
      </c>
      <c r="N842" s="3"/>
      <c r="O842" s="2"/>
      <c r="P842" s="2"/>
      <c r="Q842" s="2"/>
      <c r="R842" s="15"/>
      <c r="S842" s="15"/>
      <c r="T842" s="45"/>
      <c r="U842" s="2"/>
      <c r="V842" s="37" t="str">
        <f t="shared" si="55"/>
        <v/>
      </c>
    </row>
    <row r="843" spans="2:22" x14ac:dyDescent="0.2">
      <c r="B843" s="24" t="str">
        <f t="shared" si="53"/>
        <v/>
      </c>
      <c r="C843" s="3"/>
      <c r="D843" s="2"/>
      <c r="E843" s="2"/>
      <c r="F843" s="2"/>
      <c r="G843" s="15"/>
      <c r="H843" s="15"/>
      <c r="I843" s="45"/>
      <c r="J843" s="2"/>
      <c r="K843" s="37" t="str">
        <f t="shared" si="52"/>
        <v/>
      </c>
      <c r="L843" s="33"/>
      <c r="M843" s="24" t="str">
        <f t="shared" si="54"/>
        <v/>
      </c>
      <c r="N843" s="3"/>
      <c r="O843" s="2"/>
      <c r="P843" s="2"/>
      <c r="Q843" s="2"/>
      <c r="R843" s="15"/>
      <c r="S843" s="15"/>
      <c r="T843" s="45"/>
      <c r="U843" s="2"/>
      <c r="V843" s="37" t="str">
        <f t="shared" si="55"/>
        <v/>
      </c>
    </row>
    <row r="844" spans="2:22" x14ac:dyDescent="0.2">
      <c r="B844" s="24" t="str">
        <f t="shared" si="53"/>
        <v/>
      </c>
      <c r="C844" s="3"/>
      <c r="D844" s="2"/>
      <c r="E844" s="2"/>
      <c r="F844" s="2"/>
      <c r="G844" s="15"/>
      <c r="H844" s="15"/>
      <c r="I844" s="45"/>
      <c r="J844" s="2"/>
      <c r="K844" s="37" t="str">
        <f t="shared" si="52"/>
        <v/>
      </c>
      <c r="L844" s="33"/>
      <c r="M844" s="24" t="str">
        <f t="shared" si="54"/>
        <v/>
      </c>
      <c r="N844" s="3"/>
      <c r="O844" s="2"/>
      <c r="P844" s="2"/>
      <c r="Q844" s="2"/>
      <c r="R844" s="15"/>
      <c r="S844" s="15"/>
      <c r="T844" s="45"/>
      <c r="U844" s="2"/>
      <c r="V844" s="37" t="str">
        <f t="shared" si="55"/>
        <v/>
      </c>
    </row>
    <row r="845" spans="2:22" x14ac:dyDescent="0.2">
      <c r="B845" s="24" t="str">
        <f t="shared" si="53"/>
        <v/>
      </c>
      <c r="C845" s="3"/>
      <c r="D845" s="2"/>
      <c r="E845" s="2"/>
      <c r="F845" s="2"/>
      <c r="G845" s="15"/>
      <c r="H845" s="15"/>
      <c r="I845" s="45"/>
      <c r="J845" s="2"/>
      <c r="K845" s="37" t="str">
        <f t="shared" si="52"/>
        <v/>
      </c>
      <c r="L845" s="33"/>
      <c r="M845" s="24" t="str">
        <f t="shared" si="54"/>
        <v/>
      </c>
      <c r="N845" s="3"/>
      <c r="O845" s="2"/>
      <c r="P845" s="2"/>
      <c r="Q845" s="2"/>
      <c r="R845" s="15"/>
      <c r="S845" s="15"/>
      <c r="T845" s="45"/>
      <c r="U845" s="2"/>
      <c r="V845" s="37" t="str">
        <f t="shared" si="55"/>
        <v/>
      </c>
    </row>
    <row r="846" spans="2:22" x14ac:dyDescent="0.2">
      <c r="B846" s="24" t="str">
        <f t="shared" si="53"/>
        <v/>
      </c>
      <c r="C846" s="3"/>
      <c r="D846" s="2"/>
      <c r="E846" s="2"/>
      <c r="F846" s="2"/>
      <c r="G846" s="15"/>
      <c r="H846" s="15"/>
      <c r="I846" s="45"/>
      <c r="J846" s="2"/>
      <c r="K846" s="37" t="str">
        <f t="shared" si="52"/>
        <v/>
      </c>
      <c r="L846" s="33"/>
      <c r="M846" s="24" t="str">
        <f t="shared" si="54"/>
        <v/>
      </c>
      <c r="N846" s="3"/>
      <c r="O846" s="2"/>
      <c r="P846" s="2"/>
      <c r="Q846" s="2"/>
      <c r="R846" s="15"/>
      <c r="S846" s="15"/>
      <c r="T846" s="45"/>
      <c r="U846" s="2"/>
      <c r="V846" s="37" t="str">
        <f t="shared" si="55"/>
        <v/>
      </c>
    </row>
    <row r="847" spans="2:22" x14ac:dyDescent="0.2">
      <c r="B847" s="24" t="str">
        <f t="shared" si="53"/>
        <v/>
      </c>
      <c r="C847" s="3"/>
      <c r="D847" s="2"/>
      <c r="E847" s="2"/>
      <c r="F847" s="2"/>
      <c r="G847" s="15"/>
      <c r="H847" s="15"/>
      <c r="I847" s="45"/>
      <c r="J847" s="2"/>
      <c r="K847" s="37" t="str">
        <f t="shared" si="52"/>
        <v/>
      </c>
      <c r="L847" s="33"/>
      <c r="M847" s="24" t="str">
        <f t="shared" si="54"/>
        <v/>
      </c>
      <c r="N847" s="3"/>
      <c r="O847" s="2"/>
      <c r="P847" s="2"/>
      <c r="Q847" s="2"/>
      <c r="R847" s="15"/>
      <c r="S847" s="15"/>
      <c r="T847" s="45"/>
      <c r="U847" s="2"/>
      <c r="V847" s="37" t="str">
        <f t="shared" si="55"/>
        <v/>
      </c>
    </row>
    <row r="848" spans="2:22" x14ac:dyDescent="0.2">
      <c r="B848" s="24" t="str">
        <f t="shared" si="53"/>
        <v/>
      </c>
      <c r="C848" s="3"/>
      <c r="D848" s="2"/>
      <c r="E848" s="2"/>
      <c r="F848" s="2"/>
      <c r="G848" s="15"/>
      <c r="H848" s="15"/>
      <c r="I848" s="45"/>
      <c r="J848" s="2"/>
      <c r="K848" s="37" t="str">
        <f t="shared" si="52"/>
        <v/>
      </c>
      <c r="L848" s="33"/>
      <c r="M848" s="24" t="str">
        <f t="shared" si="54"/>
        <v/>
      </c>
      <c r="N848" s="3"/>
      <c r="O848" s="2"/>
      <c r="P848" s="2"/>
      <c r="Q848" s="2"/>
      <c r="R848" s="15"/>
      <c r="S848" s="15"/>
      <c r="T848" s="45"/>
      <c r="U848" s="2"/>
      <c r="V848" s="37" t="str">
        <f t="shared" si="55"/>
        <v/>
      </c>
    </row>
    <row r="849" spans="2:22" x14ac:dyDescent="0.2">
      <c r="B849" s="24" t="str">
        <f t="shared" si="53"/>
        <v/>
      </c>
      <c r="C849" s="3"/>
      <c r="D849" s="2"/>
      <c r="E849" s="2"/>
      <c r="F849" s="2"/>
      <c r="G849" s="15"/>
      <c r="H849" s="15"/>
      <c r="I849" s="45"/>
      <c r="J849" s="2"/>
      <c r="K849" s="37" t="str">
        <f t="shared" si="52"/>
        <v/>
      </c>
      <c r="L849" s="33"/>
      <c r="M849" s="24" t="str">
        <f t="shared" si="54"/>
        <v/>
      </c>
      <c r="N849" s="3"/>
      <c r="O849" s="2"/>
      <c r="P849" s="2"/>
      <c r="Q849" s="2"/>
      <c r="R849" s="15"/>
      <c r="S849" s="15"/>
      <c r="T849" s="45"/>
      <c r="U849" s="2"/>
      <c r="V849" s="37" t="str">
        <f t="shared" si="55"/>
        <v/>
      </c>
    </row>
    <row r="850" spans="2:22" x14ac:dyDescent="0.2">
      <c r="B850" s="24" t="str">
        <f t="shared" si="53"/>
        <v/>
      </c>
      <c r="C850" s="3"/>
      <c r="D850" s="2"/>
      <c r="E850" s="2"/>
      <c r="F850" s="2"/>
      <c r="G850" s="15"/>
      <c r="H850" s="15"/>
      <c r="I850" s="45"/>
      <c r="J850" s="2"/>
      <c r="K850" s="37" t="str">
        <f t="shared" si="52"/>
        <v/>
      </c>
      <c r="L850" s="33"/>
      <c r="M850" s="24" t="str">
        <f t="shared" si="54"/>
        <v/>
      </c>
      <c r="N850" s="3"/>
      <c r="O850" s="2"/>
      <c r="P850" s="2"/>
      <c r="Q850" s="2"/>
      <c r="R850" s="15"/>
      <c r="S850" s="15"/>
      <c r="T850" s="45"/>
      <c r="U850" s="2"/>
      <c r="V850" s="37" t="str">
        <f t="shared" si="55"/>
        <v/>
      </c>
    </row>
    <row r="851" spans="2:22" x14ac:dyDescent="0.2">
      <c r="B851" s="24" t="str">
        <f t="shared" si="53"/>
        <v/>
      </c>
      <c r="C851" s="3"/>
      <c r="D851" s="2"/>
      <c r="E851" s="2"/>
      <c r="F851" s="2"/>
      <c r="G851" s="15"/>
      <c r="H851" s="15"/>
      <c r="I851" s="45"/>
      <c r="J851" s="2"/>
      <c r="K851" s="37" t="str">
        <f t="shared" si="52"/>
        <v/>
      </c>
      <c r="L851" s="33"/>
      <c r="M851" s="24" t="str">
        <f t="shared" si="54"/>
        <v/>
      </c>
      <c r="N851" s="3"/>
      <c r="O851" s="2"/>
      <c r="P851" s="2"/>
      <c r="Q851" s="2"/>
      <c r="R851" s="15"/>
      <c r="S851" s="15"/>
      <c r="T851" s="45"/>
      <c r="U851" s="2"/>
      <c r="V851" s="37" t="str">
        <f t="shared" si="55"/>
        <v/>
      </c>
    </row>
    <row r="852" spans="2:22" x14ac:dyDescent="0.2">
      <c r="B852" s="24" t="str">
        <f t="shared" si="53"/>
        <v/>
      </c>
      <c r="C852" s="3"/>
      <c r="D852" s="2"/>
      <c r="E852" s="2"/>
      <c r="F852" s="2"/>
      <c r="G852" s="15"/>
      <c r="H852" s="15"/>
      <c r="I852" s="45"/>
      <c r="J852" s="2"/>
      <c r="K852" s="37" t="str">
        <f t="shared" si="52"/>
        <v/>
      </c>
      <c r="L852" s="33"/>
      <c r="M852" s="24" t="str">
        <f t="shared" si="54"/>
        <v/>
      </c>
      <c r="N852" s="3"/>
      <c r="O852" s="2"/>
      <c r="P852" s="2"/>
      <c r="Q852" s="2"/>
      <c r="R852" s="15"/>
      <c r="S852" s="15"/>
      <c r="T852" s="45"/>
      <c r="U852" s="2"/>
      <c r="V852" s="37" t="str">
        <f t="shared" si="55"/>
        <v/>
      </c>
    </row>
    <row r="853" spans="2:22" x14ac:dyDescent="0.2">
      <c r="B853" s="24" t="str">
        <f t="shared" si="53"/>
        <v/>
      </c>
      <c r="C853" s="3"/>
      <c r="D853" s="2"/>
      <c r="E853" s="2"/>
      <c r="F853" s="2"/>
      <c r="G853" s="15"/>
      <c r="H853" s="15"/>
      <c r="I853" s="45"/>
      <c r="J853" s="2"/>
      <c r="K853" s="37" t="str">
        <f t="shared" si="52"/>
        <v/>
      </c>
      <c r="L853" s="33"/>
      <c r="M853" s="24" t="str">
        <f t="shared" si="54"/>
        <v/>
      </c>
      <c r="N853" s="3"/>
      <c r="O853" s="2"/>
      <c r="P853" s="2"/>
      <c r="Q853" s="2"/>
      <c r="R853" s="15"/>
      <c r="S853" s="15"/>
      <c r="T853" s="45"/>
      <c r="U853" s="2"/>
      <c r="V853" s="37" t="str">
        <f t="shared" si="55"/>
        <v/>
      </c>
    </row>
    <row r="854" spans="2:22" x14ac:dyDescent="0.2">
      <c r="B854" s="24" t="str">
        <f t="shared" si="53"/>
        <v/>
      </c>
      <c r="C854" s="3"/>
      <c r="D854" s="2"/>
      <c r="E854" s="2"/>
      <c r="F854" s="2"/>
      <c r="G854" s="15"/>
      <c r="H854" s="15"/>
      <c r="I854" s="45"/>
      <c r="J854" s="2"/>
      <c r="K854" s="37" t="str">
        <f t="shared" si="52"/>
        <v/>
      </c>
      <c r="L854" s="33"/>
      <c r="M854" s="24" t="str">
        <f t="shared" si="54"/>
        <v/>
      </c>
      <c r="N854" s="3"/>
      <c r="O854" s="2"/>
      <c r="P854" s="2"/>
      <c r="Q854" s="2"/>
      <c r="R854" s="15"/>
      <c r="S854" s="15"/>
      <c r="T854" s="45"/>
      <c r="U854" s="2"/>
      <c r="V854" s="37" t="str">
        <f t="shared" si="55"/>
        <v/>
      </c>
    </row>
    <row r="855" spans="2:22" x14ac:dyDescent="0.2">
      <c r="B855" s="24" t="str">
        <f t="shared" si="53"/>
        <v/>
      </c>
      <c r="C855" s="3"/>
      <c r="D855" s="2"/>
      <c r="E855" s="2"/>
      <c r="F855" s="2"/>
      <c r="G855" s="15"/>
      <c r="H855" s="15"/>
      <c r="I855" s="45"/>
      <c r="J855" s="2"/>
      <c r="K855" s="37" t="str">
        <f t="shared" si="52"/>
        <v/>
      </c>
      <c r="L855" s="33"/>
      <c r="M855" s="24" t="str">
        <f t="shared" si="54"/>
        <v/>
      </c>
      <c r="N855" s="3"/>
      <c r="O855" s="2"/>
      <c r="P855" s="2"/>
      <c r="Q855" s="2"/>
      <c r="R855" s="15"/>
      <c r="S855" s="15"/>
      <c r="T855" s="45"/>
      <c r="U855" s="2"/>
      <c r="V855" s="37" t="str">
        <f t="shared" si="55"/>
        <v/>
      </c>
    </row>
    <row r="856" spans="2:22" x14ac:dyDescent="0.2">
      <c r="B856" s="24" t="str">
        <f t="shared" si="53"/>
        <v/>
      </c>
      <c r="C856" s="3"/>
      <c r="D856" s="2"/>
      <c r="E856" s="2"/>
      <c r="F856" s="2"/>
      <c r="G856" s="15"/>
      <c r="H856" s="15"/>
      <c r="I856" s="45"/>
      <c r="J856" s="2"/>
      <c r="K856" s="37" t="str">
        <f t="shared" si="52"/>
        <v/>
      </c>
      <c r="L856" s="33"/>
      <c r="M856" s="24" t="str">
        <f t="shared" si="54"/>
        <v/>
      </c>
      <c r="N856" s="3"/>
      <c r="O856" s="2"/>
      <c r="P856" s="2"/>
      <c r="Q856" s="2"/>
      <c r="R856" s="15"/>
      <c r="S856" s="15"/>
      <c r="T856" s="45"/>
      <c r="U856" s="2"/>
      <c r="V856" s="37" t="str">
        <f t="shared" si="55"/>
        <v/>
      </c>
    </row>
    <row r="857" spans="2:22" x14ac:dyDescent="0.2">
      <c r="B857" s="24" t="str">
        <f t="shared" si="53"/>
        <v/>
      </c>
      <c r="C857" s="3"/>
      <c r="D857" s="2"/>
      <c r="E857" s="2"/>
      <c r="F857" s="2"/>
      <c r="G857" s="15"/>
      <c r="H857" s="15"/>
      <c r="I857" s="45"/>
      <c r="J857" s="2"/>
      <c r="K857" s="37" t="str">
        <f t="shared" si="52"/>
        <v/>
      </c>
      <c r="L857" s="33"/>
      <c r="M857" s="24" t="str">
        <f t="shared" si="54"/>
        <v/>
      </c>
      <c r="N857" s="3"/>
      <c r="O857" s="2"/>
      <c r="P857" s="2"/>
      <c r="Q857" s="2"/>
      <c r="R857" s="15"/>
      <c r="S857" s="15"/>
      <c r="T857" s="45"/>
      <c r="U857" s="2"/>
      <c r="V857" s="37" t="str">
        <f t="shared" si="55"/>
        <v/>
      </c>
    </row>
    <row r="858" spans="2:22" x14ac:dyDescent="0.2">
      <c r="B858" s="24" t="str">
        <f t="shared" si="53"/>
        <v/>
      </c>
      <c r="C858" s="3"/>
      <c r="D858" s="2"/>
      <c r="E858" s="2"/>
      <c r="F858" s="2"/>
      <c r="G858" s="15"/>
      <c r="H858" s="15"/>
      <c r="I858" s="45"/>
      <c r="J858" s="2"/>
      <c r="K858" s="37" t="str">
        <f t="shared" si="52"/>
        <v/>
      </c>
      <c r="L858" s="33"/>
      <c r="M858" s="24" t="str">
        <f t="shared" si="54"/>
        <v/>
      </c>
      <c r="N858" s="3"/>
      <c r="O858" s="2"/>
      <c r="P858" s="2"/>
      <c r="Q858" s="2"/>
      <c r="R858" s="15"/>
      <c r="S858" s="15"/>
      <c r="T858" s="45"/>
      <c r="U858" s="2"/>
      <c r="V858" s="37" t="str">
        <f t="shared" si="55"/>
        <v/>
      </c>
    </row>
    <row r="859" spans="2:22" x14ac:dyDescent="0.2">
      <c r="B859" s="24" t="str">
        <f t="shared" si="53"/>
        <v/>
      </c>
      <c r="C859" s="3"/>
      <c r="D859" s="2"/>
      <c r="E859" s="2"/>
      <c r="F859" s="2"/>
      <c r="G859" s="15"/>
      <c r="H859" s="15"/>
      <c r="I859" s="45"/>
      <c r="J859" s="2"/>
      <c r="K859" s="37" t="str">
        <f t="shared" si="52"/>
        <v/>
      </c>
      <c r="L859" s="33"/>
      <c r="M859" s="24" t="str">
        <f t="shared" si="54"/>
        <v/>
      </c>
      <c r="N859" s="3"/>
      <c r="O859" s="2"/>
      <c r="P859" s="2"/>
      <c r="Q859" s="2"/>
      <c r="R859" s="15"/>
      <c r="S859" s="15"/>
      <c r="T859" s="45"/>
      <c r="U859" s="2"/>
      <c r="V859" s="37" t="str">
        <f t="shared" si="55"/>
        <v/>
      </c>
    </row>
    <row r="860" spans="2:22" x14ac:dyDescent="0.2">
      <c r="B860" s="24" t="str">
        <f t="shared" si="53"/>
        <v/>
      </c>
      <c r="C860" s="3"/>
      <c r="D860" s="2"/>
      <c r="E860" s="2"/>
      <c r="F860" s="2"/>
      <c r="G860" s="15"/>
      <c r="H860" s="15"/>
      <c r="I860" s="45"/>
      <c r="J860" s="2"/>
      <c r="K860" s="37" t="str">
        <f t="shared" si="52"/>
        <v/>
      </c>
      <c r="L860" s="33"/>
      <c r="M860" s="24" t="str">
        <f t="shared" si="54"/>
        <v/>
      </c>
      <c r="N860" s="3"/>
      <c r="O860" s="2"/>
      <c r="P860" s="2"/>
      <c r="Q860" s="2"/>
      <c r="R860" s="15"/>
      <c r="S860" s="15"/>
      <c r="T860" s="45"/>
      <c r="U860" s="2"/>
      <c r="V860" s="37" t="str">
        <f t="shared" si="55"/>
        <v/>
      </c>
    </row>
    <row r="861" spans="2:22" x14ac:dyDescent="0.2">
      <c r="B861" s="24" t="str">
        <f t="shared" si="53"/>
        <v/>
      </c>
      <c r="C861" s="3"/>
      <c r="D861" s="2"/>
      <c r="E861" s="2"/>
      <c r="F861" s="2"/>
      <c r="G861" s="15"/>
      <c r="H861" s="15"/>
      <c r="I861" s="45"/>
      <c r="J861" s="2"/>
      <c r="K861" s="37" t="str">
        <f t="shared" si="52"/>
        <v/>
      </c>
      <c r="L861" s="33"/>
      <c r="M861" s="24" t="str">
        <f t="shared" si="54"/>
        <v/>
      </c>
      <c r="N861" s="3"/>
      <c r="O861" s="2"/>
      <c r="P861" s="2"/>
      <c r="Q861" s="2"/>
      <c r="R861" s="15"/>
      <c r="S861" s="15"/>
      <c r="T861" s="45"/>
      <c r="U861" s="2"/>
      <c r="V861" s="37" t="str">
        <f t="shared" si="55"/>
        <v/>
      </c>
    </row>
    <row r="862" spans="2:22" x14ac:dyDescent="0.2">
      <c r="B862" s="24" t="str">
        <f t="shared" si="53"/>
        <v/>
      </c>
      <c r="C862" s="3"/>
      <c r="D862" s="2"/>
      <c r="E862" s="2"/>
      <c r="F862" s="2"/>
      <c r="G862" s="15"/>
      <c r="H862" s="15"/>
      <c r="I862" s="45"/>
      <c r="J862" s="2"/>
      <c r="K862" s="37" t="str">
        <f t="shared" si="52"/>
        <v/>
      </c>
      <c r="L862" s="33"/>
      <c r="M862" s="24" t="str">
        <f t="shared" si="54"/>
        <v/>
      </c>
      <c r="N862" s="3"/>
      <c r="O862" s="2"/>
      <c r="P862" s="2"/>
      <c r="Q862" s="2"/>
      <c r="R862" s="15"/>
      <c r="S862" s="15"/>
      <c r="T862" s="45"/>
      <c r="U862" s="2"/>
      <c r="V862" s="37" t="str">
        <f t="shared" si="55"/>
        <v/>
      </c>
    </row>
    <row r="863" spans="2:22" x14ac:dyDescent="0.2">
      <c r="B863" s="24" t="str">
        <f t="shared" si="53"/>
        <v/>
      </c>
      <c r="C863" s="3"/>
      <c r="D863" s="2"/>
      <c r="E863" s="2"/>
      <c r="F863" s="2"/>
      <c r="G863" s="15"/>
      <c r="H863" s="15"/>
      <c r="I863" s="45"/>
      <c r="J863" s="2"/>
      <c r="K863" s="37" t="str">
        <f t="shared" si="52"/>
        <v/>
      </c>
      <c r="L863" s="33"/>
      <c r="M863" s="24" t="str">
        <f t="shared" si="54"/>
        <v/>
      </c>
      <c r="N863" s="3"/>
      <c r="O863" s="2"/>
      <c r="P863" s="2"/>
      <c r="Q863" s="2"/>
      <c r="R863" s="15"/>
      <c r="S863" s="15"/>
      <c r="T863" s="45"/>
      <c r="U863" s="2"/>
      <c r="V863" s="37" t="str">
        <f t="shared" si="55"/>
        <v/>
      </c>
    </row>
    <row r="864" spans="2:22" x14ac:dyDescent="0.2">
      <c r="B864" s="24" t="str">
        <f t="shared" si="53"/>
        <v/>
      </c>
      <c r="C864" s="3"/>
      <c r="D864" s="2"/>
      <c r="E864" s="2"/>
      <c r="F864" s="2"/>
      <c r="G864" s="15"/>
      <c r="H864" s="15"/>
      <c r="I864" s="45"/>
      <c r="J864" s="2"/>
      <c r="K864" s="37" t="str">
        <f t="shared" si="52"/>
        <v/>
      </c>
      <c r="L864" s="33"/>
      <c r="M864" s="24" t="str">
        <f t="shared" si="54"/>
        <v/>
      </c>
      <c r="N864" s="3"/>
      <c r="O864" s="2"/>
      <c r="P864" s="2"/>
      <c r="Q864" s="2"/>
      <c r="R864" s="15"/>
      <c r="S864" s="15"/>
      <c r="T864" s="45"/>
      <c r="U864" s="2"/>
      <c r="V864" s="37" t="str">
        <f t="shared" si="55"/>
        <v/>
      </c>
    </row>
    <row r="865" spans="2:22" x14ac:dyDescent="0.2">
      <c r="B865" s="24" t="str">
        <f t="shared" si="53"/>
        <v/>
      </c>
      <c r="C865" s="3"/>
      <c r="D865" s="2"/>
      <c r="E865" s="2"/>
      <c r="F865" s="2"/>
      <c r="G865" s="15"/>
      <c r="H865" s="15"/>
      <c r="I865" s="45"/>
      <c r="J865" s="2"/>
      <c r="K865" s="37" t="str">
        <f t="shared" si="52"/>
        <v/>
      </c>
      <c r="L865" s="33"/>
      <c r="M865" s="24" t="str">
        <f t="shared" si="54"/>
        <v/>
      </c>
      <c r="N865" s="3"/>
      <c r="O865" s="2"/>
      <c r="P865" s="2"/>
      <c r="Q865" s="2"/>
      <c r="R865" s="15"/>
      <c r="S865" s="15"/>
      <c r="T865" s="45"/>
      <c r="U865" s="2"/>
      <c r="V865" s="37" t="str">
        <f t="shared" si="55"/>
        <v/>
      </c>
    </row>
    <row r="866" spans="2:22" x14ac:dyDescent="0.2">
      <c r="B866" s="24" t="str">
        <f t="shared" si="53"/>
        <v/>
      </c>
      <c r="C866" s="3"/>
      <c r="D866" s="2"/>
      <c r="E866" s="2"/>
      <c r="F866" s="2"/>
      <c r="G866" s="15"/>
      <c r="H866" s="15"/>
      <c r="I866" s="45"/>
      <c r="J866" s="2"/>
      <c r="K866" s="37" t="str">
        <f t="shared" si="52"/>
        <v/>
      </c>
      <c r="L866" s="33"/>
      <c r="M866" s="24" t="str">
        <f t="shared" si="54"/>
        <v/>
      </c>
      <c r="N866" s="3"/>
      <c r="O866" s="2"/>
      <c r="P866" s="2"/>
      <c r="Q866" s="2"/>
      <c r="R866" s="15"/>
      <c r="S866" s="15"/>
      <c r="T866" s="45"/>
      <c r="U866" s="2"/>
      <c r="V866" s="37" t="str">
        <f t="shared" si="55"/>
        <v/>
      </c>
    </row>
    <row r="867" spans="2:22" x14ac:dyDescent="0.2">
      <c r="B867" s="24" t="str">
        <f t="shared" si="53"/>
        <v/>
      </c>
      <c r="C867" s="3"/>
      <c r="D867" s="2"/>
      <c r="E867" s="2"/>
      <c r="F867" s="2"/>
      <c r="G867" s="15"/>
      <c r="H867" s="15"/>
      <c r="I867" s="45"/>
      <c r="J867" s="2"/>
      <c r="K867" s="37" t="str">
        <f t="shared" si="52"/>
        <v/>
      </c>
      <c r="L867" s="33"/>
      <c r="M867" s="24" t="str">
        <f t="shared" si="54"/>
        <v/>
      </c>
      <c r="N867" s="3"/>
      <c r="O867" s="2"/>
      <c r="P867" s="2"/>
      <c r="Q867" s="2"/>
      <c r="R867" s="15"/>
      <c r="S867" s="15"/>
      <c r="T867" s="45"/>
      <c r="U867" s="2"/>
      <c r="V867" s="37" t="str">
        <f t="shared" si="55"/>
        <v/>
      </c>
    </row>
    <row r="868" spans="2:22" x14ac:dyDescent="0.2">
      <c r="B868" s="24" t="str">
        <f t="shared" si="53"/>
        <v/>
      </c>
      <c r="C868" s="3"/>
      <c r="D868" s="2"/>
      <c r="E868" s="2"/>
      <c r="F868" s="2"/>
      <c r="G868" s="15"/>
      <c r="H868" s="15"/>
      <c r="I868" s="45"/>
      <c r="J868" s="2"/>
      <c r="K868" s="37" t="str">
        <f t="shared" si="52"/>
        <v/>
      </c>
      <c r="L868" s="33"/>
      <c r="M868" s="24" t="str">
        <f t="shared" si="54"/>
        <v/>
      </c>
      <c r="N868" s="3"/>
      <c r="O868" s="2"/>
      <c r="P868" s="2"/>
      <c r="Q868" s="2"/>
      <c r="R868" s="15"/>
      <c r="S868" s="15"/>
      <c r="T868" s="45"/>
      <c r="U868" s="2"/>
      <c r="V868" s="37" t="str">
        <f t="shared" si="55"/>
        <v/>
      </c>
    </row>
    <row r="869" spans="2:22" x14ac:dyDescent="0.2">
      <c r="B869" s="24" t="str">
        <f t="shared" si="53"/>
        <v/>
      </c>
      <c r="C869" s="3"/>
      <c r="D869" s="2"/>
      <c r="E869" s="2"/>
      <c r="F869" s="2"/>
      <c r="G869" s="15"/>
      <c r="H869" s="15"/>
      <c r="I869" s="45"/>
      <c r="J869" s="2"/>
      <c r="K869" s="37" t="str">
        <f t="shared" si="52"/>
        <v/>
      </c>
      <c r="L869" s="33"/>
      <c r="M869" s="24" t="str">
        <f t="shared" si="54"/>
        <v/>
      </c>
      <c r="N869" s="3"/>
      <c r="O869" s="2"/>
      <c r="P869" s="2"/>
      <c r="Q869" s="2"/>
      <c r="R869" s="15"/>
      <c r="S869" s="15"/>
      <c r="T869" s="45"/>
      <c r="U869" s="2"/>
      <c r="V869" s="37" t="str">
        <f t="shared" si="55"/>
        <v/>
      </c>
    </row>
    <row r="870" spans="2:22" x14ac:dyDescent="0.2">
      <c r="B870" s="24" t="str">
        <f t="shared" si="53"/>
        <v/>
      </c>
      <c r="C870" s="3"/>
      <c r="D870" s="2"/>
      <c r="E870" s="2"/>
      <c r="F870" s="2"/>
      <c r="G870" s="15"/>
      <c r="H870" s="15"/>
      <c r="I870" s="45"/>
      <c r="J870" s="2"/>
      <c r="K870" s="37" t="str">
        <f t="shared" si="52"/>
        <v/>
      </c>
      <c r="L870" s="33"/>
      <c r="M870" s="24" t="str">
        <f t="shared" si="54"/>
        <v/>
      </c>
      <c r="N870" s="3"/>
      <c r="O870" s="2"/>
      <c r="P870" s="2"/>
      <c r="Q870" s="2"/>
      <c r="R870" s="15"/>
      <c r="S870" s="15"/>
      <c r="T870" s="45"/>
      <c r="U870" s="2"/>
      <c r="V870" s="37" t="str">
        <f t="shared" si="55"/>
        <v/>
      </c>
    </row>
    <row r="871" spans="2:22" x14ac:dyDescent="0.2">
      <c r="B871" s="24" t="str">
        <f t="shared" si="53"/>
        <v/>
      </c>
      <c r="C871" s="3"/>
      <c r="D871" s="2"/>
      <c r="E871" s="2"/>
      <c r="F871" s="2"/>
      <c r="G871" s="15"/>
      <c r="H871" s="15"/>
      <c r="I871" s="45"/>
      <c r="J871" s="2"/>
      <c r="K871" s="37" t="str">
        <f t="shared" si="52"/>
        <v/>
      </c>
      <c r="L871" s="33"/>
      <c r="M871" s="24" t="str">
        <f t="shared" si="54"/>
        <v/>
      </c>
      <c r="N871" s="3"/>
      <c r="O871" s="2"/>
      <c r="P871" s="2"/>
      <c r="Q871" s="2"/>
      <c r="R871" s="15"/>
      <c r="S871" s="15"/>
      <c r="T871" s="45"/>
      <c r="U871" s="2"/>
      <c r="V871" s="37" t="str">
        <f t="shared" si="55"/>
        <v/>
      </c>
    </row>
    <row r="872" spans="2:22" x14ac:dyDescent="0.2">
      <c r="B872" s="24" t="str">
        <f t="shared" si="53"/>
        <v/>
      </c>
      <c r="C872" s="3"/>
      <c r="D872" s="2"/>
      <c r="E872" s="2"/>
      <c r="F872" s="2"/>
      <c r="G872" s="15"/>
      <c r="H872" s="15"/>
      <c r="I872" s="45"/>
      <c r="J872" s="2"/>
      <c r="K872" s="37" t="str">
        <f t="shared" si="52"/>
        <v/>
      </c>
      <c r="L872" s="33"/>
      <c r="M872" s="24" t="str">
        <f t="shared" si="54"/>
        <v/>
      </c>
      <c r="N872" s="3"/>
      <c r="O872" s="2"/>
      <c r="P872" s="2"/>
      <c r="Q872" s="2"/>
      <c r="R872" s="15"/>
      <c r="S872" s="15"/>
      <c r="T872" s="45"/>
      <c r="U872" s="2"/>
      <c r="V872" s="37" t="str">
        <f t="shared" si="55"/>
        <v/>
      </c>
    </row>
    <row r="873" spans="2:22" x14ac:dyDescent="0.2">
      <c r="B873" s="24" t="str">
        <f t="shared" si="53"/>
        <v/>
      </c>
      <c r="C873" s="3"/>
      <c r="D873" s="2"/>
      <c r="E873" s="2"/>
      <c r="F873" s="2"/>
      <c r="G873" s="15"/>
      <c r="H873" s="15"/>
      <c r="I873" s="45"/>
      <c r="J873" s="2"/>
      <c r="K873" s="37" t="str">
        <f t="shared" si="52"/>
        <v/>
      </c>
      <c r="L873" s="33"/>
      <c r="M873" s="24" t="str">
        <f t="shared" si="54"/>
        <v/>
      </c>
      <c r="N873" s="3"/>
      <c r="O873" s="2"/>
      <c r="P873" s="2"/>
      <c r="Q873" s="2"/>
      <c r="R873" s="15"/>
      <c r="S873" s="15"/>
      <c r="T873" s="45"/>
      <c r="U873" s="2"/>
      <c r="V873" s="37" t="str">
        <f t="shared" si="55"/>
        <v/>
      </c>
    </row>
    <row r="874" spans="2:22" x14ac:dyDescent="0.2">
      <c r="B874" s="24" t="str">
        <f t="shared" si="53"/>
        <v/>
      </c>
      <c r="C874" s="3"/>
      <c r="D874" s="2"/>
      <c r="E874" s="2"/>
      <c r="F874" s="2"/>
      <c r="G874" s="15"/>
      <c r="H874" s="15"/>
      <c r="I874" s="45"/>
      <c r="J874" s="2"/>
      <c r="K874" s="37" t="str">
        <f t="shared" si="52"/>
        <v/>
      </c>
      <c r="L874" s="33"/>
      <c r="M874" s="24" t="str">
        <f t="shared" si="54"/>
        <v/>
      </c>
      <c r="N874" s="3"/>
      <c r="O874" s="2"/>
      <c r="P874" s="2"/>
      <c r="Q874" s="2"/>
      <c r="R874" s="15"/>
      <c r="S874" s="15"/>
      <c r="T874" s="45"/>
      <c r="U874" s="2"/>
      <c r="V874" s="37" t="str">
        <f t="shared" si="55"/>
        <v/>
      </c>
    </row>
    <row r="875" spans="2:22" x14ac:dyDescent="0.2">
      <c r="B875" s="24" t="str">
        <f t="shared" si="53"/>
        <v/>
      </c>
      <c r="C875" s="3"/>
      <c r="D875" s="2"/>
      <c r="E875" s="2"/>
      <c r="F875" s="2"/>
      <c r="G875" s="15"/>
      <c r="H875" s="15"/>
      <c r="I875" s="45"/>
      <c r="J875" s="2"/>
      <c r="K875" s="37" t="str">
        <f t="shared" si="52"/>
        <v/>
      </c>
      <c r="L875" s="33"/>
      <c r="M875" s="24" t="str">
        <f t="shared" si="54"/>
        <v/>
      </c>
      <c r="N875" s="3"/>
      <c r="O875" s="2"/>
      <c r="P875" s="2"/>
      <c r="Q875" s="2"/>
      <c r="R875" s="15"/>
      <c r="S875" s="15"/>
      <c r="T875" s="45"/>
      <c r="U875" s="2"/>
      <c r="V875" s="37" t="str">
        <f t="shared" si="55"/>
        <v/>
      </c>
    </row>
    <row r="876" spans="2:22" x14ac:dyDescent="0.2">
      <c r="B876" s="24" t="str">
        <f t="shared" si="53"/>
        <v/>
      </c>
      <c r="C876" s="3"/>
      <c r="D876" s="2"/>
      <c r="E876" s="2"/>
      <c r="F876" s="2"/>
      <c r="G876" s="15"/>
      <c r="H876" s="15"/>
      <c r="I876" s="45"/>
      <c r="J876" s="2"/>
      <c r="K876" s="37" t="str">
        <f t="shared" si="52"/>
        <v/>
      </c>
      <c r="L876" s="33"/>
      <c r="M876" s="24" t="str">
        <f t="shared" si="54"/>
        <v/>
      </c>
      <c r="N876" s="3"/>
      <c r="O876" s="2"/>
      <c r="P876" s="2"/>
      <c r="Q876" s="2"/>
      <c r="R876" s="15"/>
      <c r="S876" s="15"/>
      <c r="T876" s="45"/>
      <c r="U876" s="2"/>
      <c r="V876" s="37" t="str">
        <f t="shared" si="55"/>
        <v/>
      </c>
    </row>
    <row r="877" spans="2:22" x14ac:dyDescent="0.2">
      <c r="B877" s="24" t="str">
        <f t="shared" si="53"/>
        <v/>
      </c>
      <c r="C877" s="3"/>
      <c r="D877" s="2"/>
      <c r="E877" s="2"/>
      <c r="F877" s="2"/>
      <c r="G877" s="15"/>
      <c r="H877" s="15"/>
      <c r="I877" s="45"/>
      <c r="J877" s="2"/>
      <c r="K877" s="37" t="str">
        <f t="shared" si="52"/>
        <v/>
      </c>
      <c r="L877" s="33"/>
      <c r="M877" s="24" t="str">
        <f t="shared" si="54"/>
        <v/>
      </c>
      <c r="N877" s="3"/>
      <c r="O877" s="2"/>
      <c r="P877" s="2"/>
      <c r="Q877" s="2"/>
      <c r="R877" s="15"/>
      <c r="S877" s="15"/>
      <c r="T877" s="45"/>
      <c r="U877" s="2"/>
      <c r="V877" s="37" t="str">
        <f t="shared" si="55"/>
        <v/>
      </c>
    </row>
    <row r="878" spans="2:22" x14ac:dyDescent="0.2">
      <c r="B878" s="24" t="str">
        <f t="shared" si="53"/>
        <v/>
      </c>
      <c r="C878" s="3"/>
      <c r="D878" s="2"/>
      <c r="E878" s="2"/>
      <c r="F878" s="2"/>
      <c r="G878" s="15"/>
      <c r="H878" s="15"/>
      <c r="I878" s="45"/>
      <c r="J878" s="2"/>
      <c r="K878" s="37" t="str">
        <f t="shared" si="52"/>
        <v/>
      </c>
      <c r="L878" s="33"/>
      <c r="M878" s="24" t="str">
        <f t="shared" si="54"/>
        <v/>
      </c>
      <c r="N878" s="3"/>
      <c r="O878" s="2"/>
      <c r="P878" s="2"/>
      <c r="Q878" s="2"/>
      <c r="R878" s="15"/>
      <c r="S878" s="15"/>
      <c r="T878" s="45"/>
      <c r="U878" s="2"/>
      <c r="V878" s="37" t="str">
        <f t="shared" si="55"/>
        <v/>
      </c>
    </row>
    <row r="879" spans="2:22" x14ac:dyDescent="0.2">
      <c r="B879" s="24" t="str">
        <f t="shared" si="53"/>
        <v/>
      </c>
      <c r="C879" s="3"/>
      <c r="D879" s="2"/>
      <c r="E879" s="2"/>
      <c r="F879" s="2"/>
      <c r="G879" s="15"/>
      <c r="H879" s="15"/>
      <c r="I879" s="45"/>
      <c r="J879" s="2"/>
      <c r="K879" s="37" t="str">
        <f t="shared" si="52"/>
        <v/>
      </c>
      <c r="L879" s="33"/>
      <c r="M879" s="24" t="str">
        <f t="shared" si="54"/>
        <v/>
      </c>
      <c r="N879" s="3"/>
      <c r="O879" s="2"/>
      <c r="P879" s="2"/>
      <c r="Q879" s="2"/>
      <c r="R879" s="15"/>
      <c r="S879" s="15"/>
      <c r="T879" s="45"/>
      <c r="U879" s="2"/>
      <c r="V879" s="37" t="str">
        <f t="shared" si="55"/>
        <v/>
      </c>
    </row>
    <row r="880" spans="2:22" x14ac:dyDescent="0.2">
      <c r="B880" s="24" t="str">
        <f t="shared" si="53"/>
        <v/>
      </c>
      <c r="C880" s="3"/>
      <c r="D880" s="2"/>
      <c r="E880" s="2"/>
      <c r="F880" s="2"/>
      <c r="G880" s="15"/>
      <c r="H880" s="15"/>
      <c r="I880" s="45"/>
      <c r="J880" s="2"/>
      <c r="K880" s="37" t="str">
        <f t="shared" si="52"/>
        <v/>
      </c>
      <c r="L880" s="33"/>
      <c r="M880" s="24" t="str">
        <f t="shared" si="54"/>
        <v/>
      </c>
      <c r="N880" s="3"/>
      <c r="O880" s="2"/>
      <c r="P880" s="2"/>
      <c r="Q880" s="2"/>
      <c r="R880" s="15"/>
      <c r="S880" s="15"/>
      <c r="T880" s="45"/>
      <c r="U880" s="2"/>
      <c r="V880" s="37" t="str">
        <f t="shared" si="55"/>
        <v/>
      </c>
    </row>
    <row r="881" spans="2:22" x14ac:dyDescent="0.2">
      <c r="B881" s="24" t="str">
        <f t="shared" si="53"/>
        <v/>
      </c>
      <c r="C881" s="3"/>
      <c r="D881" s="2"/>
      <c r="E881" s="2"/>
      <c r="F881" s="2"/>
      <c r="G881" s="15"/>
      <c r="H881" s="15"/>
      <c r="I881" s="45"/>
      <c r="J881" s="2"/>
      <c r="K881" s="37" t="str">
        <f t="shared" si="52"/>
        <v/>
      </c>
      <c r="L881" s="33"/>
      <c r="M881" s="24" t="str">
        <f t="shared" si="54"/>
        <v/>
      </c>
      <c r="N881" s="3"/>
      <c r="O881" s="2"/>
      <c r="P881" s="2"/>
      <c r="Q881" s="2"/>
      <c r="R881" s="15"/>
      <c r="S881" s="15"/>
      <c r="T881" s="45"/>
      <c r="U881" s="2"/>
      <c r="V881" s="37" t="str">
        <f t="shared" si="55"/>
        <v/>
      </c>
    </row>
    <row r="882" spans="2:22" x14ac:dyDescent="0.2">
      <c r="B882" s="24" t="str">
        <f t="shared" si="53"/>
        <v/>
      </c>
      <c r="C882" s="3"/>
      <c r="D882" s="2"/>
      <c r="E882" s="2"/>
      <c r="F882" s="2"/>
      <c r="G882" s="15"/>
      <c r="H882" s="15"/>
      <c r="I882" s="45"/>
      <c r="J882" s="2"/>
      <c r="K882" s="37" t="str">
        <f t="shared" si="52"/>
        <v/>
      </c>
      <c r="L882" s="33"/>
      <c r="M882" s="24" t="str">
        <f t="shared" si="54"/>
        <v/>
      </c>
      <c r="N882" s="3"/>
      <c r="O882" s="2"/>
      <c r="P882" s="2"/>
      <c r="Q882" s="2"/>
      <c r="R882" s="15"/>
      <c r="S882" s="15"/>
      <c r="T882" s="45"/>
      <c r="U882" s="2"/>
      <c r="V882" s="37" t="str">
        <f t="shared" si="55"/>
        <v/>
      </c>
    </row>
    <row r="883" spans="2:22" x14ac:dyDescent="0.2">
      <c r="B883" s="24" t="str">
        <f t="shared" si="53"/>
        <v/>
      </c>
      <c r="C883" s="3"/>
      <c r="D883" s="2"/>
      <c r="E883" s="2"/>
      <c r="F883" s="2"/>
      <c r="G883" s="15"/>
      <c r="H883" s="15"/>
      <c r="I883" s="45"/>
      <c r="J883" s="2"/>
      <c r="K883" s="37" t="str">
        <f t="shared" si="52"/>
        <v/>
      </c>
      <c r="L883" s="33"/>
      <c r="M883" s="24" t="str">
        <f t="shared" si="54"/>
        <v/>
      </c>
      <c r="N883" s="3"/>
      <c r="O883" s="2"/>
      <c r="P883" s="2"/>
      <c r="Q883" s="2"/>
      <c r="R883" s="15"/>
      <c r="S883" s="15"/>
      <c r="T883" s="45"/>
      <c r="U883" s="2"/>
      <c r="V883" s="37" t="str">
        <f t="shared" si="55"/>
        <v/>
      </c>
    </row>
    <row r="884" spans="2:22" x14ac:dyDescent="0.2">
      <c r="B884" s="24" t="str">
        <f t="shared" si="53"/>
        <v/>
      </c>
      <c r="C884" s="3"/>
      <c r="D884" s="2"/>
      <c r="E884" s="2"/>
      <c r="F884" s="2"/>
      <c r="G884" s="15"/>
      <c r="H884" s="15"/>
      <c r="I884" s="45"/>
      <c r="J884" s="2"/>
      <c r="K884" s="37" t="str">
        <f t="shared" si="52"/>
        <v/>
      </c>
      <c r="L884" s="33"/>
      <c r="M884" s="24" t="str">
        <f t="shared" si="54"/>
        <v/>
      </c>
      <c r="N884" s="3"/>
      <c r="O884" s="2"/>
      <c r="P884" s="2"/>
      <c r="Q884" s="2"/>
      <c r="R884" s="15"/>
      <c r="S884" s="15"/>
      <c r="T884" s="45"/>
      <c r="U884" s="2"/>
      <c r="V884" s="37" t="str">
        <f t="shared" si="55"/>
        <v/>
      </c>
    </row>
    <row r="885" spans="2:22" x14ac:dyDescent="0.2">
      <c r="B885" s="24" t="str">
        <f t="shared" si="53"/>
        <v/>
      </c>
      <c r="C885" s="3"/>
      <c r="D885" s="2"/>
      <c r="E885" s="2"/>
      <c r="F885" s="2"/>
      <c r="G885" s="15"/>
      <c r="H885" s="15"/>
      <c r="I885" s="45"/>
      <c r="J885" s="2"/>
      <c r="K885" s="37" t="str">
        <f t="shared" si="52"/>
        <v/>
      </c>
      <c r="L885" s="33"/>
      <c r="M885" s="24" t="str">
        <f t="shared" si="54"/>
        <v/>
      </c>
      <c r="N885" s="3"/>
      <c r="O885" s="2"/>
      <c r="P885" s="2"/>
      <c r="Q885" s="2"/>
      <c r="R885" s="15"/>
      <c r="S885" s="15"/>
      <c r="T885" s="45"/>
      <c r="U885" s="2"/>
      <c r="V885" s="37" t="str">
        <f t="shared" si="55"/>
        <v/>
      </c>
    </row>
    <row r="886" spans="2:22" x14ac:dyDescent="0.2">
      <c r="B886" s="24" t="str">
        <f t="shared" si="53"/>
        <v/>
      </c>
      <c r="C886" s="3"/>
      <c r="D886" s="2"/>
      <c r="E886" s="2"/>
      <c r="F886" s="2"/>
      <c r="G886" s="15"/>
      <c r="H886" s="15"/>
      <c r="I886" s="45"/>
      <c r="J886" s="2"/>
      <c r="K886" s="37" t="str">
        <f t="shared" si="52"/>
        <v/>
      </c>
      <c r="L886" s="33"/>
      <c r="M886" s="24" t="str">
        <f t="shared" si="54"/>
        <v/>
      </c>
      <c r="N886" s="3"/>
      <c r="O886" s="2"/>
      <c r="P886" s="2"/>
      <c r="Q886" s="2"/>
      <c r="R886" s="15"/>
      <c r="S886" s="15"/>
      <c r="T886" s="45"/>
      <c r="U886" s="2"/>
      <c r="V886" s="37" t="str">
        <f t="shared" si="55"/>
        <v/>
      </c>
    </row>
    <row r="887" spans="2:22" x14ac:dyDescent="0.2">
      <c r="B887" s="24" t="str">
        <f t="shared" si="53"/>
        <v/>
      </c>
      <c r="C887" s="3"/>
      <c r="D887" s="2"/>
      <c r="E887" s="2"/>
      <c r="F887" s="2"/>
      <c r="G887" s="15"/>
      <c r="H887" s="15"/>
      <c r="I887" s="45"/>
      <c r="J887" s="2"/>
      <c r="K887" s="37" t="str">
        <f t="shared" si="52"/>
        <v/>
      </c>
      <c r="L887" s="33"/>
      <c r="M887" s="24" t="str">
        <f t="shared" si="54"/>
        <v/>
      </c>
      <c r="N887" s="3"/>
      <c r="O887" s="2"/>
      <c r="P887" s="2"/>
      <c r="Q887" s="2"/>
      <c r="R887" s="15"/>
      <c r="S887" s="15"/>
      <c r="T887" s="45"/>
      <c r="U887" s="2"/>
      <c r="V887" s="37" t="str">
        <f t="shared" si="55"/>
        <v/>
      </c>
    </row>
    <row r="888" spans="2:22" x14ac:dyDescent="0.2">
      <c r="B888" s="24" t="str">
        <f t="shared" si="53"/>
        <v/>
      </c>
      <c r="C888" s="3"/>
      <c r="D888" s="2"/>
      <c r="E888" s="2"/>
      <c r="F888" s="2"/>
      <c r="G888" s="15"/>
      <c r="H888" s="15"/>
      <c r="I888" s="45"/>
      <c r="J888" s="2"/>
      <c r="K888" s="37" t="str">
        <f t="shared" si="52"/>
        <v/>
      </c>
      <c r="L888" s="33"/>
      <c r="M888" s="24" t="str">
        <f t="shared" si="54"/>
        <v/>
      </c>
      <c r="N888" s="3"/>
      <c r="O888" s="2"/>
      <c r="P888" s="2"/>
      <c r="Q888" s="2"/>
      <c r="R888" s="15"/>
      <c r="S888" s="15"/>
      <c r="T888" s="45"/>
      <c r="U888" s="2"/>
      <c r="V888" s="37" t="str">
        <f t="shared" si="55"/>
        <v/>
      </c>
    </row>
    <row r="889" spans="2:22" x14ac:dyDescent="0.2">
      <c r="B889" s="24" t="str">
        <f t="shared" si="53"/>
        <v/>
      </c>
      <c r="C889" s="3"/>
      <c r="D889" s="2"/>
      <c r="E889" s="2"/>
      <c r="F889" s="2"/>
      <c r="G889" s="15"/>
      <c r="H889" s="15"/>
      <c r="I889" s="45"/>
      <c r="J889" s="2"/>
      <c r="K889" s="37" t="str">
        <f t="shared" si="52"/>
        <v/>
      </c>
      <c r="L889" s="33"/>
      <c r="M889" s="24" t="str">
        <f t="shared" si="54"/>
        <v/>
      </c>
      <c r="N889" s="3"/>
      <c r="O889" s="2"/>
      <c r="P889" s="2"/>
      <c r="Q889" s="2"/>
      <c r="R889" s="15"/>
      <c r="S889" s="15"/>
      <c r="T889" s="45"/>
      <c r="U889" s="2"/>
      <c r="V889" s="37" t="str">
        <f t="shared" si="55"/>
        <v/>
      </c>
    </row>
    <row r="890" spans="2:22" x14ac:dyDescent="0.2">
      <c r="B890" s="24" t="str">
        <f t="shared" si="53"/>
        <v/>
      </c>
      <c r="C890" s="3"/>
      <c r="D890" s="2"/>
      <c r="E890" s="2"/>
      <c r="F890" s="2"/>
      <c r="G890" s="15"/>
      <c r="H890" s="15"/>
      <c r="I890" s="45"/>
      <c r="J890" s="2"/>
      <c r="K890" s="37" t="str">
        <f t="shared" si="52"/>
        <v/>
      </c>
      <c r="L890" s="33"/>
      <c r="M890" s="24" t="str">
        <f t="shared" si="54"/>
        <v/>
      </c>
      <c r="N890" s="3"/>
      <c r="O890" s="2"/>
      <c r="P890" s="2"/>
      <c r="Q890" s="2"/>
      <c r="R890" s="15"/>
      <c r="S890" s="15"/>
      <c r="T890" s="45"/>
      <c r="U890" s="2"/>
      <c r="V890" s="37" t="str">
        <f t="shared" si="55"/>
        <v/>
      </c>
    </row>
    <row r="891" spans="2:22" x14ac:dyDescent="0.2">
      <c r="B891" s="24" t="str">
        <f t="shared" si="53"/>
        <v/>
      </c>
      <c r="C891" s="3"/>
      <c r="D891" s="2"/>
      <c r="E891" s="2"/>
      <c r="F891" s="2"/>
      <c r="G891" s="15"/>
      <c r="H891" s="15"/>
      <c r="I891" s="45"/>
      <c r="J891" s="2"/>
      <c r="K891" s="37" t="str">
        <f t="shared" si="52"/>
        <v/>
      </c>
      <c r="L891" s="33"/>
      <c r="M891" s="24" t="str">
        <f t="shared" si="54"/>
        <v/>
      </c>
      <c r="N891" s="3"/>
      <c r="O891" s="2"/>
      <c r="P891" s="2"/>
      <c r="Q891" s="2"/>
      <c r="R891" s="15"/>
      <c r="S891" s="15"/>
      <c r="T891" s="45"/>
      <c r="U891" s="2"/>
      <c r="V891" s="37" t="str">
        <f t="shared" si="55"/>
        <v/>
      </c>
    </row>
    <row r="892" spans="2:22" x14ac:dyDescent="0.2">
      <c r="B892" s="24" t="str">
        <f t="shared" si="53"/>
        <v/>
      </c>
      <c r="C892" s="3"/>
      <c r="D892" s="2"/>
      <c r="E892" s="2"/>
      <c r="F892" s="2"/>
      <c r="G892" s="15"/>
      <c r="H892" s="15"/>
      <c r="I892" s="45"/>
      <c r="J892" s="2"/>
      <c r="K892" s="37" t="str">
        <f t="shared" si="52"/>
        <v/>
      </c>
      <c r="L892" s="33"/>
      <c r="M892" s="24" t="str">
        <f t="shared" si="54"/>
        <v/>
      </c>
      <c r="N892" s="3"/>
      <c r="O892" s="2"/>
      <c r="P892" s="2"/>
      <c r="Q892" s="2"/>
      <c r="R892" s="15"/>
      <c r="S892" s="15"/>
      <c r="T892" s="45"/>
      <c r="U892" s="2"/>
      <c r="V892" s="37" t="str">
        <f t="shared" si="55"/>
        <v/>
      </c>
    </row>
    <row r="893" spans="2:22" x14ac:dyDescent="0.2">
      <c r="B893" s="24" t="str">
        <f t="shared" si="53"/>
        <v/>
      </c>
      <c r="C893" s="3"/>
      <c r="D893" s="2"/>
      <c r="E893" s="2"/>
      <c r="F893" s="2"/>
      <c r="G893" s="15"/>
      <c r="H893" s="15"/>
      <c r="I893" s="45"/>
      <c r="J893" s="2"/>
      <c r="K893" s="37" t="str">
        <f t="shared" si="52"/>
        <v/>
      </c>
      <c r="L893" s="33"/>
      <c r="M893" s="24" t="str">
        <f t="shared" si="54"/>
        <v/>
      </c>
      <c r="N893" s="3"/>
      <c r="O893" s="2"/>
      <c r="P893" s="2"/>
      <c r="Q893" s="2"/>
      <c r="R893" s="15"/>
      <c r="S893" s="15"/>
      <c r="T893" s="45"/>
      <c r="U893" s="2"/>
      <c r="V893" s="37" t="str">
        <f t="shared" si="55"/>
        <v/>
      </c>
    </row>
    <row r="894" spans="2:22" x14ac:dyDescent="0.2">
      <c r="B894" s="24" t="str">
        <f t="shared" si="53"/>
        <v/>
      </c>
      <c r="C894" s="3"/>
      <c r="D894" s="2"/>
      <c r="E894" s="2"/>
      <c r="F894" s="2"/>
      <c r="G894" s="15"/>
      <c r="H894" s="15"/>
      <c r="I894" s="45"/>
      <c r="J894" s="2"/>
      <c r="K894" s="37" t="str">
        <f t="shared" si="52"/>
        <v/>
      </c>
      <c r="L894" s="33"/>
      <c r="M894" s="24" t="str">
        <f t="shared" si="54"/>
        <v/>
      </c>
      <c r="N894" s="3"/>
      <c r="O894" s="2"/>
      <c r="P894" s="2"/>
      <c r="Q894" s="2"/>
      <c r="R894" s="15"/>
      <c r="S894" s="15"/>
      <c r="T894" s="45"/>
      <c r="U894" s="2"/>
      <c r="V894" s="37" t="str">
        <f t="shared" si="55"/>
        <v/>
      </c>
    </row>
    <row r="895" spans="2:22" x14ac:dyDescent="0.2">
      <c r="B895" s="24" t="str">
        <f t="shared" si="53"/>
        <v/>
      </c>
      <c r="C895" s="3"/>
      <c r="D895" s="2"/>
      <c r="E895" s="2"/>
      <c r="F895" s="2"/>
      <c r="G895" s="15"/>
      <c r="H895" s="15"/>
      <c r="I895" s="45"/>
      <c r="J895" s="2"/>
      <c r="K895" s="37" t="str">
        <f t="shared" si="52"/>
        <v/>
      </c>
      <c r="L895" s="33"/>
      <c r="M895" s="24" t="str">
        <f t="shared" si="54"/>
        <v/>
      </c>
      <c r="N895" s="3"/>
      <c r="O895" s="2"/>
      <c r="P895" s="2"/>
      <c r="Q895" s="2"/>
      <c r="R895" s="15"/>
      <c r="S895" s="15"/>
      <c r="T895" s="45"/>
      <c r="U895" s="2"/>
      <c r="V895" s="37" t="str">
        <f t="shared" si="55"/>
        <v/>
      </c>
    </row>
    <row r="896" spans="2:22" x14ac:dyDescent="0.2">
      <c r="B896" s="24" t="str">
        <f t="shared" si="53"/>
        <v/>
      </c>
      <c r="C896" s="3"/>
      <c r="D896" s="2"/>
      <c r="E896" s="2"/>
      <c r="F896" s="2"/>
      <c r="G896" s="15"/>
      <c r="H896" s="15"/>
      <c r="I896" s="45"/>
      <c r="J896" s="2"/>
      <c r="K896" s="37" t="str">
        <f t="shared" si="52"/>
        <v/>
      </c>
      <c r="L896" s="33"/>
      <c r="M896" s="24" t="str">
        <f t="shared" si="54"/>
        <v/>
      </c>
      <c r="N896" s="3"/>
      <c r="O896" s="2"/>
      <c r="P896" s="2"/>
      <c r="Q896" s="2"/>
      <c r="R896" s="15"/>
      <c r="S896" s="15"/>
      <c r="T896" s="45"/>
      <c r="U896" s="2"/>
      <c r="V896" s="37" t="str">
        <f t="shared" si="55"/>
        <v/>
      </c>
    </row>
    <row r="897" spans="2:22" x14ac:dyDescent="0.2">
      <c r="B897" s="24" t="str">
        <f t="shared" si="53"/>
        <v/>
      </c>
      <c r="C897" s="3"/>
      <c r="D897" s="2"/>
      <c r="E897" s="2"/>
      <c r="F897" s="2"/>
      <c r="G897" s="15"/>
      <c r="H897" s="15"/>
      <c r="I897" s="45"/>
      <c r="J897" s="2"/>
      <c r="K897" s="37" t="str">
        <f t="shared" si="52"/>
        <v/>
      </c>
      <c r="L897" s="33"/>
      <c r="M897" s="24" t="str">
        <f t="shared" si="54"/>
        <v/>
      </c>
      <c r="N897" s="3"/>
      <c r="O897" s="2"/>
      <c r="P897" s="2"/>
      <c r="Q897" s="2"/>
      <c r="R897" s="15"/>
      <c r="S897" s="15"/>
      <c r="T897" s="45"/>
      <c r="U897" s="2"/>
      <c r="V897" s="37" t="str">
        <f t="shared" si="55"/>
        <v/>
      </c>
    </row>
    <row r="898" spans="2:22" x14ac:dyDescent="0.2">
      <c r="B898" s="24" t="str">
        <f t="shared" si="53"/>
        <v/>
      </c>
      <c r="C898" s="3"/>
      <c r="D898" s="2"/>
      <c r="E898" s="2"/>
      <c r="F898" s="2"/>
      <c r="G898" s="15"/>
      <c r="H898" s="15"/>
      <c r="I898" s="45"/>
      <c r="J898" s="2"/>
      <c r="K898" s="37" t="str">
        <f t="shared" si="52"/>
        <v/>
      </c>
      <c r="L898" s="33"/>
      <c r="M898" s="24" t="str">
        <f t="shared" si="54"/>
        <v/>
      </c>
      <c r="N898" s="3"/>
      <c r="O898" s="2"/>
      <c r="P898" s="2"/>
      <c r="Q898" s="2"/>
      <c r="R898" s="15"/>
      <c r="S898" s="15"/>
      <c r="T898" s="45"/>
      <c r="U898" s="2"/>
      <c r="V898" s="37" t="str">
        <f t="shared" si="55"/>
        <v/>
      </c>
    </row>
    <row r="899" spans="2:22" x14ac:dyDescent="0.2">
      <c r="B899" s="24" t="str">
        <f t="shared" si="53"/>
        <v/>
      </c>
      <c r="C899" s="3"/>
      <c r="D899" s="2"/>
      <c r="E899" s="2"/>
      <c r="F899" s="2"/>
      <c r="G899" s="15"/>
      <c r="H899" s="15"/>
      <c r="I899" s="45"/>
      <c r="J899" s="2"/>
      <c r="K899" s="37" t="str">
        <f t="shared" si="52"/>
        <v/>
      </c>
      <c r="L899" s="33"/>
      <c r="M899" s="24" t="str">
        <f t="shared" si="54"/>
        <v/>
      </c>
      <c r="N899" s="3"/>
      <c r="O899" s="2"/>
      <c r="P899" s="2"/>
      <c r="Q899" s="2"/>
      <c r="R899" s="15"/>
      <c r="S899" s="15"/>
      <c r="T899" s="45"/>
      <c r="U899" s="2"/>
      <c r="V899" s="37" t="str">
        <f t="shared" si="55"/>
        <v/>
      </c>
    </row>
    <row r="900" spans="2:22" x14ac:dyDescent="0.2">
      <c r="B900" s="24" t="str">
        <f t="shared" si="53"/>
        <v/>
      </c>
      <c r="C900" s="3"/>
      <c r="D900" s="2"/>
      <c r="E900" s="2"/>
      <c r="F900" s="2"/>
      <c r="G900" s="15"/>
      <c r="H900" s="15"/>
      <c r="I900" s="45"/>
      <c r="J900" s="2"/>
      <c r="K900" s="37" t="str">
        <f t="shared" si="52"/>
        <v/>
      </c>
      <c r="L900" s="33"/>
      <c r="M900" s="24" t="str">
        <f t="shared" si="54"/>
        <v/>
      </c>
      <c r="N900" s="3"/>
      <c r="O900" s="2"/>
      <c r="P900" s="2"/>
      <c r="Q900" s="2"/>
      <c r="R900" s="15"/>
      <c r="S900" s="15"/>
      <c r="T900" s="45"/>
      <c r="U900" s="2"/>
      <c r="V900" s="37" t="str">
        <f t="shared" si="55"/>
        <v/>
      </c>
    </row>
    <row r="901" spans="2:22" x14ac:dyDescent="0.2">
      <c r="B901" s="24" t="str">
        <f t="shared" si="53"/>
        <v/>
      </c>
      <c r="C901" s="3"/>
      <c r="D901" s="2"/>
      <c r="E901" s="2"/>
      <c r="F901" s="2"/>
      <c r="G901" s="15"/>
      <c r="H901" s="15"/>
      <c r="I901" s="45"/>
      <c r="J901" s="2"/>
      <c r="K901" s="37" t="str">
        <f t="shared" ref="K901:K964" si="56">IF(AND(I901&gt;0,G901&gt;0),G901/I901,"")</f>
        <v/>
      </c>
      <c r="L901" s="33"/>
      <c r="M901" s="24" t="str">
        <f t="shared" si="54"/>
        <v/>
      </c>
      <c r="N901" s="3"/>
      <c r="O901" s="2"/>
      <c r="P901" s="2"/>
      <c r="Q901" s="2"/>
      <c r="R901" s="15"/>
      <c r="S901" s="15"/>
      <c r="T901" s="45"/>
      <c r="U901" s="2"/>
      <c r="V901" s="37" t="str">
        <f t="shared" si="55"/>
        <v/>
      </c>
    </row>
    <row r="902" spans="2:22" x14ac:dyDescent="0.2">
      <c r="B902" s="24" t="str">
        <f t="shared" ref="B902:B965" si="57">_xlfn.CONCAT(C902,E902,F902)</f>
        <v/>
      </c>
      <c r="C902" s="3"/>
      <c r="D902" s="2"/>
      <c r="E902" s="2"/>
      <c r="F902" s="2"/>
      <c r="G902" s="15"/>
      <c r="H902" s="15"/>
      <c r="I902" s="45"/>
      <c r="J902" s="2"/>
      <c r="K902" s="37" t="str">
        <f t="shared" si="56"/>
        <v/>
      </c>
      <c r="L902" s="33"/>
      <c r="M902" s="24" t="str">
        <f t="shared" ref="M902:M965" si="58">_xlfn.CONCAT(N902,P902,Q902)</f>
        <v/>
      </c>
      <c r="N902" s="3"/>
      <c r="O902" s="2"/>
      <c r="P902" s="2"/>
      <c r="Q902" s="2"/>
      <c r="R902" s="15"/>
      <c r="S902" s="15"/>
      <c r="T902" s="45"/>
      <c r="U902" s="2"/>
      <c r="V902" s="37" t="str">
        <f t="shared" ref="V902:V965" si="59">IF(AND(T902&gt;0,R902&gt;0),R902/T902,"")</f>
        <v/>
      </c>
    </row>
    <row r="903" spans="2:22" x14ac:dyDescent="0.2">
      <c r="B903" s="24" t="str">
        <f t="shared" si="57"/>
        <v/>
      </c>
      <c r="C903" s="3"/>
      <c r="D903" s="2"/>
      <c r="E903" s="2"/>
      <c r="F903" s="2"/>
      <c r="G903" s="15"/>
      <c r="H903" s="15"/>
      <c r="I903" s="45"/>
      <c r="J903" s="2"/>
      <c r="K903" s="37" t="str">
        <f t="shared" si="56"/>
        <v/>
      </c>
      <c r="L903" s="33"/>
      <c r="M903" s="24" t="str">
        <f t="shared" si="58"/>
        <v/>
      </c>
      <c r="N903" s="3"/>
      <c r="O903" s="2"/>
      <c r="P903" s="2"/>
      <c r="Q903" s="2"/>
      <c r="R903" s="15"/>
      <c r="S903" s="15"/>
      <c r="T903" s="45"/>
      <c r="U903" s="2"/>
      <c r="V903" s="37" t="str">
        <f t="shared" si="59"/>
        <v/>
      </c>
    </row>
    <row r="904" spans="2:22" x14ac:dyDescent="0.2">
      <c r="B904" s="24" t="str">
        <f t="shared" si="57"/>
        <v/>
      </c>
      <c r="C904" s="3"/>
      <c r="D904" s="2"/>
      <c r="E904" s="2"/>
      <c r="F904" s="2"/>
      <c r="G904" s="15"/>
      <c r="H904" s="15"/>
      <c r="I904" s="45"/>
      <c r="J904" s="2"/>
      <c r="K904" s="37" t="str">
        <f t="shared" si="56"/>
        <v/>
      </c>
      <c r="L904" s="33"/>
      <c r="M904" s="24" t="str">
        <f t="shared" si="58"/>
        <v/>
      </c>
      <c r="N904" s="3"/>
      <c r="O904" s="2"/>
      <c r="P904" s="2"/>
      <c r="Q904" s="2"/>
      <c r="R904" s="15"/>
      <c r="S904" s="15"/>
      <c r="T904" s="45"/>
      <c r="U904" s="2"/>
      <c r="V904" s="37" t="str">
        <f t="shared" si="59"/>
        <v/>
      </c>
    </row>
    <row r="905" spans="2:22" x14ac:dyDescent="0.2">
      <c r="B905" s="24" t="str">
        <f t="shared" si="57"/>
        <v/>
      </c>
      <c r="C905" s="3"/>
      <c r="D905" s="2"/>
      <c r="E905" s="2"/>
      <c r="F905" s="2"/>
      <c r="G905" s="15"/>
      <c r="H905" s="15"/>
      <c r="I905" s="45"/>
      <c r="J905" s="2"/>
      <c r="K905" s="37" t="str">
        <f t="shared" si="56"/>
        <v/>
      </c>
      <c r="L905" s="33"/>
      <c r="M905" s="24" t="str">
        <f t="shared" si="58"/>
        <v/>
      </c>
      <c r="N905" s="3"/>
      <c r="O905" s="2"/>
      <c r="P905" s="2"/>
      <c r="Q905" s="2"/>
      <c r="R905" s="15"/>
      <c r="S905" s="15"/>
      <c r="T905" s="45"/>
      <c r="U905" s="2"/>
      <c r="V905" s="37" t="str">
        <f t="shared" si="59"/>
        <v/>
      </c>
    </row>
    <row r="906" spans="2:22" x14ac:dyDescent="0.2">
      <c r="B906" s="24" t="str">
        <f t="shared" si="57"/>
        <v/>
      </c>
      <c r="C906" s="3"/>
      <c r="D906" s="2"/>
      <c r="E906" s="2"/>
      <c r="F906" s="2"/>
      <c r="G906" s="15"/>
      <c r="H906" s="15"/>
      <c r="I906" s="45"/>
      <c r="J906" s="2"/>
      <c r="K906" s="37" t="str">
        <f t="shared" si="56"/>
        <v/>
      </c>
      <c r="L906" s="33"/>
      <c r="M906" s="24" t="str">
        <f t="shared" si="58"/>
        <v/>
      </c>
      <c r="N906" s="3"/>
      <c r="O906" s="2"/>
      <c r="P906" s="2"/>
      <c r="Q906" s="2"/>
      <c r="R906" s="15"/>
      <c r="S906" s="15"/>
      <c r="T906" s="45"/>
      <c r="U906" s="2"/>
      <c r="V906" s="37" t="str">
        <f t="shared" si="59"/>
        <v/>
      </c>
    </row>
    <row r="907" spans="2:22" x14ac:dyDescent="0.2">
      <c r="B907" s="24" t="str">
        <f t="shared" si="57"/>
        <v/>
      </c>
      <c r="C907" s="3"/>
      <c r="D907" s="2"/>
      <c r="E907" s="2"/>
      <c r="F907" s="2"/>
      <c r="G907" s="15"/>
      <c r="H907" s="15"/>
      <c r="I907" s="45"/>
      <c r="J907" s="2"/>
      <c r="K907" s="37" t="str">
        <f t="shared" si="56"/>
        <v/>
      </c>
      <c r="L907" s="33"/>
      <c r="M907" s="24" t="str">
        <f t="shared" si="58"/>
        <v/>
      </c>
      <c r="N907" s="3"/>
      <c r="O907" s="2"/>
      <c r="P907" s="2"/>
      <c r="Q907" s="2"/>
      <c r="R907" s="15"/>
      <c r="S907" s="15"/>
      <c r="T907" s="45"/>
      <c r="U907" s="2"/>
      <c r="V907" s="37" t="str">
        <f t="shared" si="59"/>
        <v/>
      </c>
    </row>
    <row r="908" spans="2:22" x14ac:dyDescent="0.2">
      <c r="B908" s="24" t="str">
        <f t="shared" si="57"/>
        <v/>
      </c>
      <c r="C908" s="3"/>
      <c r="D908" s="2"/>
      <c r="E908" s="2"/>
      <c r="F908" s="2"/>
      <c r="G908" s="15"/>
      <c r="H908" s="15"/>
      <c r="I908" s="45"/>
      <c r="J908" s="2"/>
      <c r="K908" s="37" t="str">
        <f t="shared" si="56"/>
        <v/>
      </c>
      <c r="L908" s="33"/>
      <c r="M908" s="24" t="str">
        <f t="shared" si="58"/>
        <v/>
      </c>
      <c r="N908" s="3"/>
      <c r="O908" s="2"/>
      <c r="P908" s="2"/>
      <c r="Q908" s="2"/>
      <c r="R908" s="15"/>
      <c r="S908" s="15"/>
      <c r="T908" s="45"/>
      <c r="U908" s="2"/>
      <c r="V908" s="37" t="str">
        <f t="shared" si="59"/>
        <v/>
      </c>
    </row>
    <row r="909" spans="2:22" x14ac:dyDescent="0.2">
      <c r="B909" s="24" t="str">
        <f t="shared" si="57"/>
        <v/>
      </c>
      <c r="C909" s="3"/>
      <c r="D909" s="2"/>
      <c r="E909" s="2"/>
      <c r="F909" s="2"/>
      <c r="G909" s="15"/>
      <c r="H909" s="15"/>
      <c r="I909" s="45"/>
      <c r="J909" s="2"/>
      <c r="K909" s="37" t="str">
        <f t="shared" si="56"/>
        <v/>
      </c>
      <c r="L909" s="33"/>
      <c r="M909" s="24" t="str">
        <f t="shared" si="58"/>
        <v/>
      </c>
      <c r="N909" s="3"/>
      <c r="O909" s="2"/>
      <c r="P909" s="2"/>
      <c r="Q909" s="2"/>
      <c r="R909" s="15"/>
      <c r="S909" s="15"/>
      <c r="T909" s="45"/>
      <c r="U909" s="2"/>
      <c r="V909" s="37" t="str">
        <f t="shared" si="59"/>
        <v/>
      </c>
    </row>
    <row r="910" spans="2:22" x14ac:dyDescent="0.2">
      <c r="B910" s="24" t="str">
        <f t="shared" si="57"/>
        <v/>
      </c>
      <c r="C910" s="3"/>
      <c r="D910" s="2"/>
      <c r="E910" s="2"/>
      <c r="F910" s="2"/>
      <c r="G910" s="15"/>
      <c r="H910" s="15"/>
      <c r="I910" s="45"/>
      <c r="J910" s="2"/>
      <c r="K910" s="37" t="str">
        <f t="shared" si="56"/>
        <v/>
      </c>
      <c r="L910" s="33"/>
      <c r="M910" s="24" t="str">
        <f t="shared" si="58"/>
        <v/>
      </c>
      <c r="N910" s="3"/>
      <c r="O910" s="2"/>
      <c r="P910" s="2"/>
      <c r="Q910" s="2"/>
      <c r="R910" s="15"/>
      <c r="S910" s="15"/>
      <c r="T910" s="45"/>
      <c r="U910" s="2"/>
      <c r="V910" s="37" t="str">
        <f t="shared" si="59"/>
        <v/>
      </c>
    </row>
    <row r="911" spans="2:22" x14ac:dyDescent="0.2">
      <c r="B911" s="24" t="str">
        <f t="shared" si="57"/>
        <v/>
      </c>
      <c r="C911" s="3"/>
      <c r="D911" s="2"/>
      <c r="E911" s="2"/>
      <c r="F911" s="2"/>
      <c r="G911" s="15"/>
      <c r="H911" s="15"/>
      <c r="I911" s="45"/>
      <c r="J911" s="2"/>
      <c r="K911" s="37" t="str">
        <f t="shared" si="56"/>
        <v/>
      </c>
      <c r="L911" s="33"/>
      <c r="M911" s="24" t="str">
        <f t="shared" si="58"/>
        <v/>
      </c>
      <c r="N911" s="3"/>
      <c r="O911" s="2"/>
      <c r="P911" s="2"/>
      <c r="Q911" s="2"/>
      <c r="R911" s="15"/>
      <c r="S911" s="15"/>
      <c r="T911" s="45"/>
      <c r="U911" s="2"/>
      <c r="V911" s="37" t="str">
        <f t="shared" si="59"/>
        <v/>
      </c>
    </row>
    <row r="912" spans="2:22" x14ac:dyDescent="0.2">
      <c r="B912" s="24" t="str">
        <f t="shared" si="57"/>
        <v/>
      </c>
      <c r="C912" s="3"/>
      <c r="D912" s="2"/>
      <c r="E912" s="2"/>
      <c r="F912" s="2"/>
      <c r="G912" s="15"/>
      <c r="H912" s="15"/>
      <c r="I912" s="45"/>
      <c r="J912" s="2"/>
      <c r="K912" s="37" t="str">
        <f t="shared" si="56"/>
        <v/>
      </c>
      <c r="L912" s="33"/>
      <c r="M912" s="24" t="str">
        <f t="shared" si="58"/>
        <v/>
      </c>
      <c r="N912" s="3"/>
      <c r="O912" s="2"/>
      <c r="P912" s="2"/>
      <c r="Q912" s="2"/>
      <c r="R912" s="15"/>
      <c r="S912" s="15"/>
      <c r="T912" s="45"/>
      <c r="U912" s="2"/>
      <c r="V912" s="37" t="str">
        <f t="shared" si="59"/>
        <v/>
      </c>
    </row>
    <row r="913" spans="2:22" x14ac:dyDescent="0.2">
      <c r="B913" s="24" t="str">
        <f t="shared" si="57"/>
        <v/>
      </c>
      <c r="C913" s="3"/>
      <c r="D913" s="2"/>
      <c r="E913" s="2"/>
      <c r="F913" s="2"/>
      <c r="G913" s="15"/>
      <c r="H913" s="15"/>
      <c r="I913" s="45"/>
      <c r="J913" s="2"/>
      <c r="K913" s="37" t="str">
        <f t="shared" si="56"/>
        <v/>
      </c>
      <c r="L913" s="33"/>
      <c r="M913" s="24" t="str">
        <f t="shared" si="58"/>
        <v/>
      </c>
      <c r="N913" s="3"/>
      <c r="O913" s="2"/>
      <c r="P913" s="2"/>
      <c r="Q913" s="2"/>
      <c r="R913" s="15"/>
      <c r="S913" s="15"/>
      <c r="T913" s="45"/>
      <c r="U913" s="2"/>
      <c r="V913" s="37" t="str">
        <f t="shared" si="59"/>
        <v/>
      </c>
    </row>
    <row r="914" spans="2:22" x14ac:dyDescent="0.2">
      <c r="B914" s="24" t="str">
        <f t="shared" si="57"/>
        <v/>
      </c>
      <c r="C914" s="3"/>
      <c r="D914" s="2"/>
      <c r="E914" s="2"/>
      <c r="F914" s="2"/>
      <c r="G914" s="15"/>
      <c r="H914" s="15"/>
      <c r="I914" s="45"/>
      <c r="J914" s="2"/>
      <c r="K914" s="37" t="str">
        <f t="shared" si="56"/>
        <v/>
      </c>
      <c r="L914" s="33"/>
      <c r="M914" s="24" t="str">
        <f t="shared" si="58"/>
        <v/>
      </c>
      <c r="N914" s="3"/>
      <c r="O914" s="2"/>
      <c r="P914" s="2"/>
      <c r="Q914" s="2"/>
      <c r="R914" s="15"/>
      <c r="S914" s="15"/>
      <c r="T914" s="45"/>
      <c r="U914" s="2"/>
      <c r="V914" s="37" t="str">
        <f t="shared" si="59"/>
        <v/>
      </c>
    </row>
    <row r="915" spans="2:22" x14ac:dyDescent="0.2">
      <c r="B915" s="24" t="str">
        <f t="shared" si="57"/>
        <v/>
      </c>
      <c r="C915" s="3"/>
      <c r="D915" s="2"/>
      <c r="E915" s="2"/>
      <c r="F915" s="2"/>
      <c r="G915" s="15"/>
      <c r="H915" s="15"/>
      <c r="I915" s="45"/>
      <c r="J915" s="2"/>
      <c r="K915" s="37" t="str">
        <f t="shared" si="56"/>
        <v/>
      </c>
      <c r="L915" s="33"/>
      <c r="M915" s="24" t="str">
        <f t="shared" si="58"/>
        <v/>
      </c>
      <c r="N915" s="3"/>
      <c r="O915" s="2"/>
      <c r="P915" s="2"/>
      <c r="Q915" s="2"/>
      <c r="R915" s="15"/>
      <c r="S915" s="15"/>
      <c r="T915" s="45"/>
      <c r="U915" s="2"/>
      <c r="V915" s="37" t="str">
        <f t="shared" si="59"/>
        <v/>
      </c>
    </row>
    <row r="916" spans="2:22" x14ac:dyDescent="0.2">
      <c r="B916" s="24" t="str">
        <f t="shared" si="57"/>
        <v/>
      </c>
      <c r="C916" s="3"/>
      <c r="D916" s="2"/>
      <c r="E916" s="2"/>
      <c r="F916" s="2"/>
      <c r="G916" s="15"/>
      <c r="H916" s="15"/>
      <c r="I916" s="45"/>
      <c r="J916" s="2"/>
      <c r="K916" s="37" t="str">
        <f t="shared" si="56"/>
        <v/>
      </c>
      <c r="L916" s="33"/>
      <c r="M916" s="24" t="str">
        <f t="shared" si="58"/>
        <v/>
      </c>
      <c r="N916" s="3"/>
      <c r="O916" s="2"/>
      <c r="P916" s="2"/>
      <c r="Q916" s="2"/>
      <c r="R916" s="15"/>
      <c r="S916" s="15"/>
      <c r="T916" s="45"/>
      <c r="U916" s="2"/>
      <c r="V916" s="37" t="str">
        <f t="shared" si="59"/>
        <v/>
      </c>
    </row>
    <row r="917" spans="2:22" x14ac:dyDescent="0.2">
      <c r="B917" s="24" t="str">
        <f t="shared" si="57"/>
        <v/>
      </c>
      <c r="C917" s="3"/>
      <c r="D917" s="2"/>
      <c r="E917" s="2"/>
      <c r="F917" s="2"/>
      <c r="G917" s="15"/>
      <c r="H917" s="15"/>
      <c r="I917" s="45"/>
      <c r="J917" s="2"/>
      <c r="K917" s="37" t="str">
        <f t="shared" si="56"/>
        <v/>
      </c>
      <c r="L917" s="33"/>
      <c r="M917" s="24" t="str">
        <f t="shared" si="58"/>
        <v/>
      </c>
      <c r="N917" s="3"/>
      <c r="O917" s="2"/>
      <c r="P917" s="2"/>
      <c r="Q917" s="2"/>
      <c r="R917" s="15"/>
      <c r="S917" s="15"/>
      <c r="T917" s="45"/>
      <c r="U917" s="2"/>
      <c r="V917" s="37" t="str">
        <f t="shared" si="59"/>
        <v/>
      </c>
    </row>
    <row r="918" spans="2:22" x14ac:dyDescent="0.2">
      <c r="B918" s="24" t="str">
        <f t="shared" si="57"/>
        <v/>
      </c>
      <c r="C918" s="3"/>
      <c r="D918" s="2"/>
      <c r="E918" s="2"/>
      <c r="F918" s="2"/>
      <c r="G918" s="15"/>
      <c r="H918" s="15"/>
      <c r="I918" s="45"/>
      <c r="J918" s="2"/>
      <c r="K918" s="37" t="str">
        <f t="shared" si="56"/>
        <v/>
      </c>
      <c r="L918" s="33"/>
      <c r="M918" s="24" t="str">
        <f t="shared" si="58"/>
        <v/>
      </c>
      <c r="N918" s="3"/>
      <c r="O918" s="2"/>
      <c r="P918" s="2"/>
      <c r="Q918" s="2"/>
      <c r="R918" s="15"/>
      <c r="S918" s="15"/>
      <c r="T918" s="45"/>
      <c r="U918" s="2"/>
      <c r="V918" s="37" t="str">
        <f t="shared" si="59"/>
        <v/>
      </c>
    </row>
    <row r="919" spans="2:22" x14ac:dyDescent="0.2">
      <c r="B919" s="24" t="str">
        <f t="shared" si="57"/>
        <v/>
      </c>
      <c r="C919" s="3"/>
      <c r="D919" s="2"/>
      <c r="E919" s="2"/>
      <c r="F919" s="2"/>
      <c r="G919" s="15"/>
      <c r="H919" s="15"/>
      <c r="I919" s="45"/>
      <c r="J919" s="2"/>
      <c r="K919" s="37" t="str">
        <f t="shared" si="56"/>
        <v/>
      </c>
      <c r="L919" s="33"/>
      <c r="M919" s="24" t="str">
        <f t="shared" si="58"/>
        <v/>
      </c>
      <c r="N919" s="3"/>
      <c r="O919" s="2"/>
      <c r="P919" s="2"/>
      <c r="Q919" s="2"/>
      <c r="R919" s="15"/>
      <c r="S919" s="15"/>
      <c r="T919" s="45"/>
      <c r="U919" s="2"/>
      <c r="V919" s="37" t="str">
        <f t="shared" si="59"/>
        <v/>
      </c>
    </row>
    <row r="920" spans="2:22" x14ac:dyDescent="0.2">
      <c r="B920" s="24" t="str">
        <f t="shared" si="57"/>
        <v/>
      </c>
      <c r="C920" s="3"/>
      <c r="D920" s="2"/>
      <c r="E920" s="2"/>
      <c r="F920" s="2"/>
      <c r="G920" s="15"/>
      <c r="H920" s="15"/>
      <c r="I920" s="45"/>
      <c r="J920" s="2"/>
      <c r="K920" s="37" t="str">
        <f t="shared" si="56"/>
        <v/>
      </c>
      <c r="L920" s="33"/>
      <c r="M920" s="24" t="str">
        <f t="shared" si="58"/>
        <v/>
      </c>
      <c r="N920" s="3"/>
      <c r="O920" s="2"/>
      <c r="P920" s="2"/>
      <c r="Q920" s="2"/>
      <c r="R920" s="15"/>
      <c r="S920" s="15"/>
      <c r="T920" s="45"/>
      <c r="U920" s="2"/>
      <c r="V920" s="37" t="str">
        <f t="shared" si="59"/>
        <v/>
      </c>
    </row>
    <row r="921" spans="2:22" x14ac:dyDescent="0.2">
      <c r="B921" s="24" t="str">
        <f t="shared" si="57"/>
        <v/>
      </c>
      <c r="C921" s="3"/>
      <c r="D921" s="2"/>
      <c r="E921" s="2"/>
      <c r="F921" s="2"/>
      <c r="G921" s="15"/>
      <c r="H921" s="15"/>
      <c r="I921" s="45"/>
      <c r="J921" s="2"/>
      <c r="K921" s="37" t="str">
        <f t="shared" si="56"/>
        <v/>
      </c>
      <c r="L921" s="33"/>
      <c r="M921" s="24" t="str">
        <f t="shared" si="58"/>
        <v/>
      </c>
      <c r="N921" s="3"/>
      <c r="O921" s="2"/>
      <c r="P921" s="2"/>
      <c r="Q921" s="2"/>
      <c r="R921" s="15"/>
      <c r="S921" s="15"/>
      <c r="T921" s="45"/>
      <c r="U921" s="2"/>
      <c r="V921" s="37" t="str">
        <f t="shared" si="59"/>
        <v/>
      </c>
    </row>
    <row r="922" spans="2:22" x14ac:dyDescent="0.2">
      <c r="B922" s="24" t="str">
        <f t="shared" si="57"/>
        <v/>
      </c>
      <c r="C922" s="3"/>
      <c r="D922" s="2"/>
      <c r="E922" s="2"/>
      <c r="F922" s="2"/>
      <c r="G922" s="15"/>
      <c r="H922" s="15"/>
      <c r="I922" s="45"/>
      <c r="J922" s="2"/>
      <c r="K922" s="37" t="str">
        <f t="shared" si="56"/>
        <v/>
      </c>
      <c r="L922" s="33"/>
      <c r="M922" s="24" t="str">
        <f t="shared" si="58"/>
        <v/>
      </c>
      <c r="N922" s="3"/>
      <c r="O922" s="2"/>
      <c r="P922" s="2"/>
      <c r="Q922" s="2"/>
      <c r="R922" s="15"/>
      <c r="S922" s="15"/>
      <c r="T922" s="45"/>
      <c r="U922" s="2"/>
      <c r="V922" s="37" t="str">
        <f t="shared" si="59"/>
        <v/>
      </c>
    </row>
    <row r="923" spans="2:22" x14ac:dyDescent="0.2">
      <c r="B923" s="24" t="str">
        <f t="shared" si="57"/>
        <v/>
      </c>
      <c r="C923" s="3"/>
      <c r="D923" s="2"/>
      <c r="E923" s="2"/>
      <c r="F923" s="2"/>
      <c r="G923" s="15"/>
      <c r="H923" s="15"/>
      <c r="I923" s="45"/>
      <c r="J923" s="2"/>
      <c r="K923" s="37" t="str">
        <f t="shared" si="56"/>
        <v/>
      </c>
      <c r="L923" s="33"/>
      <c r="M923" s="24" t="str">
        <f t="shared" si="58"/>
        <v/>
      </c>
      <c r="N923" s="3"/>
      <c r="O923" s="2"/>
      <c r="P923" s="2"/>
      <c r="Q923" s="2"/>
      <c r="R923" s="15"/>
      <c r="S923" s="15"/>
      <c r="T923" s="45"/>
      <c r="U923" s="2"/>
      <c r="V923" s="37" t="str">
        <f t="shared" si="59"/>
        <v/>
      </c>
    </row>
    <row r="924" spans="2:22" x14ac:dyDescent="0.2">
      <c r="B924" s="24" t="str">
        <f t="shared" si="57"/>
        <v/>
      </c>
      <c r="C924" s="3"/>
      <c r="D924" s="2"/>
      <c r="E924" s="2"/>
      <c r="F924" s="2"/>
      <c r="G924" s="15"/>
      <c r="H924" s="15"/>
      <c r="I924" s="45"/>
      <c r="J924" s="2"/>
      <c r="K924" s="37" t="str">
        <f t="shared" si="56"/>
        <v/>
      </c>
      <c r="L924" s="33"/>
      <c r="M924" s="24" t="str">
        <f t="shared" si="58"/>
        <v/>
      </c>
      <c r="N924" s="3"/>
      <c r="O924" s="2"/>
      <c r="P924" s="2"/>
      <c r="Q924" s="2"/>
      <c r="R924" s="15"/>
      <c r="S924" s="15"/>
      <c r="T924" s="45"/>
      <c r="U924" s="2"/>
      <c r="V924" s="37" t="str">
        <f t="shared" si="59"/>
        <v/>
      </c>
    </row>
    <row r="925" spans="2:22" x14ac:dyDescent="0.2">
      <c r="B925" s="24" t="str">
        <f t="shared" si="57"/>
        <v/>
      </c>
      <c r="C925" s="3"/>
      <c r="D925" s="2"/>
      <c r="E925" s="2"/>
      <c r="F925" s="2"/>
      <c r="G925" s="15"/>
      <c r="H925" s="15"/>
      <c r="I925" s="45"/>
      <c r="J925" s="2"/>
      <c r="K925" s="37" t="str">
        <f t="shared" si="56"/>
        <v/>
      </c>
      <c r="L925" s="33"/>
      <c r="M925" s="24" t="str">
        <f t="shared" si="58"/>
        <v/>
      </c>
      <c r="N925" s="3"/>
      <c r="O925" s="2"/>
      <c r="P925" s="2"/>
      <c r="Q925" s="2"/>
      <c r="R925" s="15"/>
      <c r="S925" s="15"/>
      <c r="T925" s="45"/>
      <c r="U925" s="2"/>
      <c r="V925" s="37" t="str">
        <f t="shared" si="59"/>
        <v/>
      </c>
    </row>
    <row r="926" spans="2:22" x14ac:dyDescent="0.2">
      <c r="B926" s="24" t="str">
        <f t="shared" si="57"/>
        <v/>
      </c>
      <c r="C926" s="3"/>
      <c r="D926" s="2"/>
      <c r="E926" s="2"/>
      <c r="F926" s="2"/>
      <c r="G926" s="15"/>
      <c r="H926" s="15"/>
      <c r="I926" s="45"/>
      <c r="J926" s="2"/>
      <c r="K926" s="37" t="str">
        <f t="shared" si="56"/>
        <v/>
      </c>
      <c r="L926" s="33"/>
      <c r="M926" s="24" t="str">
        <f t="shared" si="58"/>
        <v/>
      </c>
      <c r="N926" s="3"/>
      <c r="O926" s="2"/>
      <c r="P926" s="2"/>
      <c r="Q926" s="2"/>
      <c r="R926" s="15"/>
      <c r="S926" s="15"/>
      <c r="T926" s="45"/>
      <c r="U926" s="2"/>
      <c r="V926" s="37" t="str">
        <f t="shared" si="59"/>
        <v/>
      </c>
    </row>
    <row r="927" spans="2:22" x14ac:dyDescent="0.2">
      <c r="B927" s="24" t="str">
        <f t="shared" si="57"/>
        <v/>
      </c>
      <c r="C927" s="3"/>
      <c r="D927" s="2"/>
      <c r="E927" s="2"/>
      <c r="F927" s="2"/>
      <c r="G927" s="15"/>
      <c r="H927" s="15"/>
      <c r="I927" s="45"/>
      <c r="J927" s="2"/>
      <c r="K927" s="37" t="str">
        <f t="shared" si="56"/>
        <v/>
      </c>
      <c r="L927" s="33"/>
      <c r="M927" s="24" t="str">
        <f t="shared" si="58"/>
        <v/>
      </c>
      <c r="N927" s="3"/>
      <c r="O927" s="2"/>
      <c r="P927" s="2"/>
      <c r="Q927" s="2"/>
      <c r="R927" s="15"/>
      <c r="S927" s="15"/>
      <c r="T927" s="45"/>
      <c r="U927" s="2"/>
      <c r="V927" s="37" t="str">
        <f t="shared" si="59"/>
        <v/>
      </c>
    </row>
    <row r="928" spans="2:22" x14ac:dyDescent="0.2">
      <c r="B928" s="24" t="str">
        <f t="shared" si="57"/>
        <v/>
      </c>
      <c r="C928" s="3"/>
      <c r="D928" s="2"/>
      <c r="E928" s="2"/>
      <c r="F928" s="2"/>
      <c r="G928" s="15"/>
      <c r="H928" s="15"/>
      <c r="I928" s="45"/>
      <c r="J928" s="2"/>
      <c r="K928" s="37" t="str">
        <f t="shared" si="56"/>
        <v/>
      </c>
      <c r="L928" s="33"/>
      <c r="M928" s="24" t="str">
        <f t="shared" si="58"/>
        <v/>
      </c>
      <c r="N928" s="3"/>
      <c r="O928" s="2"/>
      <c r="P928" s="2"/>
      <c r="Q928" s="2"/>
      <c r="R928" s="15"/>
      <c r="S928" s="15"/>
      <c r="T928" s="45"/>
      <c r="U928" s="2"/>
      <c r="V928" s="37" t="str">
        <f t="shared" si="59"/>
        <v/>
      </c>
    </row>
    <row r="929" spans="2:22" x14ac:dyDescent="0.2">
      <c r="B929" s="24" t="str">
        <f t="shared" si="57"/>
        <v/>
      </c>
      <c r="C929" s="3"/>
      <c r="D929" s="2"/>
      <c r="E929" s="2"/>
      <c r="F929" s="2"/>
      <c r="G929" s="15"/>
      <c r="H929" s="15"/>
      <c r="I929" s="45"/>
      <c r="J929" s="2"/>
      <c r="K929" s="37" t="str">
        <f t="shared" si="56"/>
        <v/>
      </c>
      <c r="L929" s="33"/>
      <c r="M929" s="24" t="str">
        <f t="shared" si="58"/>
        <v/>
      </c>
      <c r="N929" s="3"/>
      <c r="O929" s="2"/>
      <c r="P929" s="2"/>
      <c r="Q929" s="2"/>
      <c r="R929" s="15"/>
      <c r="S929" s="15"/>
      <c r="T929" s="45"/>
      <c r="U929" s="2"/>
      <c r="V929" s="37" t="str">
        <f t="shared" si="59"/>
        <v/>
      </c>
    </row>
    <row r="930" spans="2:22" x14ac:dyDescent="0.2">
      <c r="B930" s="24" t="str">
        <f t="shared" si="57"/>
        <v/>
      </c>
      <c r="C930" s="3"/>
      <c r="D930" s="2"/>
      <c r="E930" s="2"/>
      <c r="F930" s="2"/>
      <c r="G930" s="15"/>
      <c r="H930" s="15"/>
      <c r="I930" s="45"/>
      <c r="J930" s="2"/>
      <c r="K930" s="37" t="str">
        <f t="shared" si="56"/>
        <v/>
      </c>
      <c r="L930" s="33"/>
      <c r="M930" s="24" t="str">
        <f t="shared" si="58"/>
        <v/>
      </c>
      <c r="N930" s="3"/>
      <c r="O930" s="2"/>
      <c r="P930" s="2"/>
      <c r="Q930" s="2"/>
      <c r="R930" s="15"/>
      <c r="S930" s="15"/>
      <c r="T930" s="45"/>
      <c r="U930" s="2"/>
      <c r="V930" s="37" t="str">
        <f t="shared" si="59"/>
        <v/>
      </c>
    </row>
    <row r="931" spans="2:22" x14ac:dyDescent="0.2">
      <c r="B931" s="24" t="str">
        <f t="shared" si="57"/>
        <v/>
      </c>
      <c r="C931" s="3"/>
      <c r="D931" s="2"/>
      <c r="E931" s="2"/>
      <c r="F931" s="2"/>
      <c r="G931" s="15"/>
      <c r="H931" s="15"/>
      <c r="I931" s="45"/>
      <c r="J931" s="2"/>
      <c r="K931" s="37" t="str">
        <f t="shared" si="56"/>
        <v/>
      </c>
      <c r="L931" s="33"/>
      <c r="M931" s="24" t="str">
        <f t="shared" si="58"/>
        <v/>
      </c>
      <c r="N931" s="3"/>
      <c r="O931" s="2"/>
      <c r="P931" s="2"/>
      <c r="Q931" s="2"/>
      <c r="R931" s="15"/>
      <c r="S931" s="15"/>
      <c r="T931" s="45"/>
      <c r="U931" s="2"/>
      <c r="V931" s="37" t="str">
        <f t="shared" si="59"/>
        <v/>
      </c>
    </row>
    <row r="932" spans="2:22" x14ac:dyDescent="0.2">
      <c r="B932" s="24" t="str">
        <f t="shared" si="57"/>
        <v/>
      </c>
      <c r="C932" s="3"/>
      <c r="D932" s="2"/>
      <c r="E932" s="2"/>
      <c r="F932" s="2"/>
      <c r="G932" s="15"/>
      <c r="H932" s="15"/>
      <c r="I932" s="45"/>
      <c r="J932" s="2"/>
      <c r="K932" s="37" t="str">
        <f t="shared" si="56"/>
        <v/>
      </c>
      <c r="L932" s="33"/>
      <c r="M932" s="24" t="str">
        <f t="shared" si="58"/>
        <v/>
      </c>
      <c r="N932" s="3"/>
      <c r="O932" s="2"/>
      <c r="P932" s="2"/>
      <c r="Q932" s="2"/>
      <c r="R932" s="15"/>
      <c r="S932" s="15"/>
      <c r="T932" s="45"/>
      <c r="U932" s="2"/>
      <c r="V932" s="37" t="str">
        <f t="shared" si="59"/>
        <v/>
      </c>
    </row>
    <row r="933" spans="2:22" x14ac:dyDescent="0.2">
      <c r="B933" s="24" t="str">
        <f t="shared" si="57"/>
        <v/>
      </c>
      <c r="C933" s="3"/>
      <c r="D933" s="2"/>
      <c r="E933" s="2"/>
      <c r="F933" s="2"/>
      <c r="G933" s="15"/>
      <c r="H933" s="15"/>
      <c r="I933" s="45"/>
      <c r="J933" s="2"/>
      <c r="K933" s="37" t="str">
        <f t="shared" si="56"/>
        <v/>
      </c>
      <c r="L933" s="33"/>
      <c r="M933" s="24" t="str">
        <f t="shared" si="58"/>
        <v/>
      </c>
      <c r="N933" s="3"/>
      <c r="O933" s="2"/>
      <c r="P933" s="2"/>
      <c r="Q933" s="2"/>
      <c r="R933" s="15"/>
      <c r="S933" s="15"/>
      <c r="T933" s="45"/>
      <c r="U933" s="2"/>
      <c r="V933" s="37" t="str">
        <f t="shared" si="59"/>
        <v/>
      </c>
    </row>
    <row r="934" spans="2:22" x14ac:dyDescent="0.2">
      <c r="B934" s="24" t="str">
        <f t="shared" si="57"/>
        <v/>
      </c>
      <c r="C934" s="3"/>
      <c r="D934" s="2"/>
      <c r="E934" s="2"/>
      <c r="F934" s="2"/>
      <c r="G934" s="15"/>
      <c r="H934" s="15"/>
      <c r="I934" s="45"/>
      <c r="J934" s="2"/>
      <c r="K934" s="37" t="str">
        <f t="shared" si="56"/>
        <v/>
      </c>
      <c r="L934" s="33"/>
      <c r="M934" s="24" t="str">
        <f t="shared" si="58"/>
        <v/>
      </c>
      <c r="N934" s="3"/>
      <c r="O934" s="2"/>
      <c r="P934" s="2"/>
      <c r="Q934" s="2"/>
      <c r="R934" s="15"/>
      <c r="S934" s="15"/>
      <c r="T934" s="45"/>
      <c r="U934" s="2"/>
      <c r="V934" s="37" t="str">
        <f t="shared" si="59"/>
        <v/>
      </c>
    </row>
    <row r="935" spans="2:22" x14ac:dyDescent="0.2">
      <c r="B935" s="24" t="str">
        <f t="shared" si="57"/>
        <v/>
      </c>
      <c r="C935" s="3"/>
      <c r="D935" s="2"/>
      <c r="E935" s="2"/>
      <c r="F935" s="2"/>
      <c r="G935" s="15"/>
      <c r="H935" s="15"/>
      <c r="I935" s="45"/>
      <c r="J935" s="2"/>
      <c r="K935" s="37" t="str">
        <f t="shared" si="56"/>
        <v/>
      </c>
      <c r="L935" s="33"/>
      <c r="M935" s="24" t="str">
        <f t="shared" si="58"/>
        <v/>
      </c>
      <c r="N935" s="3"/>
      <c r="O935" s="2"/>
      <c r="P935" s="2"/>
      <c r="Q935" s="2"/>
      <c r="R935" s="15"/>
      <c r="S935" s="15"/>
      <c r="T935" s="45"/>
      <c r="U935" s="2"/>
      <c r="V935" s="37" t="str">
        <f t="shared" si="59"/>
        <v/>
      </c>
    </row>
    <row r="936" spans="2:22" x14ac:dyDescent="0.2">
      <c r="B936" s="24" t="str">
        <f t="shared" si="57"/>
        <v/>
      </c>
      <c r="C936" s="3"/>
      <c r="D936" s="2"/>
      <c r="E936" s="2"/>
      <c r="F936" s="2"/>
      <c r="G936" s="15"/>
      <c r="H936" s="15"/>
      <c r="I936" s="45"/>
      <c r="J936" s="2"/>
      <c r="K936" s="37" t="str">
        <f t="shared" si="56"/>
        <v/>
      </c>
      <c r="L936" s="33"/>
      <c r="M936" s="24" t="str">
        <f t="shared" si="58"/>
        <v/>
      </c>
      <c r="N936" s="3"/>
      <c r="O936" s="2"/>
      <c r="P936" s="2"/>
      <c r="Q936" s="2"/>
      <c r="R936" s="15"/>
      <c r="S936" s="15"/>
      <c r="T936" s="45"/>
      <c r="U936" s="2"/>
      <c r="V936" s="37" t="str">
        <f t="shared" si="59"/>
        <v/>
      </c>
    </row>
    <row r="937" spans="2:22" x14ac:dyDescent="0.2">
      <c r="B937" s="24" t="str">
        <f t="shared" si="57"/>
        <v/>
      </c>
      <c r="C937" s="3"/>
      <c r="D937" s="2"/>
      <c r="E937" s="2"/>
      <c r="F937" s="2"/>
      <c r="G937" s="15"/>
      <c r="H937" s="15"/>
      <c r="I937" s="45"/>
      <c r="J937" s="2"/>
      <c r="K937" s="37" t="str">
        <f t="shared" si="56"/>
        <v/>
      </c>
      <c r="L937" s="33"/>
      <c r="M937" s="24" t="str">
        <f t="shared" si="58"/>
        <v/>
      </c>
      <c r="N937" s="3"/>
      <c r="O937" s="2"/>
      <c r="P937" s="2"/>
      <c r="Q937" s="2"/>
      <c r="R937" s="15"/>
      <c r="S937" s="15"/>
      <c r="T937" s="45"/>
      <c r="U937" s="2"/>
      <c r="V937" s="37" t="str">
        <f t="shared" si="59"/>
        <v/>
      </c>
    </row>
    <row r="938" spans="2:22" x14ac:dyDescent="0.2">
      <c r="B938" s="24" t="str">
        <f t="shared" si="57"/>
        <v/>
      </c>
      <c r="C938" s="3"/>
      <c r="D938" s="2"/>
      <c r="E938" s="2"/>
      <c r="F938" s="2"/>
      <c r="G938" s="15"/>
      <c r="H938" s="15"/>
      <c r="I938" s="45"/>
      <c r="J938" s="2"/>
      <c r="K938" s="37" t="str">
        <f t="shared" si="56"/>
        <v/>
      </c>
      <c r="L938" s="33"/>
      <c r="M938" s="24" t="str">
        <f t="shared" si="58"/>
        <v/>
      </c>
      <c r="N938" s="3"/>
      <c r="O938" s="2"/>
      <c r="P938" s="2"/>
      <c r="Q938" s="2"/>
      <c r="R938" s="15"/>
      <c r="S938" s="15"/>
      <c r="T938" s="45"/>
      <c r="U938" s="2"/>
      <c r="V938" s="37" t="str">
        <f t="shared" si="59"/>
        <v/>
      </c>
    </row>
    <row r="939" spans="2:22" x14ac:dyDescent="0.2">
      <c r="B939" s="24" t="str">
        <f t="shared" si="57"/>
        <v/>
      </c>
      <c r="C939" s="3"/>
      <c r="D939" s="2"/>
      <c r="E939" s="2"/>
      <c r="F939" s="2"/>
      <c r="G939" s="15"/>
      <c r="H939" s="15"/>
      <c r="I939" s="45"/>
      <c r="J939" s="2"/>
      <c r="K939" s="37" t="str">
        <f t="shared" si="56"/>
        <v/>
      </c>
      <c r="L939" s="33"/>
      <c r="M939" s="24" t="str">
        <f t="shared" si="58"/>
        <v/>
      </c>
      <c r="N939" s="3"/>
      <c r="O939" s="2"/>
      <c r="P939" s="2"/>
      <c r="Q939" s="2"/>
      <c r="R939" s="15"/>
      <c r="S939" s="15"/>
      <c r="T939" s="45"/>
      <c r="U939" s="2"/>
      <c r="V939" s="37" t="str">
        <f t="shared" si="59"/>
        <v/>
      </c>
    </row>
    <row r="940" spans="2:22" x14ac:dyDescent="0.2">
      <c r="B940" s="24" t="str">
        <f t="shared" si="57"/>
        <v/>
      </c>
      <c r="C940" s="3"/>
      <c r="D940" s="2"/>
      <c r="E940" s="2"/>
      <c r="F940" s="2"/>
      <c r="G940" s="15"/>
      <c r="H940" s="15"/>
      <c r="I940" s="45"/>
      <c r="J940" s="2"/>
      <c r="K940" s="37" t="str">
        <f t="shared" si="56"/>
        <v/>
      </c>
      <c r="L940" s="33"/>
      <c r="M940" s="24" t="str">
        <f t="shared" si="58"/>
        <v/>
      </c>
      <c r="N940" s="3"/>
      <c r="O940" s="2"/>
      <c r="P940" s="2"/>
      <c r="Q940" s="2"/>
      <c r="R940" s="15"/>
      <c r="S940" s="15"/>
      <c r="T940" s="45"/>
      <c r="U940" s="2"/>
      <c r="V940" s="37" t="str">
        <f t="shared" si="59"/>
        <v/>
      </c>
    </row>
    <row r="941" spans="2:22" x14ac:dyDescent="0.2">
      <c r="B941" s="24" t="str">
        <f t="shared" si="57"/>
        <v/>
      </c>
      <c r="C941" s="3"/>
      <c r="D941" s="2"/>
      <c r="E941" s="2"/>
      <c r="F941" s="2"/>
      <c r="G941" s="15"/>
      <c r="H941" s="15"/>
      <c r="I941" s="45"/>
      <c r="J941" s="2"/>
      <c r="K941" s="37" t="str">
        <f t="shared" si="56"/>
        <v/>
      </c>
      <c r="L941" s="33"/>
      <c r="M941" s="24" t="str">
        <f t="shared" si="58"/>
        <v/>
      </c>
      <c r="N941" s="3"/>
      <c r="O941" s="2"/>
      <c r="P941" s="2"/>
      <c r="Q941" s="2"/>
      <c r="R941" s="15"/>
      <c r="S941" s="15"/>
      <c r="T941" s="45"/>
      <c r="U941" s="2"/>
      <c r="V941" s="37" t="str">
        <f t="shared" si="59"/>
        <v/>
      </c>
    </row>
    <row r="942" spans="2:22" x14ac:dyDescent="0.2">
      <c r="B942" s="24" t="str">
        <f t="shared" si="57"/>
        <v/>
      </c>
      <c r="C942" s="3"/>
      <c r="D942" s="2"/>
      <c r="E942" s="2"/>
      <c r="F942" s="2"/>
      <c r="G942" s="15"/>
      <c r="H942" s="15"/>
      <c r="I942" s="45"/>
      <c r="J942" s="2"/>
      <c r="K942" s="37" t="str">
        <f t="shared" si="56"/>
        <v/>
      </c>
      <c r="L942" s="33"/>
      <c r="M942" s="24" t="str">
        <f t="shared" si="58"/>
        <v/>
      </c>
      <c r="N942" s="3"/>
      <c r="O942" s="2"/>
      <c r="P942" s="2"/>
      <c r="Q942" s="2"/>
      <c r="R942" s="15"/>
      <c r="S942" s="15"/>
      <c r="T942" s="45"/>
      <c r="U942" s="2"/>
      <c r="V942" s="37" t="str">
        <f t="shared" si="59"/>
        <v/>
      </c>
    </row>
    <row r="943" spans="2:22" x14ac:dyDescent="0.2">
      <c r="B943" s="24" t="str">
        <f t="shared" si="57"/>
        <v/>
      </c>
      <c r="C943" s="3"/>
      <c r="D943" s="2"/>
      <c r="E943" s="2"/>
      <c r="F943" s="2"/>
      <c r="G943" s="15"/>
      <c r="H943" s="15"/>
      <c r="I943" s="45"/>
      <c r="J943" s="2"/>
      <c r="K943" s="37" t="str">
        <f t="shared" si="56"/>
        <v/>
      </c>
      <c r="L943" s="33"/>
      <c r="M943" s="24" t="str">
        <f t="shared" si="58"/>
        <v/>
      </c>
      <c r="N943" s="3"/>
      <c r="O943" s="2"/>
      <c r="P943" s="2"/>
      <c r="Q943" s="2"/>
      <c r="R943" s="15"/>
      <c r="S943" s="15"/>
      <c r="T943" s="45"/>
      <c r="U943" s="2"/>
      <c r="V943" s="37" t="str">
        <f t="shared" si="59"/>
        <v/>
      </c>
    </row>
    <row r="944" spans="2:22" x14ac:dyDescent="0.2">
      <c r="B944" s="24" t="str">
        <f t="shared" si="57"/>
        <v/>
      </c>
      <c r="C944" s="3"/>
      <c r="D944" s="2"/>
      <c r="E944" s="2"/>
      <c r="F944" s="2"/>
      <c r="G944" s="15"/>
      <c r="H944" s="15"/>
      <c r="I944" s="45"/>
      <c r="J944" s="2"/>
      <c r="K944" s="37" t="str">
        <f t="shared" si="56"/>
        <v/>
      </c>
      <c r="L944" s="33"/>
      <c r="M944" s="24" t="str">
        <f t="shared" si="58"/>
        <v/>
      </c>
      <c r="N944" s="3"/>
      <c r="O944" s="2"/>
      <c r="P944" s="2"/>
      <c r="Q944" s="2"/>
      <c r="R944" s="15"/>
      <c r="S944" s="15"/>
      <c r="T944" s="45"/>
      <c r="U944" s="2"/>
      <c r="V944" s="37" t="str">
        <f t="shared" si="59"/>
        <v/>
      </c>
    </row>
    <row r="945" spans="2:22" x14ac:dyDescent="0.2">
      <c r="B945" s="24" t="str">
        <f t="shared" si="57"/>
        <v/>
      </c>
      <c r="C945" s="3"/>
      <c r="D945" s="2"/>
      <c r="E945" s="2"/>
      <c r="F945" s="2"/>
      <c r="G945" s="15"/>
      <c r="H945" s="15"/>
      <c r="I945" s="45"/>
      <c r="J945" s="2"/>
      <c r="K945" s="37" t="str">
        <f t="shared" si="56"/>
        <v/>
      </c>
      <c r="L945" s="33"/>
      <c r="M945" s="24" t="str">
        <f t="shared" si="58"/>
        <v/>
      </c>
      <c r="N945" s="3"/>
      <c r="O945" s="2"/>
      <c r="P945" s="2"/>
      <c r="Q945" s="2"/>
      <c r="R945" s="15"/>
      <c r="S945" s="15"/>
      <c r="T945" s="45"/>
      <c r="U945" s="2"/>
      <c r="V945" s="37" t="str">
        <f t="shared" si="59"/>
        <v/>
      </c>
    </row>
    <row r="946" spans="2:22" x14ac:dyDescent="0.2">
      <c r="B946" s="24" t="str">
        <f t="shared" si="57"/>
        <v/>
      </c>
      <c r="C946" s="3"/>
      <c r="D946" s="2"/>
      <c r="E946" s="2"/>
      <c r="F946" s="2"/>
      <c r="G946" s="15"/>
      <c r="H946" s="15"/>
      <c r="I946" s="45"/>
      <c r="J946" s="2"/>
      <c r="K946" s="37" t="str">
        <f t="shared" si="56"/>
        <v/>
      </c>
      <c r="L946" s="33"/>
      <c r="M946" s="24" t="str">
        <f t="shared" si="58"/>
        <v/>
      </c>
      <c r="N946" s="3"/>
      <c r="O946" s="2"/>
      <c r="P946" s="2"/>
      <c r="Q946" s="2"/>
      <c r="R946" s="15"/>
      <c r="S946" s="15"/>
      <c r="T946" s="45"/>
      <c r="U946" s="2"/>
      <c r="V946" s="37" t="str">
        <f t="shared" si="59"/>
        <v/>
      </c>
    </row>
    <row r="947" spans="2:22" x14ac:dyDescent="0.2">
      <c r="B947" s="24" t="str">
        <f t="shared" si="57"/>
        <v/>
      </c>
      <c r="C947" s="3"/>
      <c r="D947" s="2"/>
      <c r="E947" s="2"/>
      <c r="F947" s="2"/>
      <c r="G947" s="15"/>
      <c r="H947" s="15"/>
      <c r="I947" s="45"/>
      <c r="J947" s="2"/>
      <c r="K947" s="37" t="str">
        <f t="shared" si="56"/>
        <v/>
      </c>
      <c r="L947" s="33"/>
      <c r="M947" s="24" t="str">
        <f t="shared" si="58"/>
        <v/>
      </c>
      <c r="N947" s="3"/>
      <c r="O947" s="2"/>
      <c r="P947" s="2"/>
      <c r="Q947" s="2"/>
      <c r="R947" s="15"/>
      <c r="S947" s="15"/>
      <c r="T947" s="45"/>
      <c r="U947" s="2"/>
      <c r="V947" s="37" t="str">
        <f t="shared" si="59"/>
        <v/>
      </c>
    </row>
    <row r="948" spans="2:22" x14ac:dyDescent="0.2">
      <c r="B948" s="24" t="str">
        <f t="shared" si="57"/>
        <v/>
      </c>
      <c r="C948" s="3"/>
      <c r="D948" s="2"/>
      <c r="E948" s="2"/>
      <c r="F948" s="2"/>
      <c r="G948" s="15"/>
      <c r="H948" s="15"/>
      <c r="I948" s="45"/>
      <c r="J948" s="2"/>
      <c r="K948" s="37" t="str">
        <f t="shared" si="56"/>
        <v/>
      </c>
      <c r="L948" s="33"/>
      <c r="M948" s="24" t="str">
        <f t="shared" si="58"/>
        <v/>
      </c>
      <c r="N948" s="3"/>
      <c r="O948" s="2"/>
      <c r="P948" s="2"/>
      <c r="Q948" s="2"/>
      <c r="R948" s="15"/>
      <c r="S948" s="15"/>
      <c r="T948" s="45"/>
      <c r="U948" s="2"/>
      <c r="V948" s="37" t="str">
        <f t="shared" si="59"/>
        <v/>
      </c>
    </row>
    <row r="949" spans="2:22" x14ac:dyDescent="0.2">
      <c r="B949" s="24" t="str">
        <f t="shared" si="57"/>
        <v/>
      </c>
      <c r="C949" s="3"/>
      <c r="D949" s="2"/>
      <c r="E949" s="2"/>
      <c r="F949" s="2"/>
      <c r="G949" s="15"/>
      <c r="H949" s="15"/>
      <c r="I949" s="45"/>
      <c r="J949" s="2"/>
      <c r="K949" s="37" t="str">
        <f t="shared" si="56"/>
        <v/>
      </c>
      <c r="L949" s="33"/>
      <c r="M949" s="24" t="str">
        <f t="shared" si="58"/>
        <v/>
      </c>
      <c r="N949" s="3"/>
      <c r="O949" s="2"/>
      <c r="P949" s="2"/>
      <c r="Q949" s="2"/>
      <c r="R949" s="15"/>
      <c r="S949" s="15"/>
      <c r="T949" s="45"/>
      <c r="U949" s="2"/>
      <c r="V949" s="37" t="str">
        <f t="shared" si="59"/>
        <v/>
      </c>
    </row>
    <row r="950" spans="2:22" x14ac:dyDescent="0.2">
      <c r="B950" s="24" t="str">
        <f t="shared" si="57"/>
        <v/>
      </c>
      <c r="C950" s="3"/>
      <c r="D950" s="2"/>
      <c r="E950" s="2"/>
      <c r="F950" s="2"/>
      <c r="G950" s="15"/>
      <c r="H950" s="15"/>
      <c r="I950" s="45"/>
      <c r="J950" s="2"/>
      <c r="K950" s="37" t="str">
        <f t="shared" si="56"/>
        <v/>
      </c>
      <c r="L950" s="33"/>
      <c r="M950" s="24" t="str">
        <f t="shared" si="58"/>
        <v/>
      </c>
      <c r="N950" s="3"/>
      <c r="O950" s="2"/>
      <c r="P950" s="2"/>
      <c r="Q950" s="2"/>
      <c r="R950" s="15"/>
      <c r="S950" s="15"/>
      <c r="T950" s="45"/>
      <c r="U950" s="2"/>
      <c r="V950" s="37" t="str">
        <f t="shared" si="59"/>
        <v/>
      </c>
    </row>
    <row r="951" spans="2:22" x14ac:dyDescent="0.2">
      <c r="B951" s="24" t="str">
        <f t="shared" si="57"/>
        <v/>
      </c>
      <c r="C951" s="3"/>
      <c r="D951" s="2"/>
      <c r="E951" s="2"/>
      <c r="F951" s="2"/>
      <c r="G951" s="15"/>
      <c r="H951" s="15"/>
      <c r="I951" s="45"/>
      <c r="J951" s="2"/>
      <c r="K951" s="37" t="str">
        <f t="shared" si="56"/>
        <v/>
      </c>
      <c r="L951" s="33"/>
      <c r="M951" s="24" t="str">
        <f t="shared" si="58"/>
        <v/>
      </c>
      <c r="N951" s="3"/>
      <c r="O951" s="2"/>
      <c r="P951" s="2"/>
      <c r="Q951" s="2"/>
      <c r="R951" s="15"/>
      <c r="S951" s="15"/>
      <c r="T951" s="45"/>
      <c r="U951" s="2"/>
      <c r="V951" s="37" t="str">
        <f t="shared" si="59"/>
        <v/>
      </c>
    </row>
    <row r="952" spans="2:22" x14ac:dyDescent="0.2">
      <c r="B952" s="24" t="str">
        <f t="shared" si="57"/>
        <v/>
      </c>
      <c r="C952" s="3"/>
      <c r="D952" s="2"/>
      <c r="E952" s="2"/>
      <c r="F952" s="2"/>
      <c r="G952" s="15"/>
      <c r="H952" s="15"/>
      <c r="I952" s="45"/>
      <c r="J952" s="2"/>
      <c r="K952" s="37" t="str">
        <f t="shared" si="56"/>
        <v/>
      </c>
      <c r="L952" s="33"/>
      <c r="M952" s="24" t="str">
        <f t="shared" si="58"/>
        <v/>
      </c>
      <c r="N952" s="3"/>
      <c r="O952" s="2"/>
      <c r="P952" s="2"/>
      <c r="Q952" s="2"/>
      <c r="R952" s="15"/>
      <c r="S952" s="15"/>
      <c r="T952" s="45"/>
      <c r="U952" s="2"/>
      <c r="V952" s="37" t="str">
        <f t="shared" si="59"/>
        <v/>
      </c>
    </row>
    <row r="953" spans="2:22" x14ac:dyDescent="0.2">
      <c r="B953" s="24" t="str">
        <f t="shared" si="57"/>
        <v/>
      </c>
      <c r="C953" s="3"/>
      <c r="D953" s="2"/>
      <c r="E953" s="2"/>
      <c r="F953" s="2"/>
      <c r="G953" s="15"/>
      <c r="H953" s="15"/>
      <c r="I953" s="45"/>
      <c r="J953" s="2"/>
      <c r="K953" s="37" t="str">
        <f t="shared" si="56"/>
        <v/>
      </c>
      <c r="L953" s="33"/>
      <c r="M953" s="24" t="str">
        <f t="shared" si="58"/>
        <v/>
      </c>
      <c r="N953" s="3"/>
      <c r="O953" s="2"/>
      <c r="P953" s="2"/>
      <c r="Q953" s="2"/>
      <c r="R953" s="15"/>
      <c r="S953" s="15"/>
      <c r="T953" s="45"/>
      <c r="U953" s="2"/>
      <c r="V953" s="37" t="str">
        <f t="shared" si="59"/>
        <v/>
      </c>
    </row>
    <row r="954" spans="2:22" x14ac:dyDescent="0.2">
      <c r="B954" s="24" t="str">
        <f t="shared" si="57"/>
        <v/>
      </c>
      <c r="C954" s="3"/>
      <c r="D954" s="2"/>
      <c r="E954" s="2"/>
      <c r="F954" s="2"/>
      <c r="G954" s="15"/>
      <c r="H954" s="15"/>
      <c r="I954" s="45"/>
      <c r="J954" s="2"/>
      <c r="K954" s="37" t="str">
        <f t="shared" si="56"/>
        <v/>
      </c>
      <c r="L954" s="33"/>
      <c r="M954" s="24" t="str">
        <f t="shared" si="58"/>
        <v/>
      </c>
      <c r="N954" s="3"/>
      <c r="O954" s="2"/>
      <c r="P954" s="2"/>
      <c r="Q954" s="2"/>
      <c r="R954" s="15"/>
      <c r="S954" s="15"/>
      <c r="T954" s="45"/>
      <c r="U954" s="2"/>
      <c r="V954" s="37" t="str">
        <f t="shared" si="59"/>
        <v/>
      </c>
    </row>
    <row r="955" spans="2:22" x14ac:dyDescent="0.2">
      <c r="B955" s="24" t="str">
        <f t="shared" si="57"/>
        <v/>
      </c>
      <c r="C955" s="3"/>
      <c r="D955" s="2"/>
      <c r="E955" s="2"/>
      <c r="F955" s="2"/>
      <c r="G955" s="15"/>
      <c r="H955" s="15"/>
      <c r="I955" s="45"/>
      <c r="J955" s="2"/>
      <c r="K955" s="37" t="str">
        <f t="shared" si="56"/>
        <v/>
      </c>
      <c r="L955" s="33"/>
      <c r="M955" s="24" t="str">
        <f t="shared" si="58"/>
        <v/>
      </c>
      <c r="N955" s="3"/>
      <c r="O955" s="2"/>
      <c r="P955" s="2"/>
      <c r="Q955" s="2"/>
      <c r="R955" s="15"/>
      <c r="S955" s="15"/>
      <c r="T955" s="45"/>
      <c r="U955" s="2"/>
      <c r="V955" s="37" t="str">
        <f t="shared" si="59"/>
        <v/>
      </c>
    </row>
    <row r="956" spans="2:22" x14ac:dyDescent="0.2">
      <c r="B956" s="24" t="str">
        <f t="shared" si="57"/>
        <v/>
      </c>
      <c r="C956" s="3"/>
      <c r="D956" s="2"/>
      <c r="E956" s="2"/>
      <c r="F956" s="2"/>
      <c r="G956" s="15"/>
      <c r="H956" s="15"/>
      <c r="I956" s="45"/>
      <c r="J956" s="2"/>
      <c r="K956" s="37" t="str">
        <f t="shared" si="56"/>
        <v/>
      </c>
      <c r="L956" s="33"/>
      <c r="M956" s="24" t="str">
        <f t="shared" si="58"/>
        <v/>
      </c>
      <c r="N956" s="3"/>
      <c r="O956" s="2"/>
      <c r="P956" s="2"/>
      <c r="Q956" s="2"/>
      <c r="R956" s="15"/>
      <c r="S956" s="15"/>
      <c r="T956" s="45"/>
      <c r="U956" s="2"/>
      <c r="V956" s="37" t="str">
        <f t="shared" si="59"/>
        <v/>
      </c>
    </row>
    <row r="957" spans="2:22" x14ac:dyDescent="0.2">
      <c r="B957" s="24" t="str">
        <f t="shared" si="57"/>
        <v/>
      </c>
      <c r="C957" s="3"/>
      <c r="D957" s="2"/>
      <c r="E957" s="2"/>
      <c r="F957" s="2"/>
      <c r="G957" s="15"/>
      <c r="H957" s="15"/>
      <c r="I957" s="45"/>
      <c r="J957" s="2"/>
      <c r="K957" s="37" t="str">
        <f t="shared" si="56"/>
        <v/>
      </c>
      <c r="L957" s="33"/>
      <c r="M957" s="24" t="str">
        <f t="shared" si="58"/>
        <v/>
      </c>
      <c r="N957" s="3"/>
      <c r="O957" s="2"/>
      <c r="P957" s="2"/>
      <c r="Q957" s="2"/>
      <c r="R957" s="15"/>
      <c r="S957" s="15"/>
      <c r="T957" s="45"/>
      <c r="U957" s="2"/>
      <c r="V957" s="37" t="str">
        <f t="shared" si="59"/>
        <v/>
      </c>
    </row>
    <row r="958" spans="2:22" x14ac:dyDescent="0.2">
      <c r="B958" s="24" t="str">
        <f t="shared" si="57"/>
        <v/>
      </c>
      <c r="C958" s="3"/>
      <c r="D958" s="2"/>
      <c r="E958" s="2"/>
      <c r="F958" s="2"/>
      <c r="G958" s="15"/>
      <c r="H958" s="15"/>
      <c r="I958" s="45"/>
      <c r="J958" s="2"/>
      <c r="K958" s="37" t="str">
        <f t="shared" si="56"/>
        <v/>
      </c>
      <c r="L958" s="33"/>
      <c r="M958" s="24" t="str">
        <f t="shared" si="58"/>
        <v/>
      </c>
      <c r="N958" s="3"/>
      <c r="O958" s="2"/>
      <c r="P958" s="2"/>
      <c r="Q958" s="2"/>
      <c r="R958" s="15"/>
      <c r="S958" s="15"/>
      <c r="T958" s="45"/>
      <c r="U958" s="2"/>
      <c r="V958" s="37" t="str">
        <f t="shared" si="59"/>
        <v/>
      </c>
    </row>
    <row r="959" spans="2:22" x14ac:dyDescent="0.2">
      <c r="B959" s="24" t="str">
        <f t="shared" si="57"/>
        <v/>
      </c>
      <c r="C959" s="3"/>
      <c r="D959" s="2"/>
      <c r="E959" s="2"/>
      <c r="F959" s="2"/>
      <c r="G959" s="15"/>
      <c r="H959" s="15"/>
      <c r="I959" s="45"/>
      <c r="J959" s="2"/>
      <c r="K959" s="37" t="str">
        <f t="shared" si="56"/>
        <v/>
      </c>
      <c r="L959" s="33"/>
      <c r="M959" s="24" t="str">
        <f t="shared" si="58"/>
        <v/>
      </c>
      <c r="N959" s="3"/>
      <c r="O959" s="2"/>
      <c r="P959" s="2"/>
      <c r="Q959" s="2"/>
      <c r="R959" s="15"/>
      <c r="S959" s="15"/>
      <c r="T959" s="45"/>
      <c r="U959" s="2"/>
      <c r="V959" s="37" t="str">
        <f t="shared" si="59"/>
        <v/>
      </c>
    </row>
    <row r="960" spans="2:22" x14ac:dyDescent="0.2">
      <c r="B960" s="24" t="str">
        <f t="shared" si="57"/>
        <v/>
      </c>
      <c r="C960" s="3"/>
      <c r="D960" s="2"/>
      <c r="E960" s="2"/>
      <c r="F960" s="2"/>
      <c r="G960" s="15"/>
      <c r="H960" s="15"/>
      <c r="I960" s="45"/>
      <c r="J960" s="2"/>
      <c r="K960" s="37" t="str">
        <f t="shared" si="56"/>
        <v/>
      </c>
      <c r="L960" s="33"/>
      <c r="M960" s="24" t="str">
        <f t="shared" si="58"/>
        <v/>
      </c>
      <c r="N960" s="3"/>
      <c r="O960" s="2"/>
      <c r="P960" s="2"/>
      <c r="Q960" s="2"/>
      <c r="R960" s="15"/>
      <c r="S960" s="15"/>
      <c r="T960" s="45"/>
      <c r="U960" s="2"/>
      <c r="V960" s="37" t="str">
        <f t="shared" si="59"/>
        <v/>
      </c>
    </row>
    <row r="961" spans="2:22" x14ac:dyDescent="0.2">
      <c r="B961" s="24" t="str">
        <f t="shared" si="57"/>
        <v/>
      </c>
      <c r="C961" s="3"/>
      <c r="D961" s="2"/>
      <c r="E961" s="2"/>
      <c r="F961" s="2"/>
      <c r="G961" s="15"/>
      <c r="H961" s="15"/>
      <c r="I961" s="45"/>
      <c r="J961" s="2"/>
      <c r="K961" s="37" t="str">
        <f t="shared" si="56"/>
        <v/>
      </c>
      <c r="L961" s="33"/>
      <c r="M961" s="24" t="str">
        <f t="shared" si="58"/>
        <v/>
      </c>
      <c r="N961" s="3"/>
      <c r="O961" s="2"/>
      <c r="P961" s="2"/>
      <c r="Q961" s="2"/>
      <c r="R961" s="15"/>
      <c r="S961" s="15"/>
      <c r="T961" s="45"/>
      <c r="U961" s="2"/>
      <c r="V961" s="37" t="str">
        <f t="shared" si="59"/>
        <v/>
      </c>
    </row>
    <row r="962" spans="2:22" x14ac:dyDescent="0.2">
      <c r="B962" s="24" t="str">
        <f t="shared" si="57"/>
        <v/>
      </c>
      <c r="C962" s="3"/>
      <c r="D962" s="2"/>
      <c r="E962" s="2"/>
      <c r="F962" s="2"/>
      <c r="G962" s="15"/>
      <c r="H962" s="15"/>
      <c r="I962" s="45"/>
      <c r="J962" s="2"/>
      <c r="K962" s="37" t="str">
        <f t="shared" si="56"/>
        <v/>
      </c>
      <c r="L962" s="33"/>
      <c r="M962" s="24" t="str">
        <f t="shared" si="58"/>
        <v/>
      </c>
      <c r="N962" s="3"/>
      <c r="O962" s="2"/>
      <c r="P962" s="2"/>
      <c r="Q962" s="2"/>
      <c r="R962" s="15"/>
      <c r="S962" s="15"/>
      <c r="T962" s="45"/>
      <c r="U962" s="2"/>
      <c r="V962" s="37" t="str">
        <f t="shared" si="59"/>
        <v/>
      </c>
    </row>
    <row r="963" spans="2:22" x14ac:dyDescent="0.2">
      <c r="B963" s="24" t="str">
        <f t="shared" si="57"/>
        <v/>
      </c>
      <c r="C963" s="3"/>
      <c r="D963" s="2"/>
      <c r="E963" s="2"/>
      <c r="F963" s="2"/>
      <c r="G963" s="15"/>
      <c r="H963" s="15"/>
      <c r="I963" s="45"/>
      <c r="J963" s="2"/>
      <c r="K963" s="37" t="str">
        <f t="shared" si="56"/>
        <v/>
      </c>
      <c r="L963" s="33"/>
      <c r="M963" s="24" t="str">
        <f t="shared" si="58"/>
        <v/>
      </c>
      <c r="N963" s="3"/>
      <c r="O963" s="2"/>
      <c r="P963" s="2"/>
      <c r="Q963" s="2"/>
      <c r="R963" s="15"/>
      <c r="S963" s="15"/>
      <c r="T963" s="45"/>
      <c r="U963" s="2"/>
      <c r="V963" s="37" t="str">
        <f t="shared" si="59"/>
        <v/>
      </c>
    </row>
    <row r="964" spans="2:22" x14ac:dyDescent="0.2">
      <c r="B964" s="24" t="str">
        <f t="shared" si="57"/>
        <v/>
      </c>
      <c r="C964" s="3"/>
      <c r="D964" s="2"/>
      <c r="E964" s="2"/>
      <c r="F964" s="2"/>
      <c r="G964" s="15"/>
      <c r="H964" s="15"/>
      <c r="I964" s="45"/>
      <c r="J964" s="2"/>
      <c r="K964" s="37" t="str">
        <f t="shared" si="56"/>
        <v/>
      </c>
      <c r="L964" s="33"/>
      <c r="M964" s="24" t="str">
        <f t="shared" si="58"/>
        <v/>
      </c>
      <c r="N964" s="3"/>
      <c r="O964" s="2"/>
      <c r="P964" s="2"/>
      <c r="Q964" s="2"/>
      <c r="R964" s="15"/>
      <c r="S964" s="15"/>
      <c r="T964" s="45"/>
      <c r="U964" s="2"/>
      <c r="V964" s="37" t="str">
        <f t="shared" si="59"/>
        <v/>
      </c>
    </row>
    <row r="965" spans="2:22" x14ac:dyDescent="0.2">
      <c r="B965" s="24" t="str">
        <f t="shared" si="57"/>
        <v/>
      </c>
      <c r="C965" s="3"/>
      <c r="D965" s="2"/>
      <c r="E965" s="2"/>
      <c r="F965" s="2"/>
      <c r="G965" s="15"/>
      <c r="H965" s="15"/>
      <c r="I965" s="45"/>
      <c r="J965" s="2"/>
      <c r="K965" s="37" t="str">
        <f t="shared" ref="K965:K1000" si="60">IF(AND(I965&gt;0,G965&gt;0),G965/I965,"")</f>
        <v/>
      </c>
      <c r="L965" s="33"/>
      <c r="M965" s="24" t="str">
        <f t="shared" si="58"/>
        <v/>
      </c>
      <c r="N965" s="3"/>
      <c r="O965" s="2"/>
      <c r="P965" s="2"/>
      <c r="Q965" s="2"/>
      <c r="R965" s="15"/>
      <c r="S965" s="15"/>
      <c r="T965" s="45"/>
      <c r="U965" s="2"/>
      <c r="V965" s="37" t="str">
        <f t="shared" si="59"/>
        <v/>
      </c>
    </row>
    <row r="966" spans="2:22" x14ac:dyDescent="0.2">
      <c r="B966" s="24" t="str">
        <f t="shared" ref="B966:B1000" si="61">_xlfn.CONCAT(C966,E966,F966)</f>
        <v/>
      </c>
      <c r="C966" s="3"/>
      <c r="D966" s="2"/>
      <c r="E966" s="2"/>
      <c r="F966" s="2"/>
      <c r="G966" s="15"/>
      <c r="H966" s="15"/>
      <c r="I966" s="45"/>
      <c r="J966" s="2"/>
      <c r="K966" s="37" t="str">
        <f t="shared" si="60"/>
        <v/>
      </c>
      <c r="L966" s="33"/>
      <c r="M966" s="24" t="str">
        <f t="shared" ref="M966:M1000" si="62">_xlfn.CONCAT(N966,P966,Q966)</f>
        <v/>
      </c>
      <c r="N966" s="3"/>
      <c r="O966" s="2"/>
      <c r="P966" s="2"/>
      <c r="Q966" s="2"/>
      <c r="R966" s="15"/>
      <c r="S966" s="15"/>
      <c r="T966" s="45"/>
      <c r="U966" s="2"/>
      <c r="V966" s="37" t="str">
        <f t="shared" ref="V966:V1000" si="63">IF(AND(T966&gt;0,R966&gt;0),R966/T966,"")</f>
        <v/>
      </c>
    </row>
    <row r="967" spans="2:22" x14ac:dyDescent="0.2">
      <c r="B967" s="24" t="str">
        <f t="shared" si="61"/>
        <v/>
      </c>
      <c r="C967" s="3"/>
      <c r="D967" s="2"/>
      <c r="E967" s="2"/>
      <c r="F967" s="2"/>
      <c r="G967" s="15"/>
      <c r="H967" s="15"/>
      <c r="I967" s="45"/>
      <c r="J967" s="2"/>
      <c r="K967" s="37" t="str">
        <f t="shared" si="60"/>
        <v/>
      </c>
      <c r="L967" s="33"/>
      <c r="M967" s="24" t="str">
        <f t="shared" si="62"/>
        <v/>
      </c>
      <c r="N967" s="3"/>
      <c r="O967" s="2"/>
      <c r="P967" s="2"/>
      <c r="Q967" s="2"/>
      <c r="R967" s="15"/>
      <c r="S967" s="15"/>
      <c r="T967" s="45"/>
      <c r="U967" s="2"/>
      <c r="V967" s="37" t="str">
        <f t="shared" si="63"/>
        <v/>
      </c>
    </row>
    <row r="968" spans="2:22" x14ac:dyDescent="0.2">
      <c r="B968" s="24" t="str">
        <f t="shared" si="61"/>
        <v/>
      </c>
      <c r="C968" s="3"/>
      <c r="D968" s="2"/>
      <c r="E968" s="2"/>
      <c r="F968" s="2"/>
      <c r="G968" s="15"/>
      <c r="H968" s="15"/>
      <c r="I968" s="45"/>
      <c r="J968" s="2"/>
      <c r="K968" s="37" t="str">
        <f t="shared" si="60"/>
        <v/>
      </c>
      <c r="L968" s="33"/>
      <c r="M968" s="24" t="str">
        <f t="shared" si="62"/>
        <v/>
      </c>
      <c r="N968" s="3"/>
      <c r="O968" s="2"/>
      <c r="P968" s="2"/>
      <c r="Q968" s="2"/>
      <c r="R968" s="15"/>
      <c r="S968" s="15"/>
      <c r="T968" s="45"/>
      <c r="U968" s="2"/>
      <c r="V968" s="37" t="str">
        <f t="shared" si="63"/>
        <v/>
      </c>
    </row>
    <row r="969" spans="2:22" x14ac:dyDescent="0.2">
      <c r="B969" s="24" t="str">
        <f t="shared" si="61"/>
        <v/>
      </c>
      <c r="C969" s="3"/>
      <c r="D969" s="2"/>
      <c r="E969" s="2"/>
      <c r="F969" s="2"/>
      <c r="G969" s="15"/>
      <c r="H969" s="15"/>
      <c r="I969" s="45"/>
      <c r="J969" s="2"/>
      <c r="K969" s="37" t="str">
        <f t="shared" si="60"/>
        <v/>
      </c>
      <c r="L969" s="33"/>
      <c r="M969" s="24" t="str">
        <f t="shared" si="62"/>
        <v/>
      </c>
      <c r="N969" s="3"/>
      <c r="O969" s="2"/>
      <c r="P969" s="2"/>
      <c r="Q969" s="2"/>
      <c r="R969" s="15"/>
      <c r="S969" s="15"/>
      <c r="T969" s="45"/>
      <c r="U969" s="2"/>
      <c r="V969" s="37" t="str">
        <f t="shared" si="63"/>
        <v/>
      </c>
    </row>
    <row r="970" spans="2:22" x14ac:dyDescent="0.2">
      <c r="B970" s="24" t="str">
        <f t="shared" si="61"/>
        <v/>
      </c>
      <c r="C970" s="3"/>
      <c r="D970" s="2"/>
      <c r="E970" s="2"/>
      <c r="F970" s="2"/>
      <c r="G970" s="15"/>
      <c r="H970" s="15"/>
      <c r="I970" s="45"/>
      <c r="J970" s="2"/>
      <c r="K970" s="37" t="str">
        <f t="shared" si="60"/>
        <v/>
      </c>
      <c r="L970" s="33"/>
      <c r="M970" s="24" t="str">
        <f t="shared" si="62"/>
        <v/>
      </c>
      <c r="N970" s="3"/>
      <c r="O970" s="2"/>
      <c r="P970" s="2"/>
      <c r="Q970" s="2"/>
      <c r="R970" s="15"/>
      <c r="S970" s="15"/>
      <c r="T970" s="45"/>
      <c r="U970" s="2"/>
      <c r="V970" s="37" t="str">
        <f t="shared" si="63"/>
        <v/>
      </c>
    </row>
    <row r="971" spans="2:22" x14ac:dyDescent="0.2">
      <c r="B971" s="24" t="str">
        <f t="shared" si="61"/>
        <v/>
      </c>
      <c r="C971" s="3"/>
      <c r="D971" s="2"/>
      <c r="E971" s="2"/>
      <c r="F971" s="2"/>
      <c r="G971" s="15"/>
      <c r="H971" s="15"/>
      <c r="I971" s="45"/>
      <c r="J971" s="2"/>
      <c r="K971" s="37" t="str">
        <f t="shared" si="60"/>
        <v/>
      </c>
      <c r="L971" s="33"/>
      <c r="M971" s="24" t="str">
        <f t="shared" si="62"/>
        <v/>
      </c>
      <c r="N971" s="3"/>
      <c r="O971" s="2"/>
      <c r="P971" s="2"/>
      <c r="Q971" s="2"/>
      <c r="R971" s="15"/>
      <c r="S971" s="15"/>
      <c r="T971" s="45"/>
      <c r="U971" s="2"/>
      <c r="V971" s="37" t="str">
        <f t="shared" si="63"/>
        <v/>
      </c>
    </row>
    <row r="972" spans="2:22" x14ac:dyDescent="0.2">
      <c r="B972" s="24" t="str">
        <f t="shared" si="61"/>
        <v/>
      </c>
      <c r="C972" s="3"/>
      <c r="D972" s="2"/>
      <c r="E972" s="2"/>
      <c r="F972" s="2"/>
      <c r="G972" s="15"/>
      <c r="H972" s="15"/>
      <c r="I972" s="45"/>
      <c r="J972" s="2"/>
      <c r="K972" s="37" t="str">
        <f t="shared" si="60"/>
        <v/>
      </c>
      <c r="L972" s="33"/>
      <c r="M972" s="24" t="str">
        <f t="shared" si="62"/>
        <v/>
      </c>
      <c r="N972" s="3"/>
      <c r="O972" s="2"/>
      <c r="P972" s="2"/>
      <c r="Q972" s="2"/>
      <c r="R972" s="15"/>
      <c r="S972" s="15"/>
      <c r="T972" s="45"/>
      <c r="U972" s="2"/>
      <c r="V972" s="37" t="str">
        <f t="shared" si="63"/>
        <v/>
      </c>
    </row>
    <row r="973" spans="2:22" x14ac:dyDescent="0.2">
      <c r="B973" s="24" t="str">
        <f t="shared" si="61"/>
        <v/>
      </c>
      <c r="C973" s="3"/>
      <c r="D973" s="2"/>
      <c r="E973" s="2"/>
      <c r="F973" s="2"/>
      <c r="G973" s="15"/>
      <c r="H973" s="15"/>
      <c r="I973" s="45"/>
      <c r="J973" s="2"/>
      <c r="K973" s="37" t="str">
        <f t="shared" si="60"/>
        <v/>
      </c>
      <c r="L973" s="33"/>
      <c r="M973" s="24" t="str">
        <f t="shared" si="62"/>
        <v/>
      </c>
      <c r="N973" s="3"/>
      <c r="O973" s="2"/>
      <c r="P973" s="2"/>
      <c r="Q973" s="2"/>
      <c r="R973" s="15"/>
      <c r="S973" s="15"/>
      <c r="T973" s="45"/>
      <c r="U973" s="2"/>
      <c r="V973" s="37" t="str">
        <f t="shared" si="63"/>
        <v/>
      </c>
    </row>
    <row r="974" spans="2:22" x14ac:dyDescent="0.2">
      <c r="B974" s="24" t="str">
        <f t="shared" si="61"/>
        <v/>
      </c>
      <c r="C974" s="3"/>
      <c r="D974" s="2"/>
      <c r="E974" s="2"/>
      <c r="F974" s="2"/>
      <c r="G974" s="15"/>
      <c r="H974" s="15"/>
      <c r="I974" s="45"/>
      <c r="J974" s="2"/>
      <c r="K974" s="37" t="str">
        <f t="shared" si="60"/>
        <v/>
      </c>
      <c r="L974" s="33"/>
      <c r="M974" s="24" t="str">
        <f t="shared" si="62"/>
        <v/>
      </c>
      <c r="N974" s="3"/>
      <c r="O974" s="2"/>
      <c r="P974" s="2"/>
      <c r="Q974" s="2"/>
      <c r="R974" s="15"/>
      <c r="S974" s="15"/>
      <c r="T974" s="45"/>
      <c r="U974" s="2"/>
      <c r="V974" s="37" t="str">
        <f t="shared" si="63"/>
        <v/>
      </c>
    </row>
    <row r="975" spans="2:22" x14ac:dyDescent="0.2">
      <c r="B975" s="24" t="str">
        <f t="shared" si="61"/>
        <v/>
      </c>
      <c r="C975" s="3"/>
      <c r="D975" s="2"/>
      <c r="E975" s="2"/>
      <c r="F975" s="2"/>
      <c r="G975" s="15"/>
      <c r="H975" s="15"/>
      <c r="I975" s="45"/>
      <c r="J975" s="2"/>
      <c r="K975" s="37" t="str">
        <f t="shared" si="60"/>
        <v/>
      </c>
      <c r="L975" s="33"/>
      <c r="M975" s="24" t="str">
        <f t="shared" si="62"/>
        <v/>
      </c>
      <c r="N975" s="3"/>
      <c r="O975" s="2"/>
      <c r="P975" s="2"/>
      <c r="Q975" s="2"/>
      <c r="R975" s="15"/>
      <c r="S975" s="15"/>
      <c r="T975" s="45"/>
      <c r="U975" s="2"/>
      <c r="V975" s="37" t="str">
        <f t="shared" si="63"/>
        <v/>
      </c>
    </row>
    <row r="976" spans="2:22" x14ac:dyDescent="0.2">
      <c r="B976" s="24" t="str">
        <f t="shared" si="61"/>
        <v/>
      </c>
      <c r="C976" s="3"/>
      <c r="D976" s="2"/>
      <c r="E976" s="2"/>
      <c r="F976" s="2"/>
      <c r="G976" s="15"/>
      <c r="H976" s="15"/>
      <c r="I976" s="45"/>
      <c r="J976" s="2"/>
      <c r="K976" s="37" t="str">
        <f t="shared" si="60"/>
        <v/>
      </c>
      <c r="L976" s="33"/>
      <c r="M976" s="24" t="str">
        <f t="shared" si="62"/>
        <v/>
      </c>
      <c r="N976" s="3"/>
      <c r="O976" s="2"/>
      <c r="P976" s="2"/>
      <c r="Q976" s="2"/>
      <c r="R976" s="15"/>
      <c r="S976" s="15"/>
      <c r="T976" s="45"/>
      <c r="U976" s="2"/>
      <c r="V976" s="37" t="str">
        <f t="shared" si="63"/>
        <v/>
      </c>
    </row>
    <row r="977" spans="2:22" x14ac:dyDescent="0.2">
      <c r="B977" s="24" t="str">
        <f t="shared" si="61"/>
        <v/>
      </c>
      <c r="C977" s="3"/>
      <c r="D977" s="2"/>
      <c r="E977" s="2"/>
      <c r="F977" s="2"/>
      <c r="G977" s="15"/>
      <c r="H977" s="15"/>
      <c r="I977" s="45"/>
      <c r="J977" s="2"/>
      <c r="K977" s="37" t="str">
        <f t="shared" si="60"/>
        <v/>
      </c>
      <c r="L977" s="33"/>
      <c r="M977" s="24" t="str">
        <f t="shared" si="62"/>
        <v/>
      </c>
      <c r="N977" s="3"/>
      <c r="O977" s="2"/>
      <c r="P977" s="2"/>
      <c r="Q977" s="2"/>
      <c r="R977" s="15"/>
      <c r="S977" s="15"/>
      <c r="T977" s="45"/>
      <c r="U977" s="2"/>
      <c r="V977" s="37" t="str">
        <f t="shared" si="63"/>
        <v/>
      </c>
    </row>
    <row r="978" spans="2:22" x14ac:dyDescent="0.2">
      <c r="B978" s="24" t="str">
        <f t="shared" si="61"/>
        <v/>
      </c>
      <c r="C978" s="3"/>
      <c r="D978" s="2"/>
      <c r="E978" s="2"/>
      <c r="F978" s="2"/>
      <c r="G978" s="15"/>
      <c r="H978" s="15"/>
      <c r="I978" s="45"/>
      <c r="J978" s="2"/>
      <c r="K978" s="37" t="str">
        <f t="shared" si="60"/>
        <v/>
      </c>
      <c r="L978" s="33"/>
      <c r="M978" s="24" t="str">
        <f t="shared" si="62"/>
        <v/>
      </c>
      <c r="N978" s="3"/>
      <c r="O978" s="2"/>
      <c r="P978" s="2"/>
      <c r="Q978" s="2"/>
      <c r="R978" s="15"/>
      <c r="S978" s="15"/>
      <c r="T978" s="45"/>
      <c r="U978" s="2"/>
      <c r="V978" s="37" t="str">
        <f t="shared" si="63"/>
        <v/>
      </c>
    </row>
    <row r="979" spans="2:22" x14ac:dyDescent="0.2">
      <c r="B979" s="24" t="str">
        <f t="shared" si="61"/>
        <v/>
      </c>
      <c r="C979" s="3"/>
      <c r="D979" s="2"/>
      <c r="E979" s="2"/>
      <c r="F979" s="2"/>
      <c r="G979" s="15"/>
      <c r="H979" s="15"/>
      <c r="I979" s="45"/>
      <c r="J979" s="2"/>
      <c r="K979" s="37" t="str">
        <f t="shared" si="60"/>
        <v/>
      </c>
      <c r="L979" s="33"/>
      <c r="M979" s="24" t="str">
        <f t="shared" si="62"/>
        <v/>
      </c>
      <c r="N979" s="3"/>
      <c r="O979" s="2"/>
      <c r="P979" s="2"/>
      <c r="Q979" s="2"/>
      <c r="R979" s="15"/>
      <c r="S979" s="15"/>
      <c r="T979" s="45"/>
      <c r="U979" s="2"/>
      <c r="V979" s="37" t="str">
        <f t="shared" si="63"/>
        <v/>
      </c>
    </row>
    <row r="980" spans="2:22" x14ac:dyDescent="0.2">
      <c r="B980" s="24" t="str">
        <f t="shared" si="61"/>
        <v/>
      </c>
      <c r="C980" s="3"/>
      <c r="D980" s="2"/>
      <c r="E980" s="2"/>
      <c r="F980" s="2"/>
      <c r="G980" s="15"/>
      <c r="H980" s="15"/>
      <c r="I980" s="45"/>
      <c r="J980" s="2"/>
      <c r="K980" s="37" t="str">
        <f t="shared" si="60"/>
        <v/>
      </c>
      <c r="L980" s="33"/>
      <c r="M980" s="24" t="str">
        <f t="shared" si="62"/>
        <v/>
      </c>
      <c r="N980" s="3"/>
      <c r="O980" s="2"/>
      <c r="P980" s="2"/>
      <c r="Q980" s="2"/>
      <c r="R980" s="15"/>
      <c r="S980" s="15"/>
      <c r="T980" s="45"/>
      <c r="U980" s="2"/>
      <c r="V980" s="37" t="str">
        <f t="shared" si="63"/>
        <v/>
      </c>
    </row>
    <row r="981" spans="2:22" x14ac:dyDescent="0.2">
      <c r="B981" s="24" t="str">
        <f t="shared" si="61"/>
        <v/>
      </c>
      <c r="C981" s="3"/>
      <c r="D981" s="2"/>
      <c r="E981" s="2"/>
      <c r="F981" s="2"/>
      <c r="G981" s="15"/>
      <c r="H981" s="15"/>
      <c r="I981" s="45"/>
      <c r="J981" s="2"/>
      <c r="K981" s="37" t="str">
        <f t="shared" si="60"/>
        <v/>
      </c>
      <c r="L981" s="33"/>
      <c r="M981" s="24" t="str">
        <f t="shared" si="62"/>
        <v/>
      </c>
      <c r="N981" s="3"/>
      <c r="O981" s="2"/>
      <c r="P981" s="2"/>
      <c r="Q981" s="2"/>
      <c r="R981" s="15"/>
      <c r="S981" s="15"/>
      <c r="T981" s="45"/>
      <c r="U981" s="2"/>
      <c r="V981" s="37" t="str">
        <f t="shared" si="63"/>
        <v/>
      </c>
    </row>
    <row r="982" spans="2:22" x14ac:dyDescent="0.2">
      <c r="B982" s="24" t="str">
        <f t="shared" si="61"/>
        <v/>
      </c>
      <c r="C982" s="3"/>
      <c r="D982" s="2"/>
      <c r="E982" s="2"/>
      <c r="F982" s="2"/>
      <c r="G982" s="15"/>
      <c r="H982" s="15"/>
      <c r="I982" s="45"/>
      <c r="J982" s="2"/>
      <c r="K982" s="37" t="str">
        <f t="shared" si="60"/>
        <v/>
      </c>
      <c r="L982" s="33"/>
      <c r="M982" s="24" t="str">
        <f t="shared" si="62"/>
        <v/>
      </c>
      <c r="N982" s="3"/>
      <c r="O982" s="2"/>
      <c r="P982" s="2"/>
      <c r="Q982" s="2"/>
      <c r="R982" s="15"/>
      <c r="S982" s="15"/>
      <c r="T982" s="45"/>
      <c r="U982" s="2"/>
      <c r="V982" s="37" t="str">
        <f t="shared" si="63"/>
        <v/>
      </c>
    </row>
    <row r="983" spans="2:22" x14ac:dyDescent="0.2">
      <c r="B983" s="24" t="str">
        <f t="shared" si="61"/>
        <v/>
      </c>
      <c r="C983" s="3"/>
      <c r="D983" s="2"/>
      <c r="E983" s="2"/>
      <c r="F983" s="2"/>
      <c r="G983" s="15"/>
      <c r="H983" s="15"/>
      <c r="I983" s="45"/>
      <c r="J983" s="2"/>
      <c r="K983" s="37" t="str">
        <f t="shared" si="60"/>
        <v/>
      </c>
      <c r="L983" s="33"/>
      <c r="M983" s="24" t="str">
        <f t="shared" si="62"/>
        <v/>
      </c>
      <c r="N983" s="3"/>
      <c r="O983" s="2"/>
      <c r="P983" s="2"/>
      <c r="Q983" s="2"/>
      <c r="R983" s="15"/>
      <c r="S983" s="15"/>
      <c r="T983" s="45"/>
      <c r="U983" s="2"/>
      <c r="V983" s="37" t="str">
        <f t="shared" si="63"/>
        <v/>
      </c>
    </row>
    <row r="984" spans="2:22" x14ac:dyDescent="0.2">
      <c r="B984" s="24" t="str">
        <f t="shared" si="61"/>
        <v/>
      </c>
      <c r="C984" s="3"/>
      <c r="D984" s="2"/>
      <c r="E984" s="2"/>
      <c r="F984" s="2"/>
      <c r="G984" s="15"/>
      <c r="H984" s="15"/>
      <c r="I984" s="45"/>
      <c r="J984" s="2"/>
      <c r="K984" s="37" t="str">
        <f t="shared" si="60"/>
        <v/>
      </c>
      <c r="L984" s="33"/>
      <c r="M984" s="24" t="str">
        <f t="shared" si="62"/>
        <v/>
      </c>
      <c r="N984" s="3"/>
      <c r="O984" s="2"/>
      <c r="P984" s="2"/>
      <c r="Q984" s="2"/>
      <c r="R984" s="15"/>
      <c r="S984" s="15"/>
      <c r="T984" s="45"/>
      <c r="U984" s="2"/>
      <c r="V984" s="37" t="str">
        <f t="shared" si="63"/>
        <v/>
      </c>
    </row>
    <row r="985" spans="2:22" x14ac:dyDescent="0.2">
      <c r="B985" s="24" t="str">
        <f t="shared" si="61"/>
        <v/>
      </c>
      <c r="C985" s="3"/>
      <c r="D985" s="2"/>
      <c r="E985" s="2"/>
      <c r="F985" s="2"/>
      <c r="G985" s="15"/>
      <c r="H985" s="15"/>
      <c r="I985" s="45"/>
      <c r="J985" s="2"/>
      <c r="K985" s="37" t="str">
        <f t="shared" si="60"/>
        <v/>
      </c>
      <c r="L985" s="33"/>
      <c r="M985" s="24" t="str">
        <f t="shared" si="62"/>
        <v/>
      </c>
      <c r="N985" s="3"/>
      <c r="O985" s="2"/>
      <c r="P985" s="2"/>
      <c r="Q985" s="2"/>
      <c r="R985" s="15"/>
      <c r="S985" s="15"/>
      <c r="T985" s="45"/>
      <c r="U985" s="2"/>
      <c r="V985" s="37" t="str">
        <f t="shared" si="63"/>
        <v/>
      </c>
    </row>
    <row r="986" spans="2:22" x14ac:dyDescent="0.2">
      <c r="B986" s="24" t="str">
        <f t="shared" si="61"/>
        <v/>
      </c>
      <c r="C986" s="3"/>
      <c r="D986" s="2"/>
      <c r="E986" s="2"/>
      <c r="F986" s="2"/>
      <c r="G986" s="15"/>
      <c r="H986" s="15"/>
      <c r="I986" s="45"/>
      <c r="J986" s="2"/>
      <c r="K986" s="37" t="str">
        <f t="shared" si="60"/>
        <v/>
      </c>
      <c r="L986" s="33"/>
      <c r="M986" s="24" t="str">
        <f t="shared" si="62"/>
        <v/>
      </c>
      <c r="N986" s="3"/>
      <c r="O986" s="2"/>
      <c r="P986" s="2"/>
      <c r="Q986" s="2"/>
      <c r="R986" s="15"/>
      <c r="S986" s="15"/>
      <c r="T986" s="45"/>
      <c r="U986" s="2"/>
      <c r="V986" s="37" t="str">
        <f t="shared" si="63"/>
        <v/>
      </c>
    </row>
    <row r="987" spans="2:22" x14ac:dyDescent="0.2">
      <c r="B987" s="24" t="str">
        <f t="shared" si="61"/>
        <v/>
      </c>
      <c r="C987" s="3"/>
      <c r="D987" s="2"/>
      <c r="E987" s="2"/>
      <c r="F987" s="2"/>
      <c r="G987" s="15"/>
      <c r="H987" s="15"/>
      <c r="I987" s="45"/>
      <c r="J987" s="2"/>
      <c r="K987" s="37" t="str">
        <f t="shared" si="60"/>
        <v/>
      </c>
      <c r="L987" s="33"/>
      <c r="M987" s="24" t="str">
        <f t="shared" si="62"/>
        <v/>
      </c>
      <c r="N987" s="3"/>
      <c r="O987" s="2"/>
      <c r="P987" s="2"/>
      <c r="Q987" s="2"/>
      <c r="R987" s="15"/>
      <c r="S987" s="15"/>
      <c r="T987" s="45"/>
      <c r="U987" s="2"/>
      <c r="V987" s="37" t="str">
        <f t="shared" si="63"/>
        <v/>
      </c>
    </row>
    <row r="988" spans="2:22" x14ac:dyDescent="0.2">
      <c r="B988" s="24" t="str">
        <f t="shared" si="61"/>
        <v/>
      </c>
      <c r="C988" s="3"/>
      <c r="D988" s="2"/>
      <c r="E988" s="2"/>
      <c r="F988" s="2"/>
      <c r="G988" s="15"/>
      <c r="H988" s="15"/>
      <c r="I988" s="45"/>
      <c r="J988" s="2"/>
      <c r="K988" s="37" t="str">
        <f t="shared" si="60"/>
        <v/>
      </c>
      <c r="L988" s="33"/>
      <c r="M988" s="24" t="str">
        <f t="shared" si="62"/>
        <v/>
      </c>
      <c r="N988" s="3"/>
      <c r="O988" s="2"/>
      <c r="P988" s="2"/>
      <c r="Q988" s="2"/>
      <c r="R988" s="15"/>
      <c r="S988" s="15"/>
      <c r="T988" s="45"/>
      <c r="U988" s="2"/>
      <c r="V988" s="37" t="str">
        <f t="shared" si="63"/>
        <v/>
      </c>
    </row>
    <row r="989" spans="2:22" x14ac:dyDescent="0.2">
      <c r="B989" s="24" t="str">
        <f t="shared" si="61"/>
        <v/>
      </c>
      <c r="C989" s="3"/>
      <c r="D989" s="2"/>
      <c r="E989" s="2"/>
      <c r="F989" s="2"/>
      <c r="G989" s="15"/>
      <c r="H989" s="15"/>
      <c r="I989" s="45"/>
      <c r="J989" s="2"/>
      <c r="K989" s="37" t="str">
        <f t="shared" si="60"/>
        <v/>
      </c>
      <c r="L989" s="33"/>
      <c r="M989" s="24" t="str">
        <f t="shared" si="62"/>
        <v/>
      </c>
      <c r="N989" s="3"/>
      <c r="O989" s="2"/>
      <c r="P989" s="2"/>
      <c r="Q989" s="2"/>
      <c r="R989" s="15"/>
      <c r="S989" s="15"/>
      <c r="T989" s="45"/>
      <c r="U989" s="2"/>
      <c r="V989" s="37" t="str">
        <f t="shared" si="63"/>
        <v/>
      </c>
    </row>
    <row r="990" spans="2:22" x14ac:dyDescent="0.2">
      <c r="B990" s="24" t="str">
        <f t="shared" si="61"/>
        <v/>
      </c>
      <c r="C990" s="3"/>
      <c r="D990" s="2"/>
      <c r="E990" s="2"/>
      <c r="F990" s="2"/>
      <c r="G990" s="15"/>
      <c r="H990" s="15"/>
      <c r="I990" s="45"/>
      <c r="J990" s="2"/>
      <c r="K990" s="37" t="str">
        <f t="shared" si="60"/>
        <v/>
      </c>
      <c r="L990" s="33"/>
      <c r="M990" s="24" t="str">
        <f t="shared" si="62"/>
        <v/>
      </c>
      <c r="N990" s="3"/>
      <c r="O990" s="2"/>
      <c r="P990" s="2"/>
      <c r="Q990" s="2"/>
      <c r="R990" s="15"/>
      <c r="S990" s="15"/>
      <c r="T990" s="45"/>
      <c r="U990" s="2"/>
      <c r="V990" s="37" t="str">
        <f t="shared" si="63"/>
        <v/>
      </c>
    </row>
    <row r="991" spans="2:22" x14ac:dyDescent="0.2">
      <c r="B991" s="24" t="str">
        <f t="shared" si="61"/>
        <v/>
      </c>
      <c r="C991" s="3"/>
      <c r="D991" s="2"/>
      <c r="E991" s="2"/>
      <c r="F991" s="2"/>
      <c r="G991" s="15"/>
      <c r="H991" s="15"/>
      <c r="I991" s="45"/>
      <c r="J991" s="2"/>
      <c r="K991" s="37" t="str">
        <f t="shared" si="60"/>
        <v/>
      </c>
      <c r="L991" s="33"/>
      <c r="M991" s="24" t="str">
        <f t="shared" si="62"/>
        <v/>
      </c>
      <c r="N991" s="3"/>
      <c r="O991" s="2"/>
      <c r="P991" s="2"/>
      <c r="Q991" s="2"/>
      <c r="R991" s="15"/>
      <c r="S991" s="15"/>
      <c r="T991" s="45"/>
      <c r="U991" s="2"/>
      <c r="V991" s="37" t="str">
        <f t="shared" si="63"/>
        <v/>
      </c>
    </row>
    <row r="992" spans="2:22" x14ac:dyDescent="0.2">
      <c r="B992" s="24" t="str">
        <f t="shared" si="61"/>
        <v/>
      </c>
      <c r="C992" s="3"/>
      <c r="D992" s="2"/>
      <c r="E992" s="2"/>
      <c r="F992" s="2"/>
      <c r="G992" s="15"/>
      <c r="H992" s="15"/>
      <c r="I992" s="45"/>
      <c r="J992" s="2"/>
      <c r="K992" s="37" t="str">
        <f t="shared" si="60"/>
        <v/>
      </c>
      <c r="L992" s="33"/>
      <c r="M992" s="24" t="str">
        <f t="shared" si="62"/>
        <v/>
      </c>
      <c r="N992" s="3"/>
      <c r="O992" s="2"/>
      <c r="P992" s="2"/>
      <c r="Q992" s="2"/>
      <c r="R992" s="15"/>
      <c r="S992" s="15"/>
      <c r="T992" s="45"/>
      <c r="U992" s="2"/>
      <c r="V992" s="37" t="str">
        <f t="shared" si="63"/>
        <v/>
      </c>
    </row>
    <row r="993" spans="2:22" x14ac:dyDescent="0.2">
      <c r="B993" s="24" t="str">
        <f t="shared" si="61"/>
        <v/>
      </c>
      <c r="C993" s="3"/>
      <c r="D993" s="2"/>
      <c r="E993" s="2"/>
      <c r="F993" s="2"/>
      <c r="G993" s="15"/>
      <c r="H993" s="15"/>
      <c r="I993" s="45"/>
      <c r="J993" s="2"/>
      <c r="K993" s="37" t="str">
        <f t="shared" si="60"/>
        <v/>
      </c>
      <c r="L993" s="33"/>
      <c r="M993" s="24" t="str">
        <f t="shared" si="62"/>
        <v/>
      </c>
      <c r="N993" s="3"/>
      <c r="O993" s="2"/>
      <c r="P993" s="2"/>
      <c r="Q993" s="2"/>
      <c r="R993" s="15"/>
      <c r="S993" s="15"/>
      <c r="T993" s="45"/>
      <c r="U993" s="2"/>
      <c r="V993" s="37" t="str">
        <f t="shared" si="63"/>
        <v/>
      </c>
    </row>
    <row r="994" spans="2:22" x14ac:dyDescent="0.2">
      <c r="B994" s="24" t="str">
        <f t="shared" si="61"/>
        <v/>
      </c>
      <c r="C994" s="3"/>
      <c r="D994" s="2"/>
      <c r="E994" s="2"/>
      <c r="F994" s="2"/>
      <c r="G994" s="15"/>
      <c r="H994" s="15"/>
      <c r="I994" s="45"/>
      <c r="J994" s="2"/>
      <c r="K994" s="37" t="str">
        <f t="shared" si="60"/>
        <v/>
      </c>
      <c r="L994" s="33"/>
      <c r="M994" s="24" t="str">
        <f t="shared" si="62"/>
        <v/>
      </c>
      <c r="N994" s="3"/>
      <c r="O994" s="2"/>
      <c r="P994" s="2"/>
      <c r="Q994" s="2"/>
      <c r="R994" s="15"/>
      <c r="S994" s="15"/>
      <c r="T994" s="45"/>
      <c r="U994" s="2"/>
      <c r="V994" s="37" t="str">
        <f t="shared" si="63"/>
        <v/>
      </c>
    </row>
    <row r="995" spans="2:22" x14ac:dyDescent="0.2">
      <c r="B995" s="24" t="str">
        <f t="shared" si="61"/>
        <v/>
      </c>
      <c r="C995" s="3"/>
      <c r="D995" s="2"/>
      <c r="E995" s="2"/>
      <c r="F995" s="2"/>
      <c r="G995" s="15"/>
      <c r="H995" s="15"/>
      <c r="I995" s="45"/>
      <c r="J995" s="2"/>
      <c r="K995" s="37" t="str">
        <f t="shared" si="60"/>
        <v/>
      </c>
      <c r="L995" s="33"/>
      <c r="M995" s="24" t="str">
        <f t="shared" si="62"/>
        <v/>
      </c>
      <c r="N995" s="3"/>
      <c r="O995" s="2"/>
      <c r="P995" s="2"/>
      <c r="Q995" s="2"/>
      <c r="R995" s="15"/>
      <c r="S995" s="15"/>
      <c r="T995" s="45"/>
      <c r="U995" s="2"/>
      <c r="V995" s="37" t="str">
        <f t="shared" si="63"/>
        <v/>
      </c>
    </row>
    <row r="996" spans="2:22" x14ac:dyDescent="0.2">
      <c r="B996" s="24" t="str">
        <f t="shared" si="61"/>
        <v/>
      </c>
      <c r="C996" s="3"/>
      <c r="D996" s="2"/>
      <c r="E996" s="2"/>
      <c r="F996" s="2"/>
      <c r="G996" s="15"/>
      <c r="H996" s="15"/>
      <c r="I996" s="45"/>
      <c r="J996" s="2"/>
      <c r="K996" s="37" t="str">
        <f t="shared" si="60"/>
        <v/>
      </c>
      <c r="L996" s="33"/>
      <c r="M996" s="24" t="str">
        <f t="shared" si="62"/>
        <v/>
      </c>
      <c r="N996" s="3"/>
      <c r="O996" s="2"/>
      <c r="P996" s="2"/>
      <c r="Q996" s="2"/>
      <c r="R996" s="15"/>
      <c r="S996" s="15"/>
      <c r="T996" s="45"/>
      <c r="U996" s="2"/>
      <c r="V996" s="37" t="str">
        <f t="shared" si="63"/>
        <v/>
      </c>
    </row>
    <row r="997" spans="2:22" x14ac:dyDescent="0.2">
      <c r="B997" s="24" t="str">
        <f t="shared" si="61"/>
        <v/>
      </c>
      <c r="C997" s="3"/>
      <c r="D997" s="2"/>
      <c r="E997" s="2"/>
      <c r="F997" s="2"/>
      <c r="G997" s="15"/>
      <c r="H997" s="15"/>
      <c r="I997" s="45"/>
      <c r="J997" s="2"/>
      <c r="K997" s="37" t="str">
        <f t="shared" si="60"/>
        <v/>
      </c>
      <c r="L997" s="33"/>
      <c r="M997" s="24" t="str">
        <f t="shared" si="62"/>
        <v/>
      </c>
      <c r="N997" s="3"/>
      <c r="O997" s="2"/>
      <c r="P997" s="2"/>
      <c r="Q997" s="2"/>
      <c r="R997" s="15"/>
      <c r="S997" s="15"/>
      <c r="T997" s="45"/>
      <c r="U997" s="2"/>
      <c r="V997" s="37" t="str">
        <f t="shared" si="63"/>
        <v/>
      </c>
    </row>
    <row r="998" spans="2:22" x14ac:dyDescent="0.2">
      <c r="B998" s="24" t="str">
        <f t="shared" si="61"/>
        <v/>
      </c>
      <c r="C998" s="3"/>
      <c r="D998" s="2"/>
      <c r="E998" s="2"/>
      <c r="F998" s="2"/>
      <c r="G998" s="15"/>
      <c r="H998" s="15"/>
      <c r="I998" s="45"/>
      <c r="J998" s="2"/>
      <c r="K998" s="37" t="str">
        <f t="shared" si="60"/>
        <v/>
      </c>
      <c r="L998" s="33"/>
      <c r="M998" s="24" t="str">
        <f t="shared" si="62"/>
        <v/>
      </c>
      <c r="N998" s="3"/>
      <c r="O998" s="2"/>
      <c r="P998" s="2"/>
      <c r="Q998" s="2"/>
      <c r="R998" s="15"/>
      <c r="S998" s="15"/>
      <c r="T998" s="45"/>
      <c r="U998" s="2"/>
      <c r="V998" s="37" t="str">
        <f t="shared" si="63"/>
        <v/>
      </c>
    </row>
    <row r="999" spans="2:22" x14ac:dyDescent="0.2">
      <c r="B999" s="24" t="str">
        <f t="shared" si="61"/>
        <v/>
      </c>
      <c r="C999" s="3"/>
      <c r="D999" s="2"/>
      <c r="E999" s="2"/>
      <c r="F999" s="2"/>
      <c r="G999" s="15"/>
      <c r="H999" s="15"/>
      <c r="I999" s="45"/>
      <c r="J999" s="2"/>
      <c r="K999" s="37" t="str">
        <f t="shared" si="60"/>
        <v/>
      </c>
      <c r="L999" s="33"/>
      <c r="M999" s="24" t="str">
        <f t="shared" si="62"/>
        <v/>
      </c>
      <c r="N999" s="3"/>
      <c r="O999" s="2"/>
      <c r="P999" s="2"/>
      <c r="Q999" s="2"/>
      <c r="R999" s="15"/>
      <c r="S999" s="15"/>
      <c r="T999" s="45"/>
      <c r="U999" s="2"/>
      <c r="V999" s="37" t="str">
        <f t="shared" si="63"/>
        <v/>
      </c>
    </row>
    <row r="1000" spans="2:22" x14ac:dyDescent="0.2">
      <c r="B1000" s="24" t="str">
        <f t="shared" si="61"/>
        <v/>
      </c>
      <c r="C1000" s="4"/>
      <c r="D1000" s="5"/>
      <c r="E1000" s="5"/>
      <c r="F1000" s="5"/>
      <c r="G1000" s="16"/>
      <c r="H1000" s="16"/>
      <c r="I1000" s="17"/>
      <c r="J1000" s="5"/>
      <c r="K1000" s="38" t="str">
        <f t="shared" si="60"/>
        <v/>
      </c>
      <c r="L1000" s="33"/>
      <c r="M1000" s="24" t="str">
        <f t="shared" si="62"/>
        <v/>
      </c>
      <c r="N1000" s="4"/>
      <c r="O1000" s="5"/>
      <c r="P1000" s="5"/>
      <c r="Q1000" s="5"/>
      <c r="R1000" s="16"/>
      <c r="S1000" s="16"/>
      <c r="T1000" s="17"/>
      <c r="U1000" s="5"/>
      <c r="V1000" s="38" t="str">
        <f t="shared" si="63"/>
        <v/>
      </c>
    </row>
  </sheetData>
  <mergeCells count="2">
    <mergeCell ref="C3:J3"/>
    <mergeCell ref="N3:U3"/>
  </mergeCells>
  <dataValidations count="1">
    <dataValidation type="list" allowBlank="1" showInputMessage="1" showErrorMessage="1" sqref="D5:D1000 O5:O1000" xr:uid="{592C8CFC-5A9A-4985-9AA9-B99820ECFC66}">
      <formula1>"Acción,ETF"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9CAAB7B-5AB2-4902-BE9A-04F08E172A93}">
          <x14:formula1>
            <xm:f>'BROKERS-MONEDAS'!$C$6:$C$10</xm:f>
          </x14:formula1>
          <xm:sqref>E5:E1000 P5:P1000</xm:sqref>
        </x14:dataValidation>
        <x14:dataValidation type="list" allowBlank="1" showInputMessage="1" showErrorMessage="1" xr:uid="{377ED69E-646C-4945-A369-0A763795D2ED}">
          <x14:formula1>
            <xm:f>'BROKERS-MONEDAS'!$F$6:$F$10</xm:f>
          </x14:formula1>
          <xm:sqref>F5:F1000 Q5:Q1000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9506-64F6-4C8A-8B28-E94AAB3A32FD}">
  <dimension ref="B4:D504"/>
  <sheetViews>
    <sheetView zoomScale="90" zoomScaleNormal="90" workbookViewId="0">
      <pane ySplit="5" topLeftCell="A6" activePane="bottomLeft" state="frozen"/>
      <selection pane="bottomLeft"/>
    </sheetView>
  </sheetViews>
  <sheetFormatPr baseColWidth="10" defaultColWidth="11.5" defaultRowHeight="15" x14ac:dyDescent="0.2"/>
  <cols>
    <col min="1" max="1" width="4.6640625" style="23" customWidth="1"/>
    <col min="2" max="2" width="24.5" style="23" bestFit="1" customWidth="1"/>
    <col min="3" max="3" width="21.33203125" style="23" bestFit="1" customWidth="1"/>
    <col min="4" max="4" width="15.83203125" style="48" bestFit="1" customWidth="1"/>
    <col min="5" max="16384" width="11.5" style="23"/>
  </cols>
  <sheetData>
    <row r="4" spans="2:4" ht="27" x14ac:dyDescent="0.35">
      <c r="B4" s="148" t="s">
        <v>243</v>
      </c>
      <c r="C4" s="148"/>
      <c r="D4" s="30"/>
    </row>
    <row r="5" spans="2:4" x14ac:dyDescent="0.2">
      <c r="B5" s="26" t="s">
        <v>0</v>
      </c>
      <c r="C5" s="49" t="s">
        <v>39</v>
      </c>
      <c r="D5" s="50" t="s">
        <v>40</v>
      </c>
    </row>
    <row r="6" spans="2:4" x14ac:dyDescent="0.2">
      <c r="B6" s="51" t="str">
        <f>RENTABILIDAD!C5</f>
        <v>AAPL</v>
      </c>
      <c r="C6" s="52" t="str">
        <f ca="1">IFERROR(IF(B6="","",(INDEX(_xlfn.STOCKHISTORY(B6,TODAY()-1,TODAY(),0,0),1,2))),"Ingresar precio de hoy:")</f>
        <v>Ingresar precio de hoy:</v>
      </c>
      <c r="D6" s="19">
        <v>219</v>
      </c>
    </row>
    <row r="7" spans="2:4" x14ac:dyDescent="0.2">
      <c r="B7" s="51" t="str">
        <f>RENTABILIDAD!C6</f>
        <v>VOO</v>
      </c>
      <c r="C7" s="52" t="str">
        <f t="shared" ref="C7" ca="1" si="0">IFERROR(IF(B7="","",(INDEX(_xlfn.STOCKHISTORY(B7,TODAY()-1,TODAY(),0,0),1,2))),"Ingresar precio de hoy:")</f>
        <v>Ingresar precio de hoy:</v>
      </c>
      <c r="D7" s="19">
        <v>507</v>
      </c>
    </row>
    <row r="8" spans="2:4" x14ac:dyDescent="0.2">
      <c r="B8" s="51" t="str">
        <f>RENTABILIDAD!C7</f>
        <v>BCOLOMBIA</v>
      </c>
      <c r="C8" s="52" t="str">
        <f ca="1">IFERROR(IF(B8="","",(INDEX(_xlfn.STOCKHISTORY(B8,TODAY()-1,TODAY(),0,0),1,2))),"Ingresar precio de hoy:")</f>
        <v>Ingresar precio de hoy:</v>
      </c>
      <c r="D8" s="19">
        <v>37500</v>
      </c>
    </row>
    <row r="9" spans="2:4" x14ac:dyDescent="0.2">
      <c r="B9" s="51" t="str">
        <f>RENTABILIDAD!C8</f>
        <v/>
      </c>
      <c r="C9" s="52" t="str">
        <f t="shared" ref="C9:C72" ca="1" si="1">IFERROR(IF(B9="","",(INDEX(_xlfn.STOCKHISTORY(B9,TODAY()-1,TODAY(),0,0),1,2))),"Ingresar precio de hoy:")</f>
        <v/>
      </c>
      <c r="D9" s="19"/>
    </row>
    <row r="10" spans="2:4" x14ac:dyDescent="0.2">
      <c r="B10" s="51" t="str">
        <f>RENTABILIDAD!C9</f>
        <v/>
      </c>
      <c r="C10" s="52" t="str">
        <f t="shared" ca="1" si="1"/>
        <v/>
      </c>
      <c r="D10" s="19"/>
    </row>
    <row r="11" spans="2:4" x14ac:dyDescent="0.2">
      <c r="B11" s="51" t="str">
        <f>RENTABILIDAD!C10</f>
        <v/>
      </c>
      <c r="C11" s="52" t="str">
        <f t="shared" ca="1" si="1"/>
        <v/>
      </c>
      <c r="D11" s="19"/>
    </row>
    <row r="12" spans="2:4" x14ac:dyDescent="0.2">
      <c r="B12" s="51" t="str">
        <f>RENTABILIDAD!C11</f>
        <v/>
      </c>
      <c r="C12" s="52" t="str">
        <f t="shared" ca="1" si="1"/>
        <v/>
      </c>
      <c r="D12" s="19"/>
    </row>
    <row r="13" spans="2:4" x14ac:dyDescent="0.2">
      <c r="B13" s="51" t="str">
        <f>RENTABILIDAD!C12</f>
        <v/>
      </c>
      <c r="C13" s="52" t="str">
        <f t="shared" ca="1" si="1"/>
        <v/>
      </c>
      <c r="D13" s="19"/>
    </row>
    <row r="14" spans="2:4" x14ac:dyDescent="0.2">
      <c r="B14" s="51" t="str">
        <f>RENTABILIDAD!C13</f>
        <v/>
      </c>
      <c r="C14" s="52" t="str">
        <f t="shared" ca="1" si="1"/>
        <v/>
      </c>
      <c r="D14" s="19"/>
    </row>
    <row r="15" spans="2:4" x14ac:dyDescent="0.2">
      <c r="B15" s="51" t="str">
        <f>RENTABILIDAD!C14</f>
        <v/>
      </c>
      <c r="C15" s="52" t="str">
        <f t="shared" ca="1" si="1"/>
        <v/>
      </c>
      <c r="D15" s="19"/>
    </row>
    <row r="16" spans="2:4" x14ac:dyDescent="0.2">
      <c r="B16" s="51" t="str">
        <f>RENTABILIDAD!C15</f>
        <v/>
      </c>
      <c r="C16" s="52" t="str">
        <f t="shared" ca="1" si="1"/>
        <v/>
      </c>
      <c r="D16" s="19"/>
    </row>
    <row r="17" spans="2:4" x14ac:dyDescent="0.2">
      <c r="B17" s="51" t="str">
        <f>RENTABILIDAD!C16</f>
        <v/>
      </c>
      <c r="C17" s="52" t="str">
        <f t="shared" ca="1" si="1"/>
        <v/>
      </c>
      <c r="D17" s="19"/>
    </row>
    <row r="18" spans="2:4" x14ac:dyDescent="0.2">
      <c r="B18" s="51" t="str">
        <f>RENTABILIDAD!C17</f>
        <v/>
      </c>
      <c r="C18" s="52" t="str">
        <f t="shared" ca="1" si="1"/>
        <v/>
      </c>
      <c r="D18" s="19"/>
    </row>
    <row r="19" spans="2:4" x14ac:dyDescent="0.2">
      <c r="B19" s="51" t="str">
        <f>RENTABILIDAD!C18</f>
        <v/>
      </c>
      <c r="C19" s="52" t="str">
        <f t="shared" ca="1" si="1"/>
        <v/>
      </c>
      <c r="D19" s="19"/>
    </row>
    <row r="20" spans="2:4" x14ac:dyDescent="0.2">
      <c r="B20" s="51" t="str">
        <f>RENTABILIDAD!C19</f>
        <v/>
      </c>
      <c r="C20" s="52" t="str">
        <f t="shared" ca="1" si="1"/>
        <v/>
      </c>
      <c r="D20" s="19"/>
    </row>
    <row r="21" spans="2:4" x14ac:dyDescent="0.2">
      <c r="B21" s="51" t="str">
        <f>RENTABILIDAD!C20</f>
        <v/>
      </c>
      <c r="C21" s="52" t="str">
        <f t="shared" ca="1" si="1"/>
        <v/>
      </c>
      <c r="D21" s="19"/>
    </row>
    <row r="22" spans="2:4" x14ac:dyDescent="0.2">
      <c r="B22" s="51" t="str">
        <f>RENTABILIDAD!C21</f>
        <v/>
      </c>
      <c r="C22" s="52" t="str">
        <f t="shared" ca="1" si="1"/>
        <v/>
      </c>
      <c r="D22" s="19"/>
    </row>
    <row r="23" spans="2:4" x14ac:dyDescent="0.2">
      <c r="B23" s="51" t="str">
        <f>RENTABILIDAD!C22</f>
        <v/>
      </c>
      <c r="C23" s="52" t="str">
        <f t="shared" ca="1" si="1"/>
        <v/>
      </c>
      <c r="D23" s="19"/>
    </row>
    <row r="24" spans="2:4" x14ac:dyDescent="0.2">
      <c r="B24" s="51" t="str">
        <f>RENTABILIDAD!C23</f>
        <v/>
      </c>
      <c r="C24" s="52" t="str">
        <f t="shared" ca="1" si="1"/>
        <v/>
      </c>
      <c r="D24" s="19"/>
    </row>
    <row r="25" spans="2:4" x14ac:dyDescent="0.2">
      <c r="B25" s="51" t="str">
        <f>RENTABILIDAD!C24</f>
        <v/>
      </c>
      <c r="C25" s="52" t="str">
        <f t="shared" ca="1" si="1"/>
        <v/>
      </c>
      <c r="D25" s="19"/>
    </row>
    <row r="26" spans="2:4" x14ac:dyDescent="0.2">
      <c r="B26" s="51" t="str">
        <f>RENTABILIDAD!C25</f>
        <v/>
      </c>
      <c r="C26" s="52" t="str">
        <f t="shared" ca="1" si="1"/>
        <v/>
      </c>
      <c r="D26" s="19"/>
    </row>
    <row r="27" spans="2:4" x14ac:dyDescent="0.2">
      <c r="B27" s="51" t="str">
        <f>RENTABILIDAD!C26</f>
        <v/>
      </c>
      <c r="C27" s="52" t="str">
        <f t="shared" ca="1" si="1"/>
        <v/>
      </c>
      <c r="D27" s="19"/>
    </row>
    <row r="28" spans="2:4" x14ac:dyDescent="0.2">
      <c r="B28" s="51" t="str">
        <f>RENTABILIDAD!C27</f>
        <v/>
      </c>
      <c r="C28" s="52" t="str">
        <f t="shared" ca="1" si="1"/>
        <v/>
      </c>
      <c r="D28" s="19"/>
    </row>
    <row r="29" spans="2:4" x14ac:dyDescent="0.2">
      <c r="B29" s="51" t="str">
        <f>RENTABILIDAD!C28</f>
        <v/>
      </c>
      <c r="C29" s="52" t="str">
        <f t="shared" ca="1" si="1"/>
        <v/>
      </c>
      <c r="D29" s="19"/>
    </row>
    <row r="30" spans="2:4" x14ac:dyDescent="0.2">
      <c r="B30" s="51" t="str">
        <f>RENTABILIDAD!C29</f>
        <v/>
      </c>
      <c r="C30" s="52" t="str">
        <f t="shared" ca="1" si="1"/>
        <v/>
      </c>
      <c r="D30" s="19"/>
    </row>
    <row r="31" spans="2:4" x14ac:dyDescent="0.2">
      <c r="B31" s="51" t="str">
        <f>RENTABILIDAD!C30</f>
        <v/>
      </c>
      <c r="C31" s="52" t="str">
        <f t="shared" ca="1" si="1"/>
        <v/>
      </c>
      <c r="D31" s="19"/>
    </row>
    <row r="32" spans="2:4" x14ac:dyDescent="0.2">
      <c r="B32" s="51" t="str">
        <f>RENTABILIDAD!C31</f>
        <v/>
      </c>
      <c r="C32" s="52" t="str">
        <f t="shared" ca="1" si="1"/>
        <v/>
      </c>
      <c r="D32" s="19"/>
    </row>
    <row r="33" spans="2:4" x14ac:dyDescent="0.2">
      <c r="B33" s="51" t="str">
        <f>RENTABILIDAD!C32</f>
        <v/>
      </c>
      <c r="C33" s="52" t="str">
        <f t="shared" ca="1" si="1"/>
        <v/>
      </c>
      <c r="D33" s="19"/>
    </row>
    <row r="34" spans="2:4" x14ac:dyDescent="0.2">
      <c r="B34" s="51" t="str">
        <f>RENTABILIDAD!C33</f>
        <v/>
      </c>
      <c r="C34" s="52" t="str">
        <f t="shared" ca="1" si="1"/>
        <v/>
      </c>
      <c r="D34" s="19"/>
    </row>
    <row r="35" spans="2:4" x14ac:dyDescent="0.2">
      <c r="B35" s="51" t="str">
        <f>RENTABILIDAD!C34</f>
        <v/>
      </c>
      <c r="C35" s="52" t="str">
        <f t="shared" ca="1" si="1"/>
        <v/>
      </c>
      <c r="D35" s="19"/>
    </row>
    <row r="36" spans="2:4" x14ac:dyDescent="0.2">
      <c r="B36" s="51" t="str">
        <f>RENTABILIDAD!C35</f>
        <v/>
      </c>
      <c r="C36" s="52" t="str">
        <f t="shared" ca="1" si="1"/>
        <v/>
      </c>
      <c r="D36" s="19"/>
    </row>
    <row r="37" spans="2:4" x14ac:dyDescent="0.2">
      <c r="B37" s="51" t="str">
        <f>RENTABILIDAD!C36</f>
        <v/>
      </c>
      <c r="C37" s="52" t="str">
        <f t="shared" ca="1" si="1"/>
        <v/>
      </c>
      <c r="D37" s="19"/>
    </row>
    <row r="38" spans="2:4" x14ac:dyDescent="0.2">
      <c r="B38" s="51" t="str">
        <f>RENTABILIDAD!C37</f>
        <v/>
      </c>
      <c r="C38" s="52" t="str">
        <f t="shared" ca="1" si="1"/>
        <v/>
      </c>
      <c r="D38" s="19"/>
    </row>
    <row r="39" spans="2:4" x14ac:dyDescent="0.2">
      <c r="B39" s="51" t="str">
        <f>RENTABILIDAD!C38</f>
        <v/>
      </c>
      <c r="C39" s="52" t="str">
        <f t="shared" ca="1" si="1"/>
        <v/>
      </c>
      <c r="D39" s="19"/>
    </row>
    <row r="40" spans="2:4" x14ac:dyDescent="0.2">
      <c r="B40" s="51" t="str">
        <f>RENTABILIDAD!C39</f>
        <v/>
      </c>
      <c r="C40" s="52" t="str">
        <f t="shared" ca="1" si="1"/>
        <v/>
      </c>
      <c r="D40" s="19"/>
    </row>
    <row r="41" spans="2:4" x14ac:dyDescent="0.2">
      <c r="B41" s="51" t="str">
        <f>RENTABILIDAD!C40</f>
        <v/>
      </c>
      <c r="C41" s="52" t="str">
        <f t="shared" ca="1" si="1"/>
        <v/>
      </c>
      <c r="D41" s="19"/>
    </row>
    <row r="42" spans="2:4" x14ac:dyDescent="0.2">
      <c r="B42" s="51" t="str">
        <f>RENTABILIDAD!C41</f>
        <v/>
      </c>
      <c r="C42" s="52" t="str">
        <f t="shared" ca="1" si="1"/>
        <v/>
      </c>
      <c r="D42" s="19"/>
    </row>
    <row r="43" spans="2:4" x14ac:dyDescent="0.2">
      <c r="B43" s="51" t="str">
        <f>RENTABILIDAD!C42</f>
        <v/>
      </c>
      <c r="C43" s="52" t="str">
        <f t="shared" ca="1" si="1"/>
        <v/>
      </c>
      <c r="D43" s="19"/>
    </row>
    <row r="44" spans="2:4" x14ac:dyDescent="0.2">
      <c r="B44" s="51" t="str">
        <f>RENTABILIDAD!C43</f>
        <v/>
      </c>
      <c r="C44" s="52" t="str">
        <f t="shared" ca="1" si="1"/>
        <v/>
      </c>
      <c r="D44" s="19"/>
    </row>
    <row r="45" spans="2:4" x14ac:dyDescent="0.2">
      <c r="B45" s="51" t="str">
        <f>RENTABILIDAD!C44</f>
        <v/>
      </c>
      <c r="C45" s="52" t="str">
        <f t="shared" ca="1" si="1"/>
        <v/>
      </c>
      <c r="D45" s="19"/>
    </row>
    <row r="46" spans="2:4" x14ac:dyDescent="0.2">
      <c r="B46" s="51" t="str">
        <f>RENTABILIDAD!C45</f>
        <v/>
      </c>
      <c r="C46" s="52" t="str">
        <f t="shared" ca="1" si="1"/>
        <v/>
      </c>
      <c r="D46" s="19"/>
    </row>
    <row r="47" spans="2:4" x14ac:dyDescent="0.2">
      <c r="B47" s="51" t="str">
        <f>RENTABILIDAD!C46</f>
        <v/>
      </c>
      <c r="C47" s="52" t="str">
        <f t="shared" ca="1" si="1"/>
        <v/>
      </c>
      <c r="D47" s="19"/>
    </row>
    <row r="48" spans="2:4" x14ac:dyDescent="0.2">
      <c r="B48" s="51" t="str">
        <f>RENTABILIDAD!C47</f>
        <v/>
      </c>
      <c r="C48" s="52" t="str">
        <f t="shared" ca="1" si="1"/>
        <v/>
      </c>
      <c r="D48" s="19"/>
    </row>
    <row r="49" spans="2:4" x14ac:dyDescent="0.2">
      <c r="B49" s="51" t="str">
        <f>RENTABILIDAD!C48</f>
        <v/>
      </c>
      <c r="C49" s="52" t="str">
        <f t="shared" ca="1" si="1"/>
        <v/>
      </c>
      <c r="D49" s="19"/>
    </row>
    <row r="50" spans="2:4" x14ac:dyDescent="0.2">
      <c r="B50" s="51" t="str">
        <f>RENTABILIDAD!C49</f>
        <v/>
      </c>
      <c r="C50" s="52" t="str">
        <f t="shared" ca="1" si="1"/>
        <v/>
      </c>
      <c r="D50" s="19"/>
    </row>
    <row r="51" spans="2:4" x14ac:dyDescent="0.2">
      <c r="B51" s="51" t="str">
        <f>RENTABILIDAD!C50</f>
        <v/>
      </c>
      <c r="C51" s="52" t="str">
        <f t="shared" ca="1" si="1"/>
        <v/>
      </c>
      <c r="D51" s="19"/>
    </row>
    <row r="52" spans="2:4" x14ac:dyDescent="0.2">
      <c r="B52" s="51" t="str">
        <f>RENTABILIDAD!C51</f>
        <v/>
      </c>
      <c r="C52" s="52" t="str">
        <f t="shared" ca="1" si="1"/>
        <v/>
      </c>
      <c r="D52" s="19"/>
    </row>
    <row r="53" spans="2:4" x14ac:dyDescent="0.2">
      <c r="B53" s="51" t="str">
        <f>RENTABILIDAD!C52</f>
        <v/>
      </c>
      <c r="C53" s="52" t="str">
        <f t="shared" ca="1" si="1"/>
        <v/>
      </c>
      <c r="D53" s="19"/>
    </row>
    <row r="54" spans="2:4" x14ac:dyDescent="0.2">
      <c r="B54" s="51" t="str">
        <f>RENTABILIDAD!C53</f>
        <v/>
      </c>
      <c r="C54" s="52" t="str">
        <f t="shared" ca="1" si="1"/>
        <v/>
      </c>
      <c r="D54" s="19"/>
    </row>
    <row r="55" spans="2:4" x14ac:dyDescent="0.2">
      <c r="B55" s="51" t="str">
        <f>RENTABILIDAD!C54</f>
        <v/>
      </c>
      <c r="C55" s="52" t="str">
        <f t="shared" ca="1" si="1"/>
        <v/>
      </c>
      <c r="D55" s="19"/>
    </row>
    <row r="56" spans="2:4" x14ac:dyDescent="0.2">
      <c r="B56" s="51" t="str">
        <f>RENTABILIDAD!C55</f>
        <v/>
      </c>
      <c r="C56" s="52" t="str">
        <f t="shared" ca="1" si="1"/>
        <v/>
      </c>
      <c r="D56" s="19"/>
    </row>
    <row r="57" spans="2:4" x14ac:dyDescent="0.2">
      <c r="B57" s="51" t="str">
        <f>RENTABILIDAD!C56</f>
        <v/>
      </c>
      <c r="C57" s="52" t="str">
        <f t="shared" ca="1" si="1"/>
        <v/>
      </c>
      <c r="D57" s="19"/>
    </row>
    <row r="58" spans="2:4" x14ac:dyDescent="0.2">
      <c r="B58" s="51" t="str">
        <f>RENTABILIDAD!C57</f>
        <v/>
      </c>
      <c r="C58" s="52" t="str">
        <f t="shared" ca="1" si="1"/>
        <v/>
      </c>
      <c r="D58" s="19"/>
    </row>
    <row r="59" spans="2:4" x14ac:dyDescent="0.2">
      <c r="B59" s="51" t="str">
        <f>RENTABILIDAD!C58</f>
        <v/>
      </c>
      <c r="C59" s="52" t="str">
        <f t="shared" ca="1" si="1"/>
        <v/>
      </c>
      <c r="D59" s="19"/>
    </row>
    <row r="60" spans="2:4" x14ac:dyDescent="0.2">
      <c r="B60" s="51" t="str">
        <f>RENTABILIDAD!C59</f>
        <v/>
      </c>
      <c r="C60" s="52" t="str">
        <f t="shared" ca="1" si="1"/>
        <v/>
      </c>
      <c r="D60" s="19"/>
    </row>
    <row r="61" spans="2:4" x14ac:dyDescent="0.2">
      <c r="B61" s="51" t="str">
        <f>RENTABILIDAD!C60</f>
        <v/>
      </c>
      <c r="C61" s="52" t="str">
        <f t="shared" ca="1" si="1"/>
        <v/>
      </c>
      <c r="D61" s="19"/>
    </row>
    <row r="62" spans="2:4" x14ac:dyDescent="0.2">
      <c r="B62" s="51" t="str">
        <f>RENTABILIDAD!C61</f>
        <v/>
      </c>
      <c r="C62" s="52" t="str">
        <f t="shared" ca="1" si="1"/>
        <v/>
      </c>
      <c r="D62" s="19"/>
    </row>
    <row r="63" spans="2:4" x14ac:dyDescent="0.2">
      <c r="B63" s="51" t="str">
        <f>RENTABILIDAD!C62</f>
        <v/>
      </c>
      <c r="C63" s="52" t="str">
        <f t="shared" ca="1" si="1"/>
        <v/>
      </c>
      <c r="D63" s="19"/>
    </row>
    <row r="64" spans="2:4" x14ac:dyDescent="0.2">
      <c r="B64" s="51" t="str">
        <f>RENTABILIDAD!C63</f>
        <v/>
      </c>
      <c r="C64" s="52" t="str">
        <f t="shared" ca="1" si="1"/>
        <v/>
      </c>
      <c r="D64" s="19"/>
    </row>
    <row r="65" spans="2:4" x14ac:dyDescent="0.2">
      <c r="B65" s="51" t="str">
        <f>RENTABILIDAD!C64</f>
        <v/>
      </c>
      <c r="C65" s="52" t="str">
        <f t="shared" ca="1" si="1"/>
        <v/>
      </c>
      <c r="D65" s="19"/>
    </row>
    <row r="66" spans="2:4" x14ac:dyDescent="0.2">
      <c r="B66" s="51" t="str">
        <f>RENTABILIDAD!C65</f>
        <v/>
      </c>
      <c r="C66" s="52" t="str">
        <f t="shared" ca="1" si="1"/>
        <v/>
      </c>
      <c r="D66" s="19"/>
    </row>
    <row r="67" spans="2:4" x14ac:dyDescent="0.2">
      <c r="B67" s="51" t="str">
        <f>RENTABILIDAD!C66</f>
        <v/>
      </c>
      <c r="C67" s="52" t="str">
        <f t="shared" ca="1" si="1"/>
        <v/>
      </c>
      <c r="D67" s="19"/>
    </row>
    <row r="68" spans="2:4" x14ac:dyDescent="0.2">
      <c r="B68" s="51" t="str">
        <f>RENTABILIDAD!C67</f>
        <v/>
      </c>
      <c r="C68" s="52" t="str">
        <f t="shared" ca="1" si="1"/>
        <v/>
      </c>
      <c r="D68" s="19"/>
    </row>
    <row r="69" spans="2:4" x14ac:dyDescent="0.2">
      <c r="B69" s="51" t="str">
        <f>RENTABILIDAD!C68</f>
        <v/>
      </c>
      <c r="C69" s="52" t="str">
        <f t="shared" ca="1" si="1"/>
        <v/>
      </c>
      <c r="D69" s="19"/>
    </row>
    <row r="70" spans="2:4" x14ac:dyDescent="0.2">
      <c r="B70" s="51" t="str">
        <f>RENTABILIDAD!C69</f>
        <v/>
      </c>
      <c r="C70" s="52" t="str">
        <f t="shared" ca="1" si="1"/>
        <v/>
      </c>
      <c r="D70" s="19"/>
    </row>
    <row r="71" spans="2:4" x14ac:dyDescent="0.2">
      <c r="B71" s="51" t="str">
        <f>RENTABILIDAD!C70</f>
        <v/>
      </c>
      <c r="C71" s="52" t="str">
        <f t="shared" ca="1" si="1"/>
        <v/>
      </c>
      <c r="D71" s="19"/>
    </row>
    <row r="72" spans="2:4" x14ac:dyDescent="0.2">
      <c r="B72" s="51" t="str">
        <f>RENTABILIDAD!C71</f>
        <v/>
      </c>
      <c r="C72" s="52" t="str">
        <f t="shared" ca="1" si="1"/>
        <v/>
      </c>
      <c r="D72" s="19"/>
    </row>
    <row r="73" spans="2:4" x14ac:dyDescent="0.2">
      <c r="B73" s="51" t="str">
        <f>RENTABILIDAD!C72</f>
        <v/>
      </c>
      <c r="C73" s="52" t="str">
        <f t="shared" ref="C73:C102" ca="1" si="2">IFERROR(IF(B73="","",(INDEX(_xlfn.STOCKHISTORY(B73,TODAY()-1,TODAY(),0,0),1,2))),"Ingresar precio de hoy:")</f>
        <v/>
      </c>
      <c r="D73" s="19"/>
    </row>
    <row r="74" spans="2:4" x14ac:dyDescent="0.2">
      <c r="B74" s="51" t="str">
        <f>RENTABILIDAD!C73</f>
        <v/>
      </c>
      <c r="C74" s="52" t="str">
        <f t="shared" ca="1" si="2"/>
        <v/>
      </c>
      <c r="D74" s="19"/>
    </row>
    <row r="75" spans="2:4" x14ac:dyDescent="0.2">
      <c r="B75" s="51" t="str">
        <f>RENTABILIDAD!C74</f>
        <v/>
      </c>
      <c r="C75" s="52" t="str">
        <f t="shared" ca="1" si="2"/>
        <v/>
      </c>
      <c r="D75" s="19"/>
    </row>
    <row r="76" spans="2:4" x14ac:dyDescent="0.2">
      <c r="B76" s="51" t="str">
        <f>RENTABILIDAD!C75</f>
        <v/>
      </c>
      <c r="C76" s="52" t="str">
        <f t="shared" ca="1" si="2"/>
        <v/>
      </c>
      <c r="D76" s="19"/>
    </row>
    <row r="77" spans="2:4" x14ac:dyDescent="0.2">
      <c r="B77" s="51" t="str">
        <f>RENTABILIDAD!C76</f>
        <v/>
      </c>
      <c r="C77" s="52" t="str">
        <f t="shared" ca="1" si="2"/>
        <v/>
      </c>
      <c r="D77" s="19"/>
    </row>
    <row r="78" spans="2:4" x14ac:dyDescent="0.2">
      <c r="B78" s="51" t="str">
        <f>RENTABILIDAD!C77</f>
        <v/>
      </c>
      <c r="C78" s="52" t="str">
        <f t="shared" ca="1" si="2"/>
        <v/>
      </c>
      <c r="D78" s="19"/>
    </row>
    <row r="79" spans="2:4" x14ac:dyDescent="0.2">
      <c r="B79" s="51" t="str">
        <f>RENTABILIDAD!C78</f>
        <v/>
      </c>
      <c r="C79" s="52" t="str">
        <f t="shared" ca="1" si="2"/>
        <v/>
      </c>
      <c r="D79" s="19"/>
    </row>
    <row r="80" spans="2:4" x14ac:dyDescent="0.2">
      <c r="B80" s="51" t="str">
        <f>RENTABILIDAD!C79</f>
        <v/>
      </c>
      <c r="C80" s="52" t="str">
        <f t="shared" ca="1" si="2"/>
        <v/>
      </c>
      <c r="D80" s="19"/>
    </row>
    <row r="81" spans="2:4" x14ac:dyDescent="0.2">
      <c r="B81" s="51" t="str">
        <f>RENTABILIDAD!C80</f>
        <v/>
      </c>
      <c r="C81" s="52" t="str">
        <f t="shared" ca="1" si="2"/>
        <v/>
      </c>
      <c r="D81" s="19"/>
    </row>
    <row r="82" spans="2:4" x14ac:dyDescent="0.2">
      <c r="B82" s="51" t="str">
        <f>RENTABILIDAD!C81</f>
        <v/>
      </c>
      <c r="C82" s="52" t="str">
        <f t="shared" ca="1" si="2"/>
        <v/>
      </c>
      <c r="D82" s="19"/>
    </row>
    <row r="83" spans="2:4" x14ac:dyDescent="0.2">
      <c r="B83" s="51" t="str">
        <f>RENTABILIDAD!C82</f>
        <v/>
      </c>
      <c r="C83" s="52" t="str">
        <f t="shared" ca="1" si="2"/>
        <v/>
      </c>
      <c r="D83" s="19"/>
    </row>
    <row r="84" spans="2:4" x14ac:dyDescent="0.2">
      <c r="B84" s="51" t="str">
        <f>RENTABILIDAD!C83</f>
        <v/>
      </c>
      <c r="C84" s="52" t="str">
        <f t="shared" ca="1" si="2"/>
        <v/>
      </c>
      <c r="D84" s="19"/>
    </row>
    <row r="85" spans="2:4" x14ac:dyDescent="0.2">
      <c r="B85" s="51" t="str">
        <f>RENTABILIDAD!C84</f>
        <v/>
      </c>
      <c r="C85" s="52" t="str">
        <f t="shared" ca="1" si="2"/>
        <v/>
      </c>
      <c r="D85" s="19"/>
    </row>
    <row r="86" spans="2:4" x14ac:dyDescent="0.2">
      <c r="B86" s="51" t="str">
        <f>RENTABILIDAD!C85</f>
        <v/>
      </c>
      <c r="C86" s="52" t="str">
        <f t="shared" ca="1" si="2"/>
        <v/>
      </c>
      <c r="D86" s="19"/>
    </row>
    <row r="87" spans="2:4" x14ac:dyDescent="0.2">
      <c r="B87" s="51" t="str">
        <f>RENTABILIDAD!C86</f>
        <v/>
      </c>
      <c r="C87" s="52" t="str">
        <f t="shared" ca="1" si="2"/>
        <v/>
      </c>
      <c r="D87" s="19"/>
    </row>
    <row r="88" spans="2:4" x14ac:dyDescent="0.2">
      <c r="B88" s="51" t="str">
        <f>RENTABILIDAD!C87</f>
        <v/>
      </c>
      <c r="C88" s="52" t="str">
        <f t="shared" ca="1" si="2"/>
        <v/>
      </c>
      <c r="D88" s="19"/>
    </row>
    <row r="89" spans="2:4" x14ac:dyDescent="0.2">
      <c r="B89" s="51" t="str">
        <f>RENTABILIDAD!C88</f>
        <v/>
      </c>
      <c r="C89" s="52" t="str">
        <f t="shared" ca="1" si="2"/>
        <v/>
      </c>
      <c r="D89" s="19"/>
    </row>
    <row r="90" spans="2:4" x14ac:dyDescent="0.2">
      <c r="B90" s="51" t="str">
        <f>RENTABILIDAD!C89</f>
        <v/>
      </c>
      <c r="C90" s="52" t="str">
        <f t="shared" ca="1" si="2"/>
        <v/>
      </c>
      <c r="D90" s="19"/>
    </row>
    <row r="91" spans="2:4" x14ac:dyDescent="0.2">
      <c r="B91" s="51" t="str">
        <f>RENTABILIDAD!C90</f>
        <v/>
      </c>
      <c r="C91" s="52" t="str">
        <f t="shared" ca="1" si="2"/>
        <v/>
      </c>
      <c r="D91" s="19"/>
    </row>
    <row r="92" spans="2:4" x14ac:dyDescent="0.2">
      <c r="B92" s="51" t="str">
        <f>RENTABILIDAD!C91</f>
        <v/>
      </c>
      <c r="C92" s="52" t="str">
        <f t="shared" ca="1" si="2"/>
        <v/>
      </c>
      <c r="D92" s="19"/>
    </row>
    <row r="93" spans="2:4" x14ac:dyDescent="0.2">
      <c r="B93" s="51" t="str">
        <f>RENTABILIDAD!C92</f>
        <v/>
      </c>
      <c r="C93" s="52" t="str">
        <f t="shared" ca="1" si="2"/>
        <v/>
      </c>
      <c r="D93" s="19"/>
    </row>
    <row r="94" spans="2:4" x14ac:dyDescent="0.2">
      <c r="B94" s="51" t="str">
        <f>RENTABILIDAD!C93</f>
        <v/>
      </c>
      <c r="C94" s="52" t="str">
        <f t="shared" ca="1" si="2"/>
        <v/>
      </c>
      <c r="D94" s="19"/>
    </row>
    <row r="95" spans="2:4" x14ac:dyDescent="0.2">
      <c r="B95" s="51" t="str">
        <f>RENTABILIDAD!C94</f>
        <v/>
      </c>
      <c r="C95" s="52" t="str">
        <f t="shared" ca="1" si="2"/>
        <v/>
      </c>
      <c r="D95" s="19"/>
    </row>
    <row r="96" spans="2:4" x14ac:dyDescent="0.2">
      <c r="B96" s="51" t="str">
        <f>RENTABILIDAD!C95</f>
        <v/>
      </c>
      <c r="C96" s="52" t="str">
        <f t="shared" ca="1" si="2"/>
        <v/>
      </c>
      <c r="D96" s="19"/>
    </row>
    <row r="97" spans="2:4" x14ac:dyDescent="0.2">
      <c r="B97" s="51" t="str">
        <f>RENTABILIDAD!C96</f>
        <v/>
      </c>
      <c r="C97" s="52" t="str">
        <f t="shared" ca="1" si="2"/>
        <v/>
      </c>
      <c r="D97" s="19"/>
    </row>
    <row r="98" spans="2:4" x14ac:dyDescent="0.2">
      <c r="B98" s="51" t="str">
        <f>RENTABILIDAD!C97</f>
        <v/>
      </c>
      <c r="C98" s="52" t="str">
        <f t="shared" ca="1" si="2"/>
        <v/>
      </c>
      <c r="D98" s="19"/>
    </row>
    <row r="99" spans="2:4" x14ac:dyDescent="0.2">
      <c r="B99" s="51" t="str">
        <f>RENTABILIDAD!C98</f>
        <v/>
      </c>
      <c r="C99" s="52" t="str">
        <f t="shared" ca="1" si="2"/>
        <v/>
      </c>
      <c r="D99" s="19"/>
    </row>
    <row r="100" spans="2:4" x14ac:dyDescent="0.2">
      <c r="B100" s="51" t="str">
        <f>RENTABILIDAD!C99</f>
        <v/>
      </c>
      <c r="C100" s="52" t="str">
        <f t="shared" ca="1" si="2"/>
        <v/>
      </c>
      <c r="D100" s="19"/>
    </row>
    <row r="101" spans="2:4" x14ac:dyDescent="0.2">
      <c r="B101" s="51" t="str">
        <f>RENTABILIDAD!C100</f>
        <v/>
      </c>
      <c r="C101" s="52" t="str">
        <f t="shared" ca="1" si="2"/>
        <v/>
      </c>
      <c r="D101" s="19"/>
    </row>
    <row r="102" spans="2:4" x14ac:dyDescent="0.2">
      <c r="B102" s="53" t="str">
        <f>RENTABILIDAD!C101</f>
        <v/>
      </c>
      <c r="C102" s="54" t="str">
        <f t="shared" ca="1" si="2"/>
        <v/>
      </c>
      <c r="D102" s="20"/>
    </row>
    <row r="103" spans="2:4" x14ac:dyDescent="0.2">
      <c r="C103" s="47"/>
    </row>
    <row r="104" spans="2:4" x14ac:dyDescent="0.2">
      <c r="C104" s="47"/>
    </row>
    <row r="105" spans="2:4" x14ac:dyDescent="0.2">
      <c r="C105" s="47"/>
    </row>
    <row r="106" spans="2:4" x14ac:dyDescent="0.2">
      <c r="C106" s="47"/>
    </row>
    <row r="107" spans="2:4" x14ac:dyDescent="0.2">
      <c r="C107" s="47"/>
    </row>
    <row r="108" spans="2:4" x14ac:dyDescent="0.2">
      <c r="C108" s="47"/>
    </row>
    <row r="109" spans="2:4" x14ac:dyDescent="0.2">
      <c r="C109" s="47"/>
    </row>
    <row r="110" spans="2:4" x14ac:dyDescent="0.2">
      <c r="C110" s="47"/>
    </row>
    <row r="111" spans="2:4" x14ac:dyDescent="0.2">
      <c r="C111" s="47"/>
    </row>
    <row r="112" spans="2:4" x14ac:dyDescent="0.2">
      <c r="C112" s="47"/>
    </row>
    <row r="113" spans="3:3" x14ac:dyDescent="0.2">
      <c r="C113" s="47"/>
    </row>
    <row r="114" spans="3:3" x14ac:dyDescent="0.2">
      <c r="C114" s="47"/>
    </row>
    <row r="115" spans="3:3" x14ac:dyDescent="0.2">
      <c r="C115" s="47"/>
    </row>
    <row r="116" spans="3:3" x14ac:dyDescent="0.2">
      <c r="C116" s="47"/>
    </row>
    <row r="117" spans="3:3" x14ac:dyDescent="0.2">
      <c r="C117" s="47"/>
    </row>
    <row r="118" spans="3:3" x14ac:dyDescent="0.2">
      <c r="C118" s="47"/>
    </row>
    <row r="119" spans="3:3" x14ac:dyDescent="0.2">
      <c r="C119" s="47"/>
    </row>
    <row r="120" spans="3:3" x14ac:dyDescent="0.2">
      <c r="C120" s="47"/>
    </row>
    <row r="121" spans="3:3" x14ac:dyDescent="0.2">
      <c r="C121" s="47"/>
    </row>
    <row r="122" spans="3:3" x14ac:dyDescent="0.2">
      <c r="C122" s="47"/>
    </row>
    <row r="123" spans="3:3" x14ac:dyDescent="0.2">
      <c r="C123" s="47"/>
    </row>
    <row r="124" spans="3:3" x14ac:dyDescent="0.2">
      <c r="C124" s="47"/>
    </row>
    <row r="125" spans="3:3" x14ac:dyDescent="0.2">
      <c r="C125" s="47"/>
    </row>
    <row r="126" spans="3:3" x14ac:dyDescent="0.2">
      <c r="C126" s="47"/>
    </row>
    <row r="127" spans="3:3" x14ac:dyDescent="0.2">
      <c r="C127" s="47"/>
    </row>
    <row r="128" spans="3:3" x14ac:dyDescent="0.2">
      <c r="C128" s="47"/>
    </row>
    <row r="129" spans="3:3" x14ac:dyDescent="0.2">
      <c r="C129" s="47"/>
    </row>
    <row r="130" spans="3:3" x14ac:dyDescent="0.2">
      <c r="C130" s="47"/>
    </row>
    <row r="131" spans="3:3" x14ac:dyDescent="0.2">
      <c r="C131" s="47"/>
    </row>
    <row r="132" spans="3:3" x14ac:dyDescent="0.2">
      <c r="C132" s="47"/>
    </row>
    <row r="133" spans="3:3" x14ac:dyDescent="0.2">
      <c r="C133" s="47"/>
    </row>
    <row r="134" spans="3:3" x14ac:dyDescent="0.2">
      <c r="C134" s="47"/>
    </row>
    <row r="135" spans="3:3" x14ac:dyDescent="0.2">
      <c r="C135" s="47"/>
    </row>
    <row r="136" spans="3:3" x14ac:dyDescent="0.2">
      <c r="C136" s="47"/>
    </row>
    <row r="137" spans="3:3" x14ac:dyDescent="0.2">
      <c r="C137" s="47"/>
    </row>
    <row r="138" spans="3:3" x14ac:dyDescent="0.2">
      <c r="C138" s="47"/>
    </row>
    <row r="139" spans="3:3" x14ac:dyDescent="0.2">
      <c r="C139" s="47"/>
    </row>
    <row r="140" spans="3:3" x14ac:dyDescent="0.2">
      <c r="C140" s="47"/>
    </row>
    <row r="141" spans="3:3" x14ac:dyDescent="0.2">
      <c r="C141" s="47"/>
    </row>
    <row r="142" spans="3:3" x14ac:dyDescent="0.2">
      <c r="C142" s="47"/>
    </row>
    <row r="143" spans="3:3" x14ac:dyDescent="0.2">
      <c r="C143" s="47"/>
    </row>
    <row r="144" spans="3:3" x14ac:dyDescent="0.2">
      <c r="C144" s="47"/>
    </row>
    <row r="145" spans="3:3" x14ac:dyDescent="0.2">
      <c r="C145" s="47"/>
    </row>
    <row r="146" spans="3:3" x14ac:dyDescent="0.2">
      <c r="C146" s="47"/>
    </row>
    <row r="147" spans="3:3" x14ac:dyDescent="0.2">
      <c r="C147" s="47"/>
    </row>
    <row r="148" spans="3:3" x14ac:dyDescent="0.2">
      <c r="C148" s="47"/>
    </row>
    <row r="149" spans="3:3" x14ac:dyDescent="0.2">
      <c r="C149" s="47"/>
    </row>
    <row r="150" spans="3:3" x14ac:dyDescent="0.2">
      <c r="C150" s="47"/>
    </row>
    <row r="151" spans="3:3" x14ac:dyDescent="0.2">
      <c r="C151" s="47"/>
    </row>
    <row r="152" spans="3:3" x14ac:dyDescent="0.2">
      <c r="C152" s="47"/>
    </row>
    <row r="153" spans="3:3" x14ac:dyDescent="0.2">
      <c r="C153" s="47"/>
    </row>
    <row r="154" spans="3:3" x14ac:dyDescent="0.2">
      <c r="C154" s="47"/>
    </row>
    <row r="155" spans="3:3" x14ac:dyDescent="0.2">
      <c r="C155" s="47"/>
    </row>
    <row r="156" spans="3:3" x14ac:dyDescent="0.2">
      <c r="C156" s="47"/>
    </row>
    <row r="157" spans="3:3" x14ac:dyDescent="0.2">
      <c r="C157" s="47"/>
    </row>
    <row r="158" spans="3:3" x14ac:dyDescent="0.2">
      <c r="C158" s="47"/>
    </row>
    <row r="159" spans="3:3" x14ac:dyDescent="0.2">
      <c r="C159" s="47"/>
    </row>
    <row r="160" spans="3:3" x14ac:dyDescent="0.2">
      <c r="C160" s="47"/>
    </row>
    <row r="161" spans="3:3" x14ac:dyDescent="0.2">
      <c r="C161" s="47"/>
    </row>
    <row r="162" spans="3:3" x14ac:dyDescent="0.2">
      <c r="C162" s="47"/>
    </row>
    <row r="163" spans="3:3" x14ac:dyDescent="0.2">
      <c r="C163" s="47"/>
    </row>
    <row r="164" spans="3:3" x14ac:dyDescent="0.2">
      <c r="C164" s="47"/>
    </row>
    <row r="165" spans="3:3" x14ac:dyDescent="0.2">
      <c r="C165" s="47"/>
    </row>
    <row r="166" spans="3:3" x14ac:dyDescent="0.2">
      <c r="C166" s="47"/>
    </row>
    <row r="167" spans="3:3" x14ac:dyDescent="0.2">
      <c r="C167" s="47"/>
    </row>
    <row r="168" spans="3:3" x14ac:dyDescent="0.2">
      <c r="C168" s="47"/>
    </row>
    <row r="169" spans="3:3" x14ac:dyDescent="0.2">
      <c r="C169" s="47"/>
    </row>
    <row r="170" spans="3:3" x14ac:dyDescent="0.2">
      <c r="C170" s="47"/>
    </row>
    <row r="171" spans="3:3" x14ac:dyDescent="0.2">
      <c r="C171" s="47"/>
    </row>
    <row r="172" spans="3:3" x14ac:dyDescent="0.2">
      <c r="C172" s="47"/>
    </row>
    <row r="173" spans="3:3" x14ac:dyDescent="0.2">
      <c r="C173" s="47"/>
    </row>
    <row r="174" spans="3:3" x14ac:dyDescent="0.2">
      <c r="C174" s="47"/>
    </row>
    <row r="175" spans="3:3" x14ac:dyDescent="0.2">
      <c r="C175" s="47"/>
    </row>
    <row r="176" spans="3:3" x14ac:dyDescent="0.2">
      <c r="C176" s="47"/>
    </row>
    <row r="177" spans="3:3" x14ac:dyDescent="0.2">
      <c r="C177" s="47"/>
    </row>
    <row r="178" spans="3:3" x14ac:dyDescent="0.2">
      <c r="C178" s="47"/>
    </row>
    <row r="179" spans="3:3" x14ac:dyDescent="0.2">
      <c r="C179" s="47"/>
    </row>
    <row r="180" spans="3:3" x14ac:dyDescent="0.2">
      <c r="C180" s="47"/>
    </row>
    <row r="181" spans="3:3" x14ac:dyDescent="0.2">
      <c r="C181" s="47"/>
    </row>
    <row r="182" spans="3:3" x14ac:dyDescent="0.2">
      <c r="C182" s="47"/>
    </row>
    <row r="183" spans="3:3" x14ac:dyDescent="0.2">
      <c r="C183" s="47"/>
    </row>
    <row r="184" spans="3:3" x14ac:dyDescent="0.2">
      <c r="C184" s="47"/>
    </row>
    <row r="185" spans="3:3" x14ac:dyDescent="0.2">
      <c r="C185" s="47"/>
    </row>
    <row r="186" spans="3:3" x14ac:dyDescent="0.2">
      <c r="C186" s="47"/>
    </row>
    <row r="187" spans="3:3" x14ac:dyDescent="0.2">
      <c r="C187" s="47"/>
    </row>
    <row r="188" spans="3:3" x14ac:dyDescent="0.2">
      <c r="C188" s="47"/>
    </row>
    <row r="189" spans="3:3" x14ac:dyDescent="0.2">
      <c r="C189" s="47"/>
    </row>
    <row r="190" spans="3:3" x14ac:dyDescent="0.2">
      <c r="C190" s="47"/>
    </row>
    <row r="191" spans="3:3" x14ac:dyDescent="0.2">
      <c r="C191" s="47"/>
    </row>
    <row r="192" spans="3:3" x14ac:dyDescent="0.2">
      <c r="C192" s="47"/>
    </row>
    <row r="193" spans="3:3" x14ac:dyDescent="0.2">
      <c r="C193" s="47"/>
    </row>
    <row r="194" spans="3:3" x14ac:dyDescent="0.2">
      <c r="C194" s="47"/>
    </row>
    <row r="195" spans="3:3" x14ac:dyDescent="0.2">
      <c r="C195" s="47"/>
    </row>
    <row r="196" spans="3:3" x14ac:dyDescent="0.2">
      <c r="C196" s="47"/>
    </row>
    <row r="197" spans="3:3" x14ac:dyDescent="0.2">
      <c r="C197" s="47"/>
    </row>
    <row r="198" spans="3:3" x14ac:dyDescent="0.2">
      <c r="C198" s="47"/>
    </row>
    <row r="199" spans="3:3" x14ac:dyDescent="0.2">
      <c r="C199" s="47"/>
    </row>
    <row r="200" spans="3:3" x14ac:dyDescent="0.2">
      <c r="C200" s="47"/>
    </row>
    <row r="201" spans="3:3" x14ac:dyDescent="0.2">
      <c r="C201" s="47"/>
    </row>
    <row r="202" spans="3:3" x14ac:dyDescent="0.2">
      <c r="C202" s="47"/>
    </row>
    <row r="203" spans="3:3" x14ac:dyDescent="0.2">
      <c r="C203" s="47"/>
    </row>
    <row r="204" spans="3:3" x14ac:dyDescent="0.2">
      <c r="C204" s="47"/>
    </row>
    <row r="205" spans="3:3" x14ac:dyDescent="0.2">
      <c r="C205" s="47"/>
    </row>
    <row r="206" spans="3:3" x14ac:dyDescent="0.2">
      <c r="C206" s="47"/>
    </row>
    <row r="207" spans="3:3" x14ac:dyDescent="0.2">
      <c r="C207" s="47"/>
    </row>
    <row r="208" spans="3:3" x14ac:dyDescent="0.2">
      <c r="C208" s="47"/>
    </row>
    <row r="209" spans="3:3" x14ac:dyDescent="0.2">
      <c r="C209" s="47"/>
    </row>
    <row r="210" spans="3:3" x14ac:dyDescent="0.2">
      <c r="C210" s="47"/>
    </row>
    <row r="211" spans="3:3" x14ac:dyDescent="0.2">
      <c r="C211" s="47"/>
    </row>
    <row r="212" spans="3:3" x14ac:dyDescent="0.2">
      <c r="C212" s="47"/>
    </row>
    <row r="213" spans="3:3" x14ac:dyDescent="0.2">
      <c r="C213" s="47"/>
    </row>
    <row r="214" spans="3:3" x14ac:dyDescent="0.2">
      <c r="C214" s="47"/>
    </row>
    <row r="215" spans="3:3" x14ac:dyDescent="0.2">
      <c r="C215" s="47"/>
    </row>
    <row r="216" spans="3:3" x14ac:dyDescent="0.2">
      <c r="C216" s="47"/>
    </row>
    <row r="217" spans="3:3" x14ac:dyDescent="0.2">
      <c r="C217" s="47"/>
    </row>
    <row r="218" spans="3:3" x14ac:dyDescent="0.2">
      <c r="C218" s="47"/>
    </row>
    <row r="219" spans="3:3" x14ac:dyDescent="0.2">
      <c r="C219" s="47"/>
    </row>
    <row r="220" spans="3:3" x14ac:dyDescent="0.2">
      <c r="C220" s="47"/>
    </row>
    <row r="221" spans="3:3" x14ac:dyDescent="0.2">
      <c r="C221" s="47"/>
    </row>
    <row r="222" spans="3:3" x14ac:dyDescent="0.2">
      <c r="C222" s="47"/>
    </row>
    <row r="223" spans="3:3" x14ac:dyDescent="0.2">
      <c r="C223" s="47"/>
    </row>
    <row r="224" spans="3:3" x14ac:dyDescent="0.2">
      <c r="C224" s="47"/>
    </row>
    <row r="225" spans="3:3" x14ac:dyDescent="0.2">
      <c r="C225" s="47"/>
    </row>
    <row r="226" spans="3:3" x14ac:dyDescent="0.2">
      <c r="C226" s="47"/>
    </row>
    <row r="227" spans="3:3" x14ac:dyDescent="0.2">
      <c r="C227" s="47"/>
    </row>
    <row r="228" spans="3:3" x14ac:dyDescent="0.2">
      <c r="C228" s="47"/>
    </row>
    <row r="229" spans="3:3" x14ac:dyDescent="0.2">
      <c r="C229" s="47"/>
    </row>
    <row r="230" spans="3:3" x14ac:dyDescent="0.2">
      <c r="C230" s="47"/>
    </row>
    <row r="231" spans="3:3" x14ac:dyDescent="0.2">
      <c r="C231" s="47"/>
    </row>
    <row r="232" spans="3:3" x14ac:dyDescent="0.2">
      <c r="C232" s="47"/>
    </row>
    <row r="233" spans="3:3" x14ac:dyDescent="0.2">
      <c r="C233" s="47"/>
    </row>
    <row r="234" spans="3:3" x14ac:dyDescent="0.2">
      <c r="C234" s="47"/>
    </row>
    <row r="235" spans="3:3" x14ac:dyDescent="0.2">
      <c r="C235" s="47"/>
    </row>
    <row r="236" spans="3:3" x14ac:dyDescent="0.2">
      <c r="C236" s="47"/>
    </row>
    <row r="237" spans="3:3" x14ac:dyDescent="0.2">
      <c r="C237" s="47"/>
    </row>
    <row r="238" spans="3:3" x14ac:dyDescent="0.2">
      <c r="C238" s="47"/>
    </row>
    <row r="239" spans="3:3" x14ac:dyDescent="0.2">
      <c r="C239" s="47"/>
    </row>
    <row r="240" spans="3:3" x14ac:dyDescent="0.2">
      <c r="C240" s="47"/>
    </row>
    <row r="241" spans="3:3" x14ac:dyDescent="0.2">
      <c r="C241" s="47"/>
    </row>
    <row r="242" spans="3:3" x14ac:dyDescent="0.2">
      <c r="C242" s="47"/>
    </row>
    <row r="243" spans="3:3" x14ac:dyDescent="0.2">
      <c r="C243" s="47"/>
    </row>
    <row r="244" spans="3:3" x14ac:dyDescent="0.2">
      <c r="C244" s="47"/>
    </row>
    <row r="245" spans="3:3" x14ac:dyDescent="0.2">
      <c r="C245" s="47"/>
    </row>
    <row r="246" spans="3:3" x14ac:dyDescent="0.2">
      <c r="C246" s="47"/>
    </row>
    <row r="247" spans="3:3" x14ac:dyDescent="0.2">
      <c r="C247" s="47"/>
    </row>
    <row r="248" spans="3:3" x14ac:dyDescent="0.2">
      <c r="C248" s="47"/>
    </row>
    <row r="249" spans="3:3" x14ac:dyDescent="0.2">
      <c r="C249" s="47"/>
    </row>
    <row r="250" spans="3:3" x14ac:dyDescent="0.2">
      <c r="C250" s="47"/>
    </row>
    <row r="251" spans="3:3" x14ac:dyDescent="0.2">
      <c r="C251" s="47"/>
    </row>
    <row r="252" spans="3:3" x14ac:dyDescent="0.2">
      <c r="C252" s="47"/>
    </row>
    <row r="253" spans="3:3" x14ac:dyDescent="0.2">
      <c r="C253" s="47"/>
    </row>
    <row r="254" spans="3:3" x14ac:dyDescent="0.2">
      <c r="C254" s="47"/>
    </row>
    <row r="255" spans="3:3" x14ac:dyDescent="0.2">
      <c r="C255" s="47"/>
    </row>
    <row r="256" spans="3:3" x14ac:dyDescent="0.2">
      <c r="C256" s="47"/>
    </row>
    <row r="257" spans="3:3" x14ac:dyDescent="0.2">
      <c r="C257" s="47"/>
    </row>
    <row r="258" spans="3:3" x14ac:dyDescent="0.2">
      <c r="C258" s="47"/>
    </row>
    <row r="259" spans="3:3" x14ac:dyDescent="0.2">
      <c r="C259" s="47"/>
    </row>
    <row r="260" spans="3:3" x14ac:dyDescent="0.2">
      <c r="C260" s="47"/>
    </row>
    <row r="261" spans="3:3" x14ac:dyDescent="0.2">
      <c r="C261" s="47"/>
    </row>
    <row r="262" spans="3:3" x14ac:dyDescent="0.2">
      <c r="C262" s="47"/>
    </row>
    <row r="263" spans="3:3" x14ac:dyDescent="0.2">
      <c r="C263" s="47"/>
    </row>
    <row r="264" spans="3:3" x14ac:dyDescent="0.2">
      <c r="C264" s="47"/>
    </row>
    <row r="265" spans="3:3" x14ac:dyDescent="0.2">
      <c r="C265" s="47"/>
    </row>
    <row r="266" spans="3:3" x14ac:dyDescent="0.2">
      <c r="C266" s="47"/>
    </row>
    <row r="267" spans="3:3" x14ac:dyDescent="0.2">
      <c r="C267" s="47"/>
    </row>
    <row r="268" spans="3:3" x14ac:dyDescent="0.2">
      <c r="C268" s="47"/>
    </row>
    <row r="269" spans="3:3" x14ac:dyDescent="0.2">
      <c r="C269" s="47"/>
    </row>
    <row r="270" spans="3:3" x14ac:dyDescent="0.2">
      <c r="C270" s="47"/>
    </row>
    <row r="271" spans="3:3" x14ac:dyDescent="0.2">
      <c r="C271" s="47"/>
    </row>
    <row r="272" spans="3:3" x14ac:dyDescent="0.2">
      <c r="C272" s="47"/>
    </row>
    <row r="273" spans="3:3" x14ac:dyDescent="0.2">
      <c r="C273" s="47"/>
    </row>
    <row r="274" spans="3:3" x14ac:dyDescent="0.2">
      <c r="C274" s="47"/>
    </row>
    <row r="275" spans="3:3" x14ac:dyDescent="0.2">
      <c r="C275" s="47"/>
    </row>
    <row r="276" spans="3:3" x14ac:dyDescent="0.2">
      <c r="C276" s="47"/>
    </row>
    <row r="277" spans="3:3" x14ac:dyDescent="0.2">
      <c r="C277" s="47"/>
    </row>
    <row r="278" spans="3:3" x14ac:dyDescent="0.2">
      <c r="C278" s="47"/>
    </row>
    <row r="279" spans="3:3" x14ac:dyDescent="0.2">
      <c r="C279" s="47"/>
    </row>
    <row r="280" spans="3:3" x14ac:dyDescent="0.2">
      <c r="C280" s="47"/>
    </row>
    <row r="281" spans="3:3" x14ac:dyDescent="0.2">
      <c r="C281" s="47"/>
    </row>
    <row r="282" spans="3:3" x14ac:dyDescent="0.2">
      <c r="C282" s="47"/>
    </row>
    <row r="283" spans="3:3" x14ac:dyDescent="0.2">
      <c r="C283" s="47"/>
    </row>
    <row r="284" spans="3:3" x14ac:dyDescent="0.2">
      <c r="C284" s="47"/>
    </row>
    <row r="285" spans="3:3" x14ac:dyDescent="0.2">
      <c r="C285" s="47"/>
    </row>
    <row r="286" spans="3:3" x14ac:dyDescent="0.2">
      <c r="C286" s="47"/>
    </row>
    <row r="287" spans="3:3" x14ac:dyDescent="0.2">
      <c r="C287" s="47"/>
    </row>
    <row r="288" spans="3:3" x14ac:dyDescent="0.2">
      <c r="C288" s="47"/>
    </row>
    <row r="289" spans="3:3" x14ac:dyDescent="0.2">
      <c r="C289" s="47"/>
    </row>
    <row r="290" spans="3:3" x14ac:dyDescent="0.2">
      <c r="C290" s="47"/>
    </row>
    <row r="291" spans="3:3" x14ac:dyDescent="0.2">
      <c r="C291" s="47"/>
    </row>
    <row r="292" spans="3:3" x14ac:dyDescent="0.2">
      <c r="C292" s="47"/>
    </row>
    <row r="293" spans="3:3" x14ac:dyDescent="0.2">
      <c r="C293" s="47"/>
    </row>
    <row r="294" spans="3:3" x14ac:dyDescent="0.2">
      <c r="C294" s="47"/>
    </row>
    <row r="295" spans="3:3" x14ac:dyDescent="0.2">
      <c r="C295" s="47"/>
    </row>
    <row r="296" spans="3:3" x14ac:dyDescent="0.2">
      <c r="C296" s="47"/>
    </row>
    <row r="297" spans="3:3" x14ac:dyDescent="0.2">
      <c r="C297" s="47"/>
    </row>
    <row r="298" spans="3:3" x14ac:dyDescent="0.2">
      <c r="C298" s="47"/>
    </row>
    <row r="299" spans="3:3" x14ac:dyDescent="0.2">
      <c r="C299" s="47"/>
    </row>
    <row r="300" spans="3:3" x14ac:dyDescent="0.2">
      <c r="C300" s="47"/>
    </row>
    <row r="301" spans="3:3" x14ac:dyDescent="0.2">
      <c r="C301" s="47"/>
    </row>
    <row r="302" spans="3:3" x14ac:dyDescent="0.2">
      <c r="C302" s="47"/>
    </row>
    <row r="303" spans="3:3" x14ac:dyDescent="0.2">
      <c r="C303" s="47"/>
    </row>
    <row r="304" spans="3:3" x14ac:dyDescent="0.2">
      <c r="C304" s="47"/>
    </row>
    <row r="305" spans="3:3" x14ac:dyDescent="0.2">
      <c r="C305" s="47"/>
    </row>
    <row r="306" spans="3:3" x14ac:dyDescent="0.2">
      <c r="C306" s="47"/>
    </row>
    <row r="307" spans="3:3" x14ac:dyDescent="0.2">
      <c r="C307" s="47"/>
    </row>
    <row r="308" spans="3:3" x14ac:dyDescent="0.2">
      <c r="C308" s="47"/>
    </row>
    <row r="309" spans="3:3" x14ac:dyDescent="0.2">
      <c r="C309" s="47"/>
    </row>
    <row r="310" spans="3:3" x14ac:dyDescent="0.2">
      <c r="C310" s="47"/>
    </row>
    <row r="311" spans="3:3" x14ac:dyDescent="0.2">
      <c r="C311" s="47"/>
    </row>
    <row r="312" spans="3:3" x14ac:dyDescent="0.2">
      <c r="C312" s="47"/>
    </row>
    <row r="313" spans="3:3" x14ac:dyDescent="0.2">
      <c r="C313" s="47"/>
    </row>
    <row r="314" spans="3:3" x14ac:dyDescent="0.2">
      <c r="C314" s="47"/>
    </row>
    <row r="315" spans="3:3" x14ac:dyDescent="0.2">
      <c r="C315" s="47"/>
    </row>
    <row r="316" spans="3:3" x14ac:dyDescent="0.2">
      <c r="C316" s="47"/>
    </row>
    <row r="317" spans="3:3" x14ac:dyDescent="0.2">
      <c r="C317" s="47"/>
    </row>
    <row r="318" spans="3:3" x14ac:dyDescent="0.2">
      <c r="C318" s="47"/>
    </row>
    <row r="319" spans="3:3" x14ac:dyDescent="0.2">
      <c r="C319" s="47"/>
    </row>
    <row r="320" spans="3:3" x14ac:dyDescent="0.2">
      <c r="C320" s="47"/>
    </row>
    <row r="321" spans="3:3" x14ac:dyDescent="0.2">
      <c r="C321" s="47"/>
    </row>
    <row r="322" spans="3:3" x14ac:dyDescent="0.2">
      <c r="C322" s="47"/>
    </row>
    <row r="323" spans="3:3" x14ac:dyDescent="0.2">
      <c r="C323" s="47"/>
    </row>
    <row r="324" spans="3:3" x14ac:dyDescent="0.2">
      <c r="C324" s="47"/>
    </row>
    <row r="325" spans="3:3" x14ac:dyDescent="0.2">
      <c r="C325" s="47"/>
    </row>
    <row r="326" spans="3:3" x14ac:dyDescent="0.2">
      <c r="C326" s="47"/>
    </row>
    <row r="327" spans="3:3" x14ac:dyDescent="0.2">
      <c r="C327" s="47"/>
    </row>
    <row r="328" spans="3:3" x14ac:dyDescent="0.2">
      <c r="C328" s="47"/>
    </row>
    <row r="329" spans="3:3" x14ac:dyDescent="0.2">
      <c r="C329" s="47"/>
    </row>
    <row r="330" spans="3:3" x14ac:dyDescent="0.2">
      <c r="C330" s="47"/>
    </row>
    <row r="331" spans="3:3" x14ac:dyDescent="0.2">
      <c r="C331" s="47"/>
    </row>
    <row r="332" spans="3:3" x14ac:dyDescent="0.2">
      <c r="C332" s="47"/>
    </row>
    <row r="333" spans="3:3" x14ac:dyDescent="0.2">
      <c r="C333" s="47"/>
    </row>
    <row r="334" spans="3:3" x14ac:dyDescent="0.2">
      <c r="C334" s="47"/>
    </row>
    <row r="335" spans="3:3" x14ac:dyDescent="0.2">
      <c r="C335" s="47"/>
    </row>
    <row r="336" spans="3:3" x14ac:dyDescent="0.2">
      <c r="C336" s="47"/>
    </row>
    <row r="337" spans="3:3" x14ac:dyDescent="0.2">
      <c r="C337" s="47"/>
    </row>
    <row r="338" spans="3:3" x14ac:dyDescent="0.2">
      <c r="C338" s="47"/>
    </row>
    <row r="339" spans="3:3" x14ac:dyDescent="0.2">
      <c r="C339" s="47"/>
    </row>
    <row r="340" spans="3:3" x14ac:dyDescent="0.2">
      <c r="C340" s="47"/>
    </row>
    <row r="341" spans="3:3" x14ac:dyDescent="0.2">
      <c r="C341" s="47"/>
    </row>
    <row r="342" spans="3:3" x14ac:dyDescent="0.2">
      <c r="C342" s="47"/>
    </row>
    <row r="343" spans="3:3" x14ac:dyDescent="0.2">
      <c r="C343" s="47"/>
    </row>
    <row r="344" spans="3:3" x14ac:dyDescent="0.2">
      <c r="C344" s="47"/>
    </row>
    <row r="345" spans="3:3" x14ac:dyDescent="0.2">
      <c r="C345" s="47"/>
    </row>
    <row r="346" spans="3:3" x14ac:dyDescent="0.2">
      <c r="C346" s="47"/>
    </row>
    <row r="347" spans="3:3" x14ac:dyDescent="0.2">
      <c r="C347" s="47"/>
    </row>
    <row r="348" spans="3:3" x14ac:dyDescent="0.2">
      <c r="C348" s="47"/>
    </row>
    <row r="349" spans="3:3" x14ac:dyDescent="0.2">
      <c r="C349" s="47"/>
    </row>
    <row r="350" spans="3:3" x14ac:dyDescent="0.2">
      <c r="C350" s="47"/>
    </row>
    <row r="351" spans="3:3" x14ac:dyDescent="0.2">
      <c r="C351" s="47"/>
    </row>
    <row r="352" spans="3:3" x14ac:dyDescent="0.2">
      <c r="C352" s="47"/>
    </row>
    <row r="353" spans="3:3" x14ac:dyDescent="0.2">
      <c r="C353" s="47"/>
    </row>
    <row r="354" spans="3:3" x14ac:dyDescent="0.2">
      <c r="C354" s="47"/>
    </row>
    <row r="355" spans="3:3" x14ac:dyDescent="0.2">
      <c r="C355" s="47"/>
    </row>
    <row r="356" spans="3:3" x14ac:dyDescent="0.2">
      <c r="C356" s="47"/>
    </row>
    <row r="357" spans="3:3" x14ac:dyDescent="0.2">
      <c r="C357" s="47"/>
    </row>
    <row r="358" spans="3:3" x14ac:dyDescent="0.2">
      <c r="C358" s="47"/>
    </row>
    <row r="359" spans="3:3" x14ac:dyDescent="0.2">
      <c r="C359" s="47"/>
    </row>
    <row r="360" spans="3:3" x14ac:dyDescent="0.2">
      <c r="C360" s="47"/>
    </row>
    <row r="361" spans="3:3" x14ac:dyDescent="0.2">
      <c r="C361" s="47"/>
    </row>
    <row r="362" spans="3:3" x14ac:dyDescent="0.2">
      <c r="C362" s="47"/>
    </row>
    <row r="363" spans="3:3" x14ac:dyDescent="0.2">
      <c r="C363" s="47"/>
    </row>
    <row r="364" spans="3:3" x14ac:dyDescent="0.2">
      <c r="C364" s="47"/>
    </row>
    <row r="365" spans="3:3" x14ac:dyDescent="0.2">
      <c r="C365" s="47"/>
    </row>
    <row r="366" spans="3:3" x14ac:dyDescent="0.2">
      <c r="C366" s="47"/>
    </row>
    <row r="367" spans="3:3" x14ac:dyDescent="0.2">
      <c r="C367" s="47"/>
    </row>
    <row r="368" spans="3:3" x14ac:dyDescent="0.2">
      <c r="C368" s="47"/>
    </row>
    <row r="369" spans="3:3" x14ac:dyDescent="0.2">
      <c r="C369" s="47"/>
    </row>
    <row r="370" spans="3:3" x14ac:dyDescent="0.2">
      <c r="C370" s="47"/>
    </row>
    <row r="371" spans="3:3" x14ac:dyDescent="0.2">
      <c r="C371" s="47"/>
    </row>
    <row r="372" spans="3:3" x14ac:dyDescent="0.2">
      <c r="C372" s="47"/>
    </row>
    <row r="373" spans="3:3" x14ac:dyDescent="0.2">
      <c r="C373" s="47"/>
    </row>
    <row r="374" spans="3:3" x14ac:dyDescent="0.2">
      <c r="C374" s="47"/>
    </row>
    <row r="375" spans="3:3" x14ac:dyDescent="0.2">
      <c r="C375" s="47"/>
    </row>
    <row r="376" spans="3:3" x14ac:dyDescent="0.2">
      <c r="C376" s="47"/>
    </row>
    <row r="377" spans="3:3" x14ac:dyDescent="0.2">
      <c r="C377" s="47"/>
    </row>
    <row r="378" spans="3:3" x14ac:dyDescent="0.2">
      <c r="C378" s="47"/>
    </row>
    <row r="379" spans="3:3" x14ac:dyDescent="0.2">
      <c r="C379" s="47"/>
    </row>
    <row r="380" spans="3:3" x14ac:dyDescent="0.2">
      <c r="C380" s="47"/>
    </row>
    <row r="381" spans="3:3" x14ac:dyDescent="0.2">
      <c r="C381" s="47"/>
    </row>
    <row r="382" spans="3:3" x14ac:dyDescent="0.2">
      <c r="C382" s="47"/>
    </row>
    <row r="383" spans="3:3" x14ac:dyDescent="0.2">
      <c r="C383" s="47"/>
    </row>
    <row r="384" spans="3:3" x14ac:dyDescent="0.2">
      <c r="C384" s="47"/>
    </row>
    <row r="385" spans="3:3" x14ac:dyDescent="0.2">
      <c r="C385" s="47"/>
    </row>
    <row r="386" spans="3:3" x14ac:dyDescent="0.2">
      <c r="C386" s="47"/>
    </row>
    <row r="387" spans="3:3" x14ac:dyDescent="0.2">
      <c r="C387" s="47"/>
    </row>
    <row r="388" spans="3:3" x14ac:dyDescent="0.2">
      <c r="C388" s="47"/>
    </row>
    <row r="389" spans="3:3" x14ac:dyDescent="0.2">
      <c r="C389" s="47"/>
    </row>
    <row r="390" spans="3:3" x14ac:dyDescent="0.2">
      <c r="C390" s="47"/>
    </row>
    <row r="391" spans="3:3" x14ac:dyDescent="0.2">
      <c r="C391" s="47"/>
    </row>
    <row r="392" spans="3:3" x14ac:dyDescent="0.2">
      <c r="C392" s="47"/>
    </row>
    <row r="393" spans="3:3" x14ac:dyDescent="0.2">
      <c r="C393" s="47"/>
    </row>
    <row r="394" spans="3:3" x14ac:dyDescent="0.2">
      <c r="C394" s="47"/>
    </row>
    <row r="395" spans="3:3" x14ac:dyDescent="0.2">
      <c r="C395" s="47"/>
    </row>
    <row r="396" spans="3:3" x14ac:dyDescent="0.2">
      <c r="C396" s="47"/>
    </row>
    <row r="397" spans="3:3" x14ac:dyDescent="0.2">
      <c r="C397" s="47"/>
    </row>
    <row r="398" spans="3:3" x14ac:dyDescent="0.2">
      <c r="C398" s="47"/>
    </row>
    <row r="399" spans="3:3" x14ac:dyDescent="0.2">
      <c r="C399" s="47"/>
    </row>
    <row r="400" spans="3:3" x14ac:dyDescent="0.2">
      <c r="C400" s="47"/>
    </row>
    <row r="401" spans="3:3" x14ac:dyDescent="0.2">
      <c r="C401" s="47"/>
    </row>
    <row r="402" spans="3:3" x14ac:dyDescent="0.2">
      <c r="C402" s="47"/>
    </row>
    <row r="403" spans="3:3" x14ac:dyDescent="0.2">
      <c r="C403" s="47"/>
    </row>
    <row r="404" spans="3:3" x14ac:dyDescent="0.2">
      <c r="C404" s="47"/>
    </row>
    <row r="405" spans="3:3" x14ac:dyDescent="0.2">
      <c r="C405" s="47"/>
    </row>
    <row r="406" spans="3:3" x14ac:dyDescent="0.2">
      <c r="C406" s="47"/>
    </row>
    <row r="407" spans="3:3" x14ac:dyDescent="0.2">
      <c r="C407" s="47"/>
    </row>
    <row r="408" spans="3:3" x14ac:dyDescent="0.2">
      <c r="C408" s="47"/>
    </row>
    <row r="409" spans="3:3" x14ac:dyDescent="0.2">
      <c r="C409" s="47"/>
    </row>
    <row r="410" spans="3:3" x14ac:dyDescent="0.2">
      <c r="C410" s="47"/>
    </row>
    <row r="411" spans="3:3" x14ac:dyDescent="0.2">
      <c r="C411" s="47"/>
    </row>
    <row r="412" spans="3:3" x14ac:dyDescent="0.2">
      <c r="C412" s="47"/>
    </row>
    <row r="413" spans="3:3" x14ac:dyDescent="0.2">
      <c r="C413" s="47"/>
    </row>
    <row r="414" spans="3:3" x14ac:dyDescent="0.2">
      <c r="C414" s="47"/>
    </row>
    <row r="415" spans="3:3" x14ac:dyDescent="0.2">
      <c r="C415" s="47"/>
    </row>
    <row r="416" spans="3:3" x14ac:dyDescent="0.2">
      <c r="C416" s="47"/>
    </row>
    <row r="417" spans="3:3" x14ac:dyDescent="0.2">
      <c r="C417" s="47"/>
    </row>
    <row r="418" spans="3:3" x14ac:dyDescent="0.2">
      <c r="C418" s="47"/>
    </row>
    <row r="419" spans="3:3" x14ac:dyDescent="0.2">
      <c r="C419" s="47"/>
    </row>
    <row r="420" spans="3:3" x14ac:dyDescent="0.2">
      <c r="C420" s="47"/>
    </row>
    <row r="421" spans="3:3" x14ac:dyDescent="0.2">
      <c r="C421" s="47"/>
    </row>
    <row r="422" spans="3:3" x14ac:dyDescent="0.2">
      <c r="C422" s="47"/>
    </row>
    <row r="423" spans="3:3" x14ac:dyDescent="0.2">
      <c r="C423" s="47"/>
    </row>
    <row r="424" spans="3:3" x14ac:dyDescent="0.2">
      <c r="C424" s="47"/>
    </row>
    <row r="425" spans="3:3" x14ac:dyDescent="0.2">
      <c r="C425" s="47"/>
    </row>
    <row r="426" spans="3:3" x14ac:dyDescent="0.2">
      <c r="C426" s="47"/>
    </row>
    <row r="427" spans="3:3" x14ac:dyDescent="0.2">
      <c r="C427" s="47"/>
    </row>
    <row r="428" spans="3:3" x14ac:dyDescent="0.2">
      <c r="C428" s="47"/>
    </row>
    <row r="429" spans="3:3" x14ac:dyDescent="0.2">
      <c r="C429" s="47"/>
    </row>
    <row r="430" spans="3:3" x14ac:dyDescent="0.2">
      <c r="C430" s="47"/>
    </row>
    <row r="431" spans="3:3" x14ac:dyDescent="0.2">
      <c r="C431" s="47"/>
    </row>
    <row r="432" spans="3:3" x14ac:dyDescent="0.2">
      <c r="C432" s="47"/>
    </row>
    <row r="433" spans="3:3" x14ac:dyDescent="0.2">
      <c r="C433" s="47"/>
    </row>
    <row r="434" spans="3:3" x14ac:dyDescent="0.2">
      <c r="C434" s="47"/>
    </row>
    <row r="435" spans="3:3" x14ac:dyDescent="0.2">
      <c r="C435" s="47"/>
    </row>
    <row r="436" spans="3:3" x14ac:dyDescent="0.2">
      <c r="C436" s="47"/>
    </row>
    <row r="437" spans="3:3" x14ac:dyDescent="0.2">
      <c r="C437" s="47"/>
    </row>
    <row r="438" spans="3:3" x14ac:dyDescent="0.2">
      <c r="C438" s="47"/>
    </row>
    <row r="439" spans="3:3" x14ac:dyDescent="0.2">
      <c r="C439" s="47"/>
    </row>
    <row r="440" spans="3:3" x14ac:dyDescent="0.2">
      <c r="C440" s="47"/>
    </row>
    <row r="441" spans="3:3" x14ac:dyDescent="0.2">
      <c r="C441" s="47"/>
    </row>
    <row r="442" spans="3:3" x14ac:dyDescent="0.2">
      <c r="C442" s="47"/>
    </row>
    <row r="443" spans="3:3" x14ac:dyDescent="0.2">
      <c r="C443" s="47"/>
    </row>
    <row r="444" spans="3:3" x14ac:dyDescent="0.2">
      <c r="C444" s="47"/>
    </row>
    <row r="445" spans="3:3" x14ac:dyDescent="0.2">
      <c r="C445" s="47"/>
    </row>
    <row r="446" spans="3:3" x14ac:dyDescent="0.2">
      <c r="C446" s="47"/>
    </row>
    <row r="447" spans="3:3" x14ac:dyDescent="0.2">
      <c r="C447" s="47"/>
    </row>
    <row r="448" spans="3:3" x14ac:dyDescent="0.2">
      <c r="C448" s="47"/>
    </row>
    <row r="449" spans="3:3" x14ac:dyDescent="0.2">
      <c r="C449" s="47"/>
    </row>
    <row r="450" spans="3:3" x14ac:dyDescent="0.2">
      <c r="C450" s="47"/>
    </row>
    <row r="451" spans="3:3" x14ac:dyDescent="0.2">
      <c r="C451" s="47"/>
    </row>
    <row r="452" spans="3:3" x14ac:dyDescent="0.2">
      <c r="C452" s="47"/>
    </row>
    <row r="453" spans="3:3" x14ac:dyDescent="0.2">
      <c r="C453" s="47"/>
    </row>
    <row r="454" spans="3:3" x14ac:dyDescent="0.2">
      <c r="C454" s="47"/>
    </row>
    <row r="455" spans="3:3" x14ac:dyDescent="0.2">
      <c r="C455" s="47"/>
    </row>
    <row r="456" spans="3:3" x14ac:dyDescent="0.2">
      <c r="C456" s="47"/>
    </row>
    <row r="457" spans="3:3" x14ac:dyDescent="0.2">
      <c r="C457" s="47"/>
    </row>
    <row r="458" spans="3:3" x14ac:dyDescent="0.2">
      <c r="C458" s="47"/>
    </row>
    <row r="459" spans="3:3" x14ac:dyDescent="0.2">
      <c r="C459" s="47"/>
    </row>
    <row r="460" spans="3:3" x14ac:dyDescent="0.2">
      <c r="C460" s="47"/>
    </row>
    <row r="461" spans="3:3" x14ac:dyDescent="0.2">
      <c r="C461" s="47"/>
    </row>
    <row r="462" spans="3:3" x14ac:dyDescent="0.2">
      <c r="C462" s="47"/>
    </row>
    <row r="463" spans="3:3" x14ac:dyDescent="0.2">
      <c r="C463" s="47"/>
    </row>
    <row r="464" spans="3:3" x14ac:dyDescent="0.2">
      <c r="C464" s="47"/>
    </row>
    <row r="465" spans="3:3" x14ac:dyDescent="0.2">
      <c r="C465" s="47"/>
    </row>
    <row r="466" spans="3:3" x14ac:dyDescent="0.2">
      <c r="C466" s="47"/>
    </row>
    <row r="467" spans="3:3" x14ac:dyDescent="0.2">
      <c r="C467" s="47"/>
    </row>
    <row r="468" spans="3:3" x14ac:dyDescent="0.2">
      <c r="C468" s="47"/>
    </row>
    <row r="469" spans="3:3" x14ac:dyDescent="0.2">
      <c r="C469" s="47"/>
    </row>
    <row r="470" spans="3:3" x14ac:dyDescent="0.2">
      <c r="C470" s="47"/>
    </row>
    <row r="471" spans="3:3" x14ac:dyDescent="0.2">
      <c r="C471" s="47"/>
    </row>
    <row r="472" spans="3:3" x14ac:dyDescent="0.2">
      <c r="C472" s="47"/>
    </row>
    <row r="473" spans="3:3" x14ac:dyDescent="0.2">
      <c r="C473" s="47"/>
    </row>
    <row r="474" spans="3:3" x14ac:dyDescent="0.2">
      <c r="C474" s="47"/>
    </row>
    <row r="475" spans="3:3" x14ac:dyDescent="0.2">
      <c r="C475" s="47"/>
    </row>
    <row r="476" spans="3:3" x14ac:dyDescent="0.2">
      <c r="C476" s="47"/>
    </row>
    <row r="477" spans="3:3" x14ac:dyDescent="0.2">
      <c r="C477" s="47"/>
    </row>
    <row r="478" spans="3:3" x14ac:dyDescent="0.2">
      <c r="C478" s="47"/>
    </row>
    <row r="479" spans="3:3" x14ac:dyDescent="0.2">
      <c r="C479" s="47"/>
    </row>
    <row r="480" spans="3:3" x14ac:dyDescent="0.2">
      <c r="C480" s="47"/>
    </row>
    <row r="481" spans="3:3" x14ac:dyDescent="0.2">
      <c r="C481" s="47"/>
    </row>
    <row r="482" spans="3:3" x14ac:dyDescent="0.2">
      <c r="C482" s="47"/>
    </row>
    <row r="483" spans="3:3" x14ac:dyDescent="0.2">
      <c r="C483" s="47"/>
    </row>
    <row r="484" spans="3:3" x14ac:dyDescent="0.2">
      <c r="C484" s="47"/>
    </row>
    <row r="485" spans="3:3" x14ac:dyDescent="0.2">
      <c r="C485" s="47"/>
    </row>
    <row r="486" spans="3:3" x14ac:dyDescent="0.2">
      <c r="C486" s="47"/>
    </row>
    <row r="487" spans="3:3" x14ac:dyDescent="0.2">
      <c r="C487" s="47"/>
    </row>
    <row r="488" spans="3:3" x14ac:dyDescent="0.2">
      <c r="C488" s="47"/>
    </row>
    <row r="489" spans="3:3" x14ac:dyDescent="0.2">
      <c r="C489" s="47"/>
    </row>
    <row r="490" spans="3:3" x14ac:dyDescent="0.2">
      <c r="C490" s="47"/>
    </row>
    <row r="491" spans="3:3" x14ac:dyDescent="0.2">
      <c r="C491" s="47"/>
    </row>
    <row r="492" spans="3:3" x14ac:dyDescent="0.2">
      <c r="C492" s="47"/>
    </row>
    <row r="493" spans="3:3" x14ac:dyDescent="0.2">
      <c r="C493" s="47"/>
    </row>
    <row r="494" spans="3:3" x14ac:dyDescent="0.2">
      <c r="C494" s="47"/>
    </row>
    <row r="495" spans="3:3" x14ac:dyDescent="0.2">
      <c r="C495" s="47"/>
    </row>
    <row r="496" spans="3:3" x14ac:dyDescent="0.2">
      <c r="C496" s="47"/>
    </row>
    <row r="497" spans="3:3" x14ac:dyDescent="0.2">
      <c r="C497" s="47"/>
    </row>
    <row r="498" spans="3:3" x14ac:dyDescent="0.2">
      <c r="C498" s="47"/>
    </row>
    <row r="499" spans="3:3" x14ac:dyDescent="0.2">
      <c r="C499" s="47"/>
    </row>
    <row r="500" spans="3:3" x14ac:dyDescent="0.2">
      <c r="C500" s="47"/>
    </row>
    <row r="501" spans="3:3" x14ac:dyDescent="0.2">
      <c r="C501" s="47"/>
    </row>
    <row r="502" spans="3:3" x14ac:dyDescent="0.2">
      <c r="C502" s="47"/>
    </row>
    <row r="503" spans="3:3" x14ac:dyDescent="0.2">
      <c r="C503" s="47"/>
    </row>
    <row r="504" spans="3:3" x14ac:dyDescent="0.2">
      <c r="C504" s="47"/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703DD-8FC0-4407-9AA1-9246988D276C}">
  <dimension ref="B3:AF1000"/>
  <sheetViews>
    <sheetView zoomScale="90" zoomScaleNormal="90" workbookViewId="0">
      <pane ySplit="4" topLeftCell="A5" activePane="bottomLeft" state="frozen"/>
      <selection pane="bottomLeft"/>
    </sheetView>
  </sheetViews>
  <sheetFormatPr baseColWidth="10" defaultColWidth="11.5" defaultRowHeight="15" x14ac:dyDescent="0.2"/>
  <cols>
    <col min="1" max="1" width="5.5" style="23" customWidth="1"/>
    <col min="2" max="2" width="5" style="23" hidden="1" customWidth="1"/>
    <col min="3" max="3" width="11.5" style="23"/>
    <col min="4" max="4" width="18" style="23" bestFit="1" customWidth="1"/>
    <col min="5" max="9" width="11.5" style="23"/>
    <col min="10" max="10" width="14.83203125" style="23" bestFit="1" customWidth="1"/>
    <col min="11" max="28" width="11.5" style="23"/>
    <col min="29" max="32" width="11.5" style="24"/>
    <col min="33" max="16384" width="11.5" style="23"/>
  </cols>
  <sheetData>
    <row r="3" spans="2:32" ht="27" x14ac:dyDescent="0.35">
      <c r="C3" s="148" t="s">
        <v>242</v>
      </c>
      <c r="D3" s="148"/>
      <c r="E3" s="148"/>
      <c r="F3" s="148"/>
      <c r="G3" s="148"/>
      <c r="H3" s="148"/>
      <c r="I3" s="148"/>
      <c r="J3" s="148"/>
    </row>
    <row r="4" spans="2:32" x14ac:dyDescent="0.2">
      <c r="C4" s="26" t="s">
        <v>2</v>
      </c>
      <c r="D4" s="49" t="s">
        <v>0</v>
      </c>
      <c r="E4" s="49" t="s">
        <v>30</v>
      </c>
      <c r="F4" s="49" t="s">
        <v>28</v>
      </c>
      <c r="G4" s="49" t="s">
        <v>239</v>
      </c>
      <c r="H4" s="49" t="s">
        <v>29</v>
      </c>
      <c r="I4" s="49" t="s">
        <v>240</v>
      </c>
      <c r="J4" s="27" t="s">
        <v>241</v>
      </c>
    </row>
    <row r="5" spans="2:32" x14ac:dyDescent="0.2">
      <c r="B5" s="24" t="str">
        <f>CONCATENATE(D5,E5,F5)</f>
        <v>AAPLHAPIUSD</v>
      </c>
      <c r="C5" s="18">
        <v>45323</v>
      </c>
      <c r="D5" s="2" t="s">
        <v>265</v>
      </c>
      <c r="E5" s="2" t="s">
        <v>263</v>
      </c>
      <c r="F5" s="2" t="s">
        <v>12</v>
      </c>
      <c r="G5" s="2">
        <v>0.18</v>
      </c>
      <c r="H5" s="2">
        <v>0</v>
      </c>
      <c r="I5" s="2">
        <v>5.5E-2</v>
      </c>
      <c r="J5" s="55" t="str">
        <f>IF(AC5="","",IF(AND(AE5="Inicio",AF5=2),_xlfn.CONCAT(AD5,TEXT(AC5,"#,##0.00")), IF(AND(AE5="Fin",AF5=2),_xlfn.CONCAT(TEXT(AC5,"#,##0.00"),AD5), IF(AND(AE5="Inicio",AF5=0),_xlfn.CONCAT(AD5,TEXT(AC5,"#,##0")), IF(AND(AE5="Fin",AF5=0),_xlfn.CONCAT(TEXT(AC5,"#,##0"),AD5),"")))))</f>
        <v>$0.13</v>
      </c>
      <c r="AC5" s="24">
        <f>IF(G5="","",G5-H5-I5)</f>
        <v>0.125</v>
      </c>
      <c r="AD5" s="24" t="str">
        <f>IFERROR(VLOOKUP(F5,'TASA DE CAMBIO'!$D$2:$G$15,2,0),"")</f>
        <v>$</v>
      </c>
      <c r="AE5" s="24" t="str">
        <f>IFERROR(VLOOKUP(F5,'TASA DE CAMBIO'!$D$2:$G$15,3,0),"")</f>
        <v>Inicio</v>
      </c>
      <c r="AF5" s="24">
        <f>IFERROR(VLOOKUP(F5,'TASA DE CAMBIO'!$D$2:$G$15,4,0),"")</f>
        <v>2</v>
      </c>
    </row>
    <row r="6" spans="2:32" x14ac:dyDescent="0.2">
      <c r="B6" s="24" t="str">
        <f t="shared" ref="B6:B69" si="0">CONCATENATE(D6,E6,F6)</f>
        <v>VOOHAPIUSD</v>
      </c>
      <c r="C6" s="18">
        <v>45352</v>
      </c>
      <c r="D6" s="2" t="s">
        <v>267</v>
      </c>
      <c r="E6" s="2" t="s">
        <v>263</v>
      </c>
      <c r="F6" s="2" t="s">
        <v>12</v>
      </c>
      <c r="G6" s="2">
        <v>1.22</v>
      </c>
      <c r="H6" s="2">
        <v>0</v>
      </c>
      <c r="I6" s="2">
        <v>0.36499999999999999</v>
      </c>
      <c r="J6" s="55" t="str">
        <f>IF(AC6="","",IF(AND(AE6="Inicio",AF6=2),_xlfn.CONCAT(AD6,TEXT(AC6,"#,##0.00")), IF(AND(AE6="Fin",AF6=2),_xlfn.CONCAT(TEXT(AC6,"#,##0.00"),AD6), IF(AND(AE6="Inicio",AF6=0),_xlfn.CONCAT(AD6,TEXT(AC6,"#,##0")), IF(AND(AE6="Fin",AF6=0),_xlfn.CONCAT(TEXT(AC6,"#,##0"),AD6),"")))))</f>
        <v>$0.86</v>
      </c>
      <c r="AC6" s="24">
        <f t="shared" ref="AC6:AC69" si="1">IF(G6="","",G6-H6-I6)</f>
        <v>0.85499999999999998</v>
      </c>
      <c r="AD6" s="24" t="str">
        <f>IFERROR(VLOOKUP(F6,'TASA DE CAMBIO'!$D$2:$G$15,2,0),"")</f>
        <v>$</v>
      </c>
      <c r="AE6" s="24" t="str">
        <f>IFERROR(VLOOKUP(F6,'TASA DE CAMBIO'!$D$2:$G$15,3,0),"")</f>
        <v>Inicio</v>
      </c>
      <c r="AF6" s="24">
        <f>IFERROR(VLOOKUP(F6,'TASA DE CAMBIO'!$D$2:$G$15,4,0),"")</f>
        <v>2</v>
      </c>
    </row>
    <row r="7" spans="2:32" x14ac:dyDescent="0.2">
      <c r="B7" s="24" t="str">
        <f t="shared" si="0"/>
        <v>AAPLHAPIUSD</v>
      </c>
      <c r="C7" s="18">
        <v>45413</v>
      </c>
      <c r="D7" s="2" t="s">
        <v>265</v>
      </c>
      <c r="E7" s="2" t="s">
        <v>263</v>
      </c>
      <c r="F7" s="2" t="s">
        <v>12</v>
      </c>
      <c r="G7" s="2">
        <v>0.19</v>
      </c>
      <c r="H7" s="2">
        <v>0</v>
      </c>
      <c r="I7" s="2">
        <v>5.8000000000000003E-2</v>
      </c>
      <c r="J7" s="55" t="str">
        <f t="shared" ref="J7:J70" si="2">IF(AC7="","",IF(AND(AE7="Inicio",AF7=2),_xlfn.CONCAT(AD7,TEXT(AC7,"#,##0.00")), IF(AND(AE7="Fin",AF7=2),_xlfn.CONCAT(TEXT(AC7,"#,##0.00"),AD7), IF(AND(AE7="Inicio",AF7=0),_xlfn.CONCAT(AD7,TEXT(AC7,"#,##0")), IF(AND(AE7="Fin",AF7=0),_xlfn.CONCAT(TEXT(AC7,"#,##0"),AD7),"")))))</f>
        <v>$0.13</v>
      </c>
      <c r="AC7" s="24">
        <f t="shared" si="1"/>
        <v>0.13200000000000001</v>
      </c>
      <c r="AD7" s="24" t="str">
        <f>IFERROR(VLOOKUP(F7,'TASA DE CAMBIO'!$D$2:$G$15,2,0),"")</f>
        <v>$</v>
      </c>
      <c r="AE7" s="24" t="str">
        <f>IFERROR(VLOOKUP(F7,'TASA DE CAMBIO'!$D$2:$G$15,3,0),"")</f>
        <v>Inicio</v>
      </c>
      <c r="AF7" s="24">
        <f>IFERROR(VLOOKUP(F7,'TASA DE CAMBIO'!$D$2:$G$15,4,0),"")</f>
        <v>2</v>
      </c>
    </row>
    <row r="8" spans="2:32" x14ac:dyDescent="0.2">
      <c r="B8" s="24" t="str">
        <f t="shared" si="0"/>
        <v>VOOHAPIUSD</v>
      </c>
      <c r="C8" s="18">
        <v>45444</v>
      </c>
      <c r="D8" s="2" t="s">
        <v>267</v>
      </c>
      <c r="E8" s="2" t="s">
        <v>263</v>
      </c>
      <c r="F8" s="2" t="s">
        <v>12</v>
      </c>
      <c r="G8" s="2">
        <v>1.41</v>
      </c>
      <c r="H8" s="2">
        <v>0</v>
      </c>
      <c r="I8" s="2">
        <v>0.42199999999999999</v>
      </c>
      <c r="J8" s="55" t="str">
        <f t="shared" si="2"/>
        <v>$0.99</v>
      </c>
      <c r="AC8" s="24">
        <f t="shared" si="1"/>
        <v>0.98799999999999999</v>
      </c>
      <c r="AD8" s="24" t="str">
        <f>IFERROR(VLOOKUP(F8,'TASA DE CAMBIO'!$D$2:$G$15,2,0),"")</f>
        <v>$</v>
      </c>
      <c r="AE8" s="24" t="str">
        <f>IFERROR(VLOOKUP(F8,'TASA DE CAMBIO'!$D$2:$G$15,3,0),"")</f>
        <v>Inicio</v>
      </c>
      <c r="AF8" s="24">
        <f>IFERROR(VLOOKUP(F8,'TASA DE CAMBIO'!$D$2:$G$15,4,0),"")</f>
        <v>2</v>
      </c>
    </row>
    <row r="9" spans="2:32" x14ac:dyDescent="0.2">
      <c r="B9" s="24" t="str">
        <f t="shared" si="0"/>
        <v>AAPLHAPIUSD</v>
      </c>
      <c r="C9" s="18">
        <v>45505</v>
      </c>
      <c r="D9" s="2" t="s">
        <v>265</v>
      </c>
      <c r="E9" s="2" t="s">
        <v>263</v>
      </c>
      <c r="F9" s="2" t="s">
        <v>12</v>
      </c>
      <c r="G9" s="2">
        <v>0.19</v>
      </c>
      <c r="H9" s="2">
        <v>0</v>
      </c>
      <c r="I9" s="2">
        <v>5.8000000000000003E-2</v>
      </c>
      <c r="J9" s="55" t="str">
        <f t="shared" si="2"/>
        <v>$0.13</v>
      </c>
      <c r="AC9" s="24">
        <f t="shared" si="1"/>
        <v>0.13200000000000001</v>
      </c>
      <c r="AD9" s="24" t="str">
        <f>IFERROR(VLOOKUP(F9,'TASA DE CAMBIO'!$D$2:$G$15,2,0),"")</f>
        <v>$</v>
      </c>
      <c r="AE9" s="24" t="str">
        <f>IFERROR(VLOOKUP(F9,'TASA DE CAMBIO'!$D$2:$G$15,3,0),"")</f>
        <v>Inicio</v>
      </c>
      <c r="AF9" s="24">
        <f>IFERROR(VLOOKUP(F9,'TASA DE CAMBIO'!$D$2:$G$15,4,0),"")</f>
        <v>2</v>
      </c>
    </row>
    <row r="10" spans="2:32" x14ac:dyDescent="0.2">
      <c r="B10" s="24" t="str">
        <f t="shared" si="0"/>
        <v>VOOHAPIUSD</v>
      </c>
      <c r="C10" s="18">
        <v>45536</v>
      </c>
      <c r="D10" s="2" t="s">
        <v>267</v>
      </c>
      <c r="E10" s="2" t="s">
        <v>263</v>
      </c>
      <c r="F10" s="2" t="s">
        <v>12</v>
      </c>
      <c r="G10" s="2">
        <v>1.29</v>
      </c>
      <c r="H10" s="2">
        <v>0</v>
      </c>
      <c r="I10" s="2">
        <v>0.38800000000000001</v>
      </c>
      <c r="J10" s="55" t="str">
        <f t="shared" si="2"/>
        <v>$0.90</v>
      </c>
      <c r="AC10" s="24">
        <f t="shared" si="1"/>
        <v>0.90200000000000002</v>
      </c>
      <c r="AD10" s="24" t="str">
        <f>IFERROR(VLOOKUP(F10,'TASA DE CAMBIO'!$D$2:$G$15,2,0),"")</f>
        <v>$</v>
      </c>
      <c r="AE10" s="24" t="str">
        <f>IFERROR(VLOOKUP(F10,'TASA DE CAMBIO'!$D$2:$G$15,3,0),"")</f>
        <v>Inicio</v>
      </c>
      <c r="AF10" s="24">
        <f>IFERROR(VLOOKUP(F10,'TASA DE CAMBIO'!$D$2:$G$15,4,0),"")</f>
        <v>2</v>
      </c>
    </row>
    <row r="11" spans="2:32" x14ac:dyDescent="0.2">
      <c r="B11" s="24" t="str">
        <f t="shared" si="0"/>
        <v/>
      </c>
      <c r="C11" s="3"/>
      <c r="D11" s="2"/>
      <c r="E11" s="2"/>
      <c r="F11" s="2"/>
      <c r="G11" s="2"/>
      <c r="H11" s="2"/>
      <c r="I11" s="2"/>
      <c r="J11" s="55" t="str">
        <f t="shared" si="2"/>
        <v/>
      </c>
      <c r="AC11" s="24" t="str">
        <f t="shared" si="1"/>
        <v/>
      </c>
      <c r="AD11" s="24" t="str">
        <f>IFERROR(VLOOKUP(F11,'TASA DE CAMBIO'!$D$2:$G$15,2,0),"")</f>
        <v/>
      </c>
      <c r="AE11" s="24" t="str">
        <f>IFERROR(VLOOKUP(F11,'TASA DE CAMBIO'!$D$2:$G$15,3,0),"")</f>
        <v/>
      </c>
      <c r="AF11" s="24" t="str">
        <f>IFERROR(VLOOKUP(F11,'TASA DE CAMBIO'!$D$2:$G$15,4,0),"")</f>
        <v/>
      </c>
    </row>
    <row r="12" spans="2:32" x14ac:dyDescent="0.2">
      <c r="B12" s="24" t="str">
        <f t="shared" si="0"/>
        <v/>
      </c>
      <c r="C12" s="3"/>
      <c r="D12" s="2"/>
      <c r="E12" s="2"/>
      <c r="F12" s="2"/>
      <c r="G12" s="2"/>
      <c r="H12" s="2"/>
      <c r="I12" s="2"/>
      <c r="J12" s="55" t="str">
        <f t="shared" si="2"/>
        <v/>
      </c>
      <c r="AC12" s="24" t="str">
        <f t="shared" si="1"/>
        <v/>
      </c>
      <c r="AD12" s="24" t="str">
        <f>IFERROR(VLOOKUP(F12,'TASA DE CAMBIO'!$D$2:$G$15,2,0),"")</f>
        <v/>
      </c>
      <c r="AE12" s="24" t="str">
        <f>IFERROR(VLOOKUP(F12,'TASA DE CAMBIO'!$D$2:$G$15,3,0),"")</f>
        <v/>
      </c>
      <c r="AF12" s="24" t="str">
        <f>IFERROR(VLOOKUP(F12,'TASA DE CAMBIO'!$D$2:$G$15,4,0),"")</f>
        <v/>
      </c>
    </row>
    <row r="13" spans="2:32" x14ac:dyDescent="0.2">
      <c r="B13" s="24" t="str">
        <f t="shared" si="0"/>
        <v/>
      </c>
      <c r="C13" s="3"/>
      <c r="D13" s="2"/>
      <c r="E13" s="2"/>
      <c r="F13" s="2"/>
      <c r="G13" s="2"/>
      <c r="H13" s="2"/>
      <c r="I13" s="2"/>
      <c r="J13" s="55" t="str">
        <f t="shared" si="2"/>
        <v/>
      </c>
      <c r="AC13" s="24" t="str">
        <f t="shared" si="1"/>
        <v/>
      </c>
      <c r="AD13" s="24" t="str">
        <f>IFERROR(VLOOKUP(F13,'TASA DE CAMBIO'!$D$2:$G$15,2,0),"")</f>
        <v/>
      </c>
      <c r="AE13" s="24" t="str">
        <f>IFERROR(VLOOKUP(F13,'TASA DE CAMBIO'!$D$2:$G$15,3,0),"")</f>
        <v/>
      </c>
      <c r="AF13" s="24" t="str">
        <f>IFERROR(VLOOKUP(F13,'TASA DE CAMBIO'!$D$2:$G$15,4,0),"")</f>
        <v/>
      </c>
    </row>
    <row r="14" spans="2:32" x14ac:dyDescent="0.2">
      <c r="B14" s="24" t="str">
        <f t="shared" si="0"/>
        <v/>
      </c>
      <c r="C14" s="3"/>
      <c r="D14" s="2"/>
      <c r="E14" s="2"/>
      <c r="F14" s="2"/>
      <c r="G14" s="2"/>
      <c r="H14" s="2"/>
      <c r="I14" s="2"/>
      <c r="J14" s="55" t="str">
        <f t="shared" si="2"/>
        <v/>
      </c>
      <c r="AC14" s="24" t="str">
        <f t="shared" si="1"/>
        <v/>
      </c>
      <c r="AD14" s="24" t="str">
        <f>IFERROR(VLOOKUP(F14,'TASA DE CAMBIO'!$D$2:$G$15,2,0),"")</f>
        <v/>
      </c>
      <c r="AE14" s="24" t="str">
        <f>IFERROR(VLOOKUP(F14,'TASA DE CAMBIO'!$D$2:$G$15,3,0),"")</f>
        <v/>
      </c>
      <c r="AF14" s="24" t="str">
        <f>IFERROR(VLOOKUP(F14,'TASA DE CAMBIO'!$D$2:$G$15,4,0),"")</f>
        <v/>
      </c>
    </row>
    <row r="15" spans="2:32" x14ac:dyDescent="0.2">
      <c r="B15" s="24" t="str">
        <f t="shared" si="0"/>
        <v/>
      </c>
      <c r="C15" s="3"/>
      <c r="D15" s="2"/>
      <c r="E15" s="2"/>
      <c r="F15" s="2"/>
      <c r="G15" s="2"/>
      <c r="H15" s="2"/>
      <c r="I15" s="2"/>
      <c r="J15" s="55" t="str">
        <f t="shared" si="2"/>
        <v/>
      </c>
      <c r="AC15" s="24" t="str">
        <f t="shared" si="1"/>
        <v/>
      </c>
      <c r="AD15" s="24" t="str">
        <f>IFERROR(VLOOKUP(F15,'TASA DE CAMBIO'!$D$2:$G$15,2,0),"")</f>
        <v/>
      </c>
      <c r="AE15" s="24" t="str">
        <f>IFERROR(VLOOKUP(F15,'TASA DE CAMBIO'!$D$2:$G$15,3,0),"")</f>
        <v/>
      </c>
      <c r="AF15" s="24" t="str">
        <f>IFERROR(VLOOKUP(F15,'TASA DE CAMBIO'!$D$2:$G$15,4,0),"")</f>
        <v/>
      </c>
    </row>
    <row r="16" spans="2:32" x14ac:dyDescent="0.2">
      <c r="B16" s="24" t="str">
        <f t="shared" si="0"/>
        <v/>
      </c>
      <c r="C16" s="3"/>
      <c r="D16" s="2"/>
      <c r="E16" s="2"/>
      <c r="F16" s="2"/>
      <c r="G16" s="2"/>
      <c r="H16" s="2"/>
      <c r="I16" s="2"/>
      <c r="J16" s="55" t="str">
        <f t="shared" si="2"/>
        <v/>
      </c>
      <c r="AC16" s="24" t="str">
        <f t="shared" si="1"/>
        <v/>
      </c>
      <c r="AD16" s="24" t="str">
        <f>IFERROR(VLOOKUP(F16,'TASA DE CAMBIO'!$D$2:$G$15,2,0),"")</f>
        <v/>
      </c>
      <c r="AE16" s="24" t="str">
        <f>IFERROR(VLOOKUP(F16,'TASA DE CAMBIO'!$D$2:$G$15,3,0),"")</f>
        <v/>
      </c>
      <c r="AF16" s="24" t="str">
        <f>IFERROR(VLOOKUP(F16,'TASA DE CAMBIO'!$D$2:$G$15,4,0),"")</f>
        <v/>
      </c>
    </row>
    <row r="17" spans="2:32" x14ac:dyDescent="0.2">
      <c r="B17" s="24" t="str">
        <f t="shared" si="0"/>
        <v/>
      </c>
      <c r="C17" s="3"/>
      <c r="D17" s="2"/>
      <c r="E17" s="2"/>
      <c r="F17" s="2"/>
      <c r="G17" s="2"/>
      <c r="H17" s="2"/>
      <c r="I17" s="2"/>
      <c r="J17" s="55" t="str">
        <f t="shared" si="2"/>
        <v/>
      </c>
      <c r="AC17" s="24" t="str">
        <f t="shared" si="1"/>
        <v/>
      </c>
      <c r="AD17" s="24" t="str">
        <f>IFERROR(VLOOKUP(F17,'TASA DE CAMBIO'!$D$2:$G$15,2,0),"")</f>
        <v/>
      </c>
      <c r="AE17" s="24" t="str">
        <f>IFERROR(VLOOKUP(F17,'TASA DE CAMBIO'!$D$2:$G$15,3,0),"")</f>
        <v/>
      </c>
      <c r="AF17" s="24" t="str">
        <f>IFERROR(VLOOKUP(F17,'TASA DE CAMBIO'!$D$2:$G$15,4,0),"")</f>
        <v/>
      </c>
    </row>
    <row r="18" spans="2:32" x14ac:dyDescent="0.2">
      <c r="B18" s="24" t="str">
        <f t="shared" si="0"/>
        <v/>
      </c>
      <c r="C18" s="3"/>
      <c r="D18" s="2"/>
      <c r="E18" s="2"/>
      <c r="F18" s="2"/>
      <c r="G18" s="2"/>
      <c r="H18" s="2"/>
      <c r="I18" s="2"/>
      <c r="J18" s="55" t="str">
        <f t="shared" si="2"/>
        <v/>
      </c>
      <c r="AC18" s="24" t="str">
        <f t="shared" si="1"/>
        <v/>
      </c>
      <c r="AD18" s="24" t="str">
        <f>IFERROR(VLOOKUP(F18,'TASA DE CAMBIO'!$D$2:$G$15,2,0),"")</f>
        <v/>
      </c>
      <c r="AE18" s="24" t="str">
        <f>IFERROR(VLOOKUP(F18,'TASA DE CAMBIO'!$D$2:$G$15,3,0),"")</f>
        <v/>
      </c>
      <c r="AF18" s="24" t="str">
        <f>IFERROR(VLOOKUP(F18,'TASA DE CAMBIO'!$D$2:$G$15,4,0),"")</f>
        <v/>
      </c>
    </row>
    <row r="19" spans="2:32" x14ac:dyDescent="0.2">
      <c r="B19" s="24" t="str">
        <f t="shared" si="0"/>
        <v/>
      </c>
      <c r="C19" s="3"/>
      <c r="D19" s="2"/>
      <c r="E19" s="2"/>
      <c r="F19" s="2"/>
      <c r="G19" s="2"/>
      <c r="H19" s="2"/>
      <c r="I19" s="2"/>
      <c r="J19" s="55" t="str">
        <f t="shared" si="2"/>
        <v/>
      </c>
      <c r="AC19" s="24" t="str">
        <f t="shared" si="1"/>
        <v/>
      </c>
      <c r="AD19" s="24" t="str">
        <f>IFERROR(VLOOKUP(F19,'TASA DE CAMBIO'!$D$2:$G$15,2,0),"")</f>
        <v/>
      </c>
      <c r="AE19" s="24" t="str">
        <f>IFERROR(VLOOKUP(F19,'TASA DE CAMBIO'!$D$2:$G$15,3,0),"")</f>
        <v/>
      </c>
      <c r="AF19" s="24" t="str">
        <f>IFERROR(VLOOKUP(F19,'TASA DE CAMBIO'!$D$2:$G$15,4,0),"")</f>
        <v/>
      </c>
    </row>
    <row r="20" spans="2:32" x14ac:dyDescent="0.2">
      <c r="B20" s="24" t="str">
        <f t="shared" si="0"/>
        <v/>
      </c>
      <c r="C20" s="3"/>
      <c r="D20" s="2"/>
      <c r="E20" s="2"/>
      <c r="F20" s="2"/>
      <c r="G20" s="2"/>
      <c r="H20" s="2"/>
      <c r="I20" s="2"/>
      <c r="J20" s="55" t="str">
        <f t="shared" si="2"/>
        <v/>
      </c>
      <c r="AC20" s="24" t="str">
        <f t="shared" si="1"/>
        <v/>
      </c>
      <c r="AD20" s="24" t="str">
        <f>IFERROR(VLOOKUP(F20,'TASA DE CAMBIO'!$D$2:$G$15,2,0),"")</f>
        <v/>
      </c>
      <c r="AE20" s="24" t="str">
        <f>IFERROR(VLOOKUP(F20,'TASA DE CAMBIO'!$D$2:$G$15,3,0),"")</f>
        <v/>
      </c>
      <c r="AF20" s="24" t="str">
        <f>IFERROR(VLOOKUP(F20,'TASA DE CAMBIO'!$D$2:$G$15,4,0),"")</f>
        <v/>
      </c>
    </row>
    <row r="21" spans="2:32" x14ac:dyDescent="0.2">
      <c r="B21" s="24" t="str">
        <f t="shared" si="0"/>
        <v/>
      </c>
      <c r="C21" s="3"/>
      <c r="D21" s="2"/>
      <c r="E21" s="2"/>
      <c r="F21" s="2"/>
      <c r="G21" s="2"/>
      <c r="H21" s="2"/>
      <c r="I21" s="2"/>
      <c r="J21" s="55" t="str">
        <f t="shared" si="2"/>
        <v/>
      </c>
      <c r="AC21" s="24" t="str">
        <f t="shared" si="1"/>
        <v/>
      </c>
      <c r="AD21" s="24" t="str">
        <f>IFERROR(VLOOKUP(F21,'TASA DE CAMBIO'!$D$2:$G$15,2,0),"")</f>
        <v/>
      </c>
      <c r="AE21" s="24" t="str">
        <f>IFERROR(VLOOKUP(F21,'TASA DE CAMBIO'!$D$2:$G$15,3,0),"")</f>
        <v/>
      </c>
      <c r="AF21" s="24" t="str">
        <f>IFERROR(VLOOKUP(F21,'TASA DE CAMBIO'!$D$2:$G$15,4,0),"")</f>
        <v/>
      </c>
    </row>
    <row r="22" spans="2:32" x14ac:dyDescent="0.2">
      <c r="B22" s="24" t="str">
        <f t="shared" si="0"/>
        <v/>
      </c>
      <c r="C22" s="3"/>
      <c r="D22" s="2"/>
      <c r="E22" s="2"/>
      <c r="F22" s="2"/>
      <c r="G22" s="2"/>
      <c r="H22" s="2"/>
      <c r="I22" s="2"/>
      <c r="J22" s="55" t="str">
        <f t="shared" si="2"/>
        <v/>
      </c>
      <c r="AC22" s="24" t="str">
        <f t="shared" si="1"/>
        <v/>
      </c>
      <c r="AD22" s="24" t="str">
        <f>IFERROR(VLOOKUP(F22,'TASA DE CAMBIO'!$D$2:$G$15,2,0),"")</f>
        <v/>
      </c>
      <c r="AE22" s="24" t="str">
        <f>IFERROR(VLOOKUP(F22,'TASA DE CAMBIO'!$D$2:$G$15,3,0),"")</f>
        <v/>
      </c>
      <c r="AF22" s="24" t="str">
        <f>IFERROR(VLOOKUP(F22,'TASA DE CAMBIO'!$D$2:$G$15,4,0),"")</f>
        <v/>
      </c>
    </row>
    <row r="23" spans="2:32" x14ac:dyDescent="0.2">
      <c r="B23" s="24" t="str">
        <f t="shared" si="0"/>
        <v/>
      </c>
      <c r="C23" s="3"/>
      <c r="D23" s="2"/>
      <c r="E23" s="2"/>
      <c r="F23" s="2"/>
      <c r="G23" s="2"/>
      <c r="H23" s="2"/>
      <c r="I23" s="2"/>
      <c r="J23" s="55" t="str">
        <f t="shared" si="2"/>
        <v/>
      </c>
      <c r="AC23" s="24" t="str">
        <f t="shared" si="1"/>
        <v/>
      </c>
      <c r="AD23" s="24" t="str">
        <f>IFERROR(VLOOKUP(F23,'TASA DE CAMBIO'!$D$2:$G$15,2,0),"")</f>
        <v/>
      </c>
      <c r="AE23" s="24" t="str">
        <f>IFERROR(VLOOKUP(F23,'TASA DE CAMBIO'!$D$2:$G$15,3,0),"")</f>
        <v/>
      </c>
      <c r="AF23" s="24" t="str">
        <f>IFERROR(VLOOKUP(F23,'TASA DE CAMBIO'!$D$2:$G$15,4,0),"")</f>
        <v/>
      </c>
    </row>
    <row r="24" spans="2:32" x14ac:dyDescent="0.2">
      <c r="B24" s="24" t="str">
        <f t="shared" si="0"/>
        <v/>
      </c>
      <c r="C24" s="3"/>
      <c r="D24" s="2"/>
      <c r="E24" s="2"/>
      <c r="F24" s="2"/>
      <c r="G24" s="2"/>
      <c r="H24" s="2"/>
      <c r="I24" s="2"/>
      <c r="J24" s="55" t="str">
        <f t="shared" si="2"/>
        <v/>
      </c>
      <c r="AC24" s="24" t="str">
        <f t="shared" si="1"/>
        <v/>
      </c>
      <c r="AD24" s="24" t="str">
        <f>IFERROR(VLOOKUP(F24,'TASA DE CAMBIO'!$D$2:$G$15,2,0),"")</f>
        <v/>
      </c>
      <c r="AE24" s="24" t="str">
        <f>IFERROR(VLOOKUP(F24,'TASA DE CAMBIO'!$D$2:$G$15,3,0),"")</f>
        <v/>
      </c>
      <c r="AF24" s="24" t="str">
        <f>IFERROR(VLOOKUP(F24,'TASA DE CAMBIO'!$D$2:$G$15,4,0),"")</f>
        <v/>
      </c>
    </row>
    <row r="25" spans="2:32" x14ac:dyDescent="0.2">
      <c r="B25" s="24" t="str">
        <f t="shared" si="0"/>
        <v/>
      </c>
      <c r="C25" s="3"/>
      <c r="D25" s="2"/>
      <c r="E25" s="2"/>
      <c r="F25" s="2"/>
      <c r="G25" s="2"/>
      <c r="H25" s="2"/>
      <c r="I25" s="2"/>
      <c r="J25" s="55" t="str">
        <f t="shared" si="2"/>
        <v/>
      </c>
      <c r="AC25" s="24" t="str">
        <f t="shared" si="1"/>
        <v/>
      </c>
      <c r="AD25" s="24" t="str">
        <f>IFERROR(VLOOKUP(F25,'TASA DE CAMBIO'!$D$2:$G$15,2,0),"")</f>
        <v/>
      </c>
      <c r="AE25" s="24" t="str">
        <f>IFERROR(VLOOKUP(F25,'TASA DE CAMBIO'!$D$2:$G$15,3,0),"")</f>
        <v/>
      </c>
      <c r="AF25" s="24" t="str">
        <f>IFERROR(VLOOKUP(F25,'TASA DE CAMBIO'!$D$2:$G$15,4,0),"")</f>
        <v/>
      </c>
    </row>
    <row r="26" spans="2:32" x14ac:dyDescent="0.2">
      <c r="B26" s="24" t="str">
        <f t="shared" si="0"/>
        <v/>
      </c>
      <c r="C26" s="3"/>
      <c r="D26" s="2"/>
      <c r="E26" s="2"/>
      <c r="F26" s="2"/>
      <c r="G26" s="2"/>
      <c r="H26" s="2"/>
      <c r="I26" s="2"/>
      <c r="J26" s="55" t="str">
        <f t="shared" si="2"/>
        <v/>
      </c>
      <c r="AC26" s="24" t="str">
        <f t="shared" si="1"/>
        <v/>
      </c>
      <c r="AD26" s="24" t="str">
        <f>IFERROR(VLOOKUP(F26,'TASA DE CAMBIO'!$D$2:$G$15,2,0),"")</f>
        <v/>
      </c>
      <c r="AE26" s="24" t="str">
        <f>IFERROR(VLOOKUP(F26,'TASA DE CAMBIO'!$D$2:$G$15,3,0),"")</f>
        <v/>
      </c>
      <c r="AF26" s="24" t="str">
        <f>IFERROR(VLOOKUP(F26,'TASA DE CAMBIO'!$D$2:$G$15,4,0),"")</f>
        <v/>
      </c>
    </row>
    <row r="27" spans="2:32" x14ac:dyDescent="0.2">
      <c r="B27" s="24" t="str">
        <f t="shared" si="0"/>
        <v/>
      </c>
      <c r="C27" s="3"/>
      <c r="D27" s="2"/>
      <c r="E27" s="2"/>
      <c r="F27" s="2"/>
      <c r="G27" s="2"/>
      <c r="H27" s="2"/>
      <c r="I27" s="2"/>
      <c r="J27" s="55" t="str">
        <f t="shared" si="2"/>
        <v/>
      </c>
      <c r="AC27" s="24" t="str">
        <f t="shared" si="1"/>
        <v/>
      </c>
      <c r="AD27" s="24" t="str">
        <f>IFERROR(VLOOKUP(F27,'TASA DE CAMBIO'!$D$2:$G$15,2,0),"")</f>
        <v/>
      </c>
      <c r="AE27" s="24" t="str">
        <f>IFERROR(VLOOKUP(F27,'TASA DE CAMBIO'!$D$2:$G$15,3,0),"")</f>
        <v/>
      </c>
      <c r="AF27" s="24" t="str">
        <f>IFERROR(VLOOKUP(F27,'TASA DE CAMBIO'!$D$2:$G$15,4,0),"")</f>
        <v/>
      </c>
    </row>
    <row r="28" spans="2:32" x14ac:dyDescent="0.2">
      <c r="B28" s="24" t="str">
        <f t="shared" si="0"/>
        <v/>
      </c>
      <c r="C28" s="3"/>
      <c r="D28" s="2"/>
      <c r="E28" s="2"/>
      <c r="F28" s="2"/>
      <c r="G28" s="2"/>
      <c r="H28" s="2"/>
      <c r="I28" s="2"/>
      <c r="J28" s="55" t="str">
        <f t="shared" si="2"/>
        <v/>
      </c>
      <c r="AC28" s="24" t="str">
        <f t="shared" si="1"/>
        <v/>
      </c>
      <c r="AD28" s="24" t="str">
        <f>IFERROR(VLOOKUP(F28,'TASA DE CAMBIO'!$D$2:$G$15,2,0),"")</f>
        <v/>
      </c>
      <c r="AE28" s="24" t="str">
        <f>IFERROR(VLOOKUP(F28,'TASA DE CAMBIO'!$D$2:$G$15,3,0),"")</f>
        <v/>
      </c>
      <c r="AF28" s="24" t="str">
        <f>IFERROR(VLOOKUP(F28,'TASA DE CAMBIO'!$D$2:$G$15,4,0),"")</f>
        <v/>
      </c>
    </row>
    <row r="29" spans="2:32" x14ac:dyDescent="0.2">
      <c r="B29" s="24" t="str">
        <f t="shared" si="0"/>
        <v/>
      </c>
      <c r="C29" s="3"/>
      <c r="D29" s="2"/>
      <c r="E29" s="2"/>
      <c r="F29" s="2"/>
      <c r="G29" s="2"/>
      <c r="H29" s="2"/>
      <c r="I29" s="2"/>
      <c r="J29" s="55" t="str">
        <f t="shared" si="2"/>
        <v/>
      </c>
      <c r="AC29" s="24" t="str">
        <f t="shared" si="1"/>
        <v/>
      </c>
      <c r="AD29" s="24" t="str">
        <f>IFERROR(VLOOKUP(F29,'TASA DE CAMBIO'!$D$2:$G$15,2,0),"")</f>
        <v/>
      </c>
      <c r="AE29" s="24" t="str">
        <f>IFERROR(VLOOKUP(F29,'TASA DE CAMBIO'!$D$2:$G$15,3,0),"")</f>
        <v/>
      </c>
      <c r="AF29" s="24" t="str">
        <f>IFERROR(VLOOKUP(F29,'TASA DE CAMBIO'!$D$2:$G$15,4,0),"")</f>
        <v/>
      </c>
    </row>
    <row r="30" spans="2:32" x14ac:dyDescent="0.2">
      <c r="B30" s="24" t="str">
        <f t="shared" si="0"/>
        <v/>
      </c>
      <c r="C30" s="3"/>
      <c r="D30" s="2"/>
      <c r="E30" s="2"/>
      <c r="F30" s="2"/>
      <c r="G30" s="2"/>
      <c r="H30" s="2"/>
      <c r="I30" s="2"/>
      <c r="J30" s="55" t="str">
        <f t="shared" si="2"/>
        <v/>
      </c>
      <c r="AC30" s="24" t="str">
        <f t="shared" si="1"/>
        <v/>
      </c>
      <c r="AD30" s="24" t="str">
        <f>IFERROR(VLOOKUP(F30,'TASA DE CAMBIO'!$D$2:$G$15,2,0),"")</f>
        <v/>
      </c>
      <c r="AE30" s="24" t="str">
        <f>IFERROR(VLOOKUP(F30,'TASA DE CAMBIO'!$D$2:$G$15,3,0),"")</f>
        <v/>
      </c>
      <c r="AF30" s="24" t="str">
        <f>IFERROR(VLOOKUP(F30,'TASA DE CAMBIO'!$D$2:$G$15,4,0),"")</f>
        <v/>
      </c>
    </row>
    <row r="31" spans="2:32" x14ac:dyDescent="0.2">
      <c r="B31" s="24" t="str">
        <f t="shared" si="0"/>
        <v/>
      </c>
      <c r="C31" s="3"/>
      <c r="D31" s="2"/>
      <c r="E31" s="2"/>
      <c r="F31" s="2"/>
      <c r="G31" s="2"/>
      <c r="H31" s="2"/>
      <c r="I31" s="2"/>
      <c r="J31" s="55" t="str">
        <f t="shared" si="2"/>
        <v/>
      </c>
      <c r="AC31" s="24" t="str">
        <f t="shared" si="1"/>
        <v/>
      </c>
      <c r="AD31" s="24" t="str">
        <f>IFERROR(VLOOKUP(F31,'TASA DE CAMBIO'!$D$2:$G$15,2,0),"")</f>
        <v/>
      </c>
      <c r="AE31" s="24" t="str">
        <f>IFERROR(VLOOKUP(F31,'TASA DE CAMBIO'!$D$2:$G$15,3,0),"")</f>
        <v/>
      </c>
      <c r="AF31" s="24" t="str">
        <f>IFERROR(VLOOKUP(F31,'TASA DE CAMBIO'!$D$2:$G$15,4,0),"")</f>
        <v/>
      </c>
    </row>
    <row r="32" spans="2:32" x14ac:dyDescent="0.2">
      <c r="B32" s="24" t="str">
        <f t="shared" si="0"/>
        <v/>
      </c>
      <c r="C32" s="3"/>
      <c r="D32" s="2"/>
      <c r="E32" s="2"/>
      <c r="F32" s="2"/>
      <c r="G32" s="2"/>
      <c r="H32" s="2"/>
      <c r="I32" s="2"/>
      <c r="J32" s="55" t="str">
        <f t="shared" si="2"/>
        <v/>
      </c>
      <c r="AC32" s="24" t="str">
        <f t="shared" si="1"/>
        <v/>
      </c>
      <c r="AD32" s="24" t="str">
        <f>IFERROR(VLOOKUP(F32,'TASA DE CAMBIO'!$D$2:$G$15,2,0),"")</f>
        <v/>
      </c>
      <c r="AE32" s="24" t="str">
        <f>IFERROR(VLOOKUP(F32,'TASA DE CAMBIO'!$D$2:$G$15,3,0),"")</f>
        <v/>
      </c>
      <c r="AF32" s="24" t="str">
        <f>IFERROR(VLOOKUP(F32,'TASA DE CAMBIO'!$D$2:$G$15,4,0),"")</f>
        <v/>
      </c>
    </row>
    <row r="33" spans="2:32" x14ac:dyDescent="0.2">
      <c r="B33" s="24" t="str">
        <f t="shared" si="0"/>
        <v/>
      </c>
      <c r="C33" s="3"/>
      <c r="D33" s="2"/>
      <c r="E33" s="2"/>
      <c r="F33" s="2"/>
      <c r="G33" s="2"/>
      <c r="H33" s="2"/>
      <c r="I33" s="2"/>
      <c r="J33" s="55" t="str">
        <f t="shared" si="2"/>
        <v/>
      </c>
      <c r="AC33" s="24" t="str">
        <f t="shared" si="1"/>
        <v/>
      </c>
      <c r="AD33" s="24" t="str">
        <f>IFERROR(VLOOKUP(F33,'TASA DE CAMBIO'!$D$2:$G$15,2,0),"")</f>
        <v/>
      </c>
      <c r="AE33" s="24" t="str">
        <f>IFERROR(VLOOKUP(F33,'TASA DE CAMBIO'!$D$2:$G$15,3,0),"")</f>
        <v/>
      </c>
      <c r="AF33" s="24" t="str">
        <f>IFERROR(VLOOKUP(F33,'TASA DE CAMBIO'!$D$2:$G$15,4,0),"")</f>
        <v/>
      </c>
    </row>
    <row r="34" spans="2:32" x14ac:dyDescent="0.2">
      <c r="B34" s="24" t="str">
        <f t="shared" si="0"/>
        <v/>
      </c>
      <c r="C34" s="3"/>
      <c r="D34" s="2"/>
      <c r="E34" s="2"/>
      <c r="F34" s="2"/>
      <c r="G34" s="2"/>
      <c r="H34" s="2"/>
      <c r="I34" s="2"/>
      <c r="J34" s="55" t="str">
        <f t="shared" si="2"/>
        <v/>
      </c>
      <c r="AC34" s="24" t="str">
        <f t="shared" si="1"/>
        <v/>
      </c>
      <c r="AD34" s="24" t="str">
        <f>IFERROR(VLOOKUP(F34,'TASA DE CAMBIO'!$D$2:$G$15,2,0),"")</f>
        <v/>
      </c>
      <c r="AE34" s="24" t="str">
        <f>IFERROR(VLOOKUP(F34,'TASA DE CAMBIO'!$D$2:$G$15,3,0),"")</f>
        <v/>
      </c>
      <c r="AF34" s="24" t="str">
        <f>IFERROR(VLOOKUP(F34,'TASA DE CAMBIO'!$D$2:$G$15,4,0),"")</f>
        <v/>
      </c>
    </row>
    <row r="35" spans="2:32" x14ac:dyDescent="0.2">
      <c r="B35" s="24" t="str">
        <f t="shared" si="0"/>
        <v/>
      </c>
      <c r="C35" s="3"/>
      <c r="D35" s="2"/>
      <c r="E35" s="2"/>
      <c r="F35" s="2"/>
      <c r="G35" s="2"/>
      <c r="H35" s="2"/>
      <c r="I35" s="2"/>
      <c r="J35" s="55" t="str">
        <f t="shared" si="2"/>
        <v/>
      </c>
      <c r="AC35" s="24" t="str">
        <f t="shared" si="1"/>
        <v/>
      </c>
      <c r="AD35" s="24" t="str">
        <f>IFERROR(VLOOKUP(F35,'TASA DE CAMBIO'!$D$2:$G$15,2,0),"")</f>
        <v/>
      </c>
      <c r="AE35" s="24" t="str">
        <f>IFERROR(VLOOKUP(F35,'TASA DE CAMBIO'!$D$2:$G$15,3,0),"")</f>
        <v/>
      </c>
      <c r="AF35" s="24" t="str">
        <f>IFERROR(VLOOKUP(F35,'TASA DE CAMBIO'!$D$2:$G$15,4,0),"")</f>
        <v/>
      </c>
    </row>
    <row r="36" spans="2:32" x14ac:dyDescent="0.2">
      <c r="B36" s="24" t="str">
        <f t="shared" si="0"/>
        <v/>
      </c>
      <c r="C36" s="3"/>
      <c r="D36" s="2"/>
      <c r="E36" s="2"/>
      <c r="F36" s="2"/>
      <c r="G36" s="2"/>
      <c r="H36" s="2"/>
      <c r="I36" s="2"/>
      <c r="J36" s="55" t="str">
        <f t="shared" si="2"/>
        <v/>
      </c>
      <c r="AC36" s="24" t="str">
        <f t="shared" si="1"/>
        <v/>
      </c>
      <c r="AD36" s="24" t="str">
        <f>IFERROR(VLOOKUP(F36,'TASA DE CAMBIO'!$D$2:$G$15,2,0),"")</f>
        <v/>
      </c>
      <c r="AE36" s="24" t="str">
        <f>IFERROR(VLOOKUP(F36,'TASA DE CAMBIO'!$D$2:$G$15,3,0),"")</f>
        <v/>
      </c>
      <c r="AF36" s="24" t="str">
        <f>IFERROR(VLOOKUP(F36,'TASA DE CAMBIO'!$D$2:$G$15,4,0),"")</f>
        <v/>
      </c>
    </row>
    <row r="37" spans="2:32" x14ac:dyDescent="0.2">
      <c r="B37" s="24" t="str">
        <f t="shared" si="0"/>
        <v/>
      </c>
      <c r="C37" s="3"/>
      <c r="D37" s="2"/>
      <c r="E37" s="2"/>
      <c r="F37" s="2"/>
      <c r="G37" s="2"/>
      <c r="H37" s="2"/>
      <c r="I37" s="2"/>
      <c r="J37" s="55" t="str">
        <f t="shared" si="2"/>
        <v/>
      </c>
      <c r="AC37" s="24" t="str">
        <f t="shared" si="1"/>
        <v/>
      </c>
      <c r="AD37" s="24" t="str">
        <f>IFERROR(VLOOKUP(F37,'TASA DE CAMBIO'!$D$2:$G$15,2,0),"")</f>
        <v/>
      </c>
      <c r="AE37" s="24" t="str">
        <f>IFERROR(VLOOKUP(F37,'TASA DE CAMBIO'!$D$2:$G$15,3,0),"")</f>
        <v/>
      </c>
      <c r="AF37" s="24" t="str">
        <f>IFERROR(VLOOKUP(F37,'TASA DE CAMBIO'!$D$2:$G$15,4,0),"")</f>
        <v/>
      </c>
    </row>
    <row r="38" spans="2:32" x14ac:dyDescent="0.2">
      <c r="B38" s="24" t="str">
        <f t="shared" si="0"/>
        <v/>
      </c>
      <c r="C38" s="3"/>
      <c r="D38" s="2"/>
      <c r="E38" s="2"/>
      <c r="F38" s="2"/>
      <c r="G38" s="2"/>
      <c r="H38" s="2"/>
      <c r="I38" s="2"/>
      <c r="J38" s="55" t="str">
        <f t="shared" si="2"/>
        <v/>
      </c>
      <c r="AC38" s="24" t="str">
        <f t="shared" si="1"/>
        <v/>
      </c>
      <c r="AD38" s="24" t="str">
        <f>IFERROR(VLOOKUP(F38,'TASA DE CAMBIO'!$D$2:$G$15,2,0),"")</f>
        <v/>
      </c>
      <c r="AE38" s="24" t="str">
        <f>IFERROR(VLOOKUP(F38,'TASA DE CAMBIO'!$D$2:$G$15,3,0),"")</f>
        <v/>
      </c>
      <c r="AF38" s="24" t="str">
        <f>IFERROR(VLOOKUP(F38,'TASA DE CAMBIO'!$D$2:$G$15,4,0),"")</f>
        <v/>
      </c>
    </row>
    <row r="39" spans="2:32" x14ac:dyDescent="0.2">
      <c r="B39" s="24" t="str">
        <f t="shared" si="0"/>
        <v/>
      </c>
      <c r="C39" s="3"/>
      <c r="D39" s="2"/>
      <c r="E39" s="2"/>
      <c r="F39" s="2"/>
      <c r="G39" s="2"/>
      <c r="H39" s="2"/>
      <c r="I39" s="2"/>
      <c r="J39" s="55" t="str">
        <f t="shared" si="2"/>
        <v/>
      </c>
      <c r="AC39" s="24" t="str">
        <f t="shared" si="1"/>
        <v/>
      </c>
      <c r="AD39" s="24" t="str">
        <f>IFERROR(VLOOKUP(F39,'TASA DE CAMBIO'!$D$2:$G$15,2,0),"")</f>
        <v/>
      </c>
      <c r="AE39" s="24" t="str">
        <f>IFERROR(VLOOKUP(F39,'TASA DE CAMBIO'!$D$2:$G$15,3,0),"")</f>
        <v/>
      </c>
      <c r="AF39" s="24" t="str">
        <f>IFERROR(VLOOKUP(F39,'TASA DE CAMBIO'!$D$2:$G$15,4,0),"")</f>
        <v/>
      </c>
    </row>
    <row r="40" spans="2:32" x14ac:dyDescent="0.2">
      <c r="B40" s="24" t="str">
        <f t="shared" si="0"/>
        <v/>
      </c>
      <c r="C40" s="3"/>
      <c r="D40" s="2"/>
      <c r="E40" s="2"/>
      <c r="F40" s="2"/>
      <c r="G40" s="2"/>
      <c r="H40" s="2"/>
      <c r="I40" s="2"/>
      <c r="J40" s="55" t="str">
        <f t="shared" si="2"/>
        <v/>
      </c>
      <c r="AC40" s="24" t="str">
        <f t="shared" si="1"/>
        <v/>
      </c>
      <c r="AD40" s="24" t="str">
        <f>IFERROR(VLOOKUP(F40,'TASA DE CAMBIO'!$D$2:$G$15,2,0),"")</f>
        <v/>
      </c>
      <c r="AE40" s="24" t="str">
        <f>IFERROR(VLOOKUP(F40,'TASA DE CAMBIO'!$D$2:$G$15,3,0),"")</f>
        <v/>
      </c>
      <c r="AF40" s="24" t="str">
        <f>IFERROR(VLOOKUP(F40,'TASA DE CAMBIO'!$D$2:$G$15,4,0),"")</f>
        <v/>
      </c>
    </row>
    <row r="41" spans="2:32" x14ac:dyDescent="0.2">
      <c r="B41" s="24" t="str">
        <f t="shared" si="0"/>
        <v/>
      </c>
      <c r="C41" s="3"/>
      <c r="D41" s="2"/>
      <c r="E41" s="2"/>
      <c r="F41" s="2"/>
      <c r="G41" s="2"/>
      <c r="H41" s="2"/>
      <c r="I41" s="2"/>
      <c r="J41" s="55" t="str">
        <f t="shared" si="2"/>
        <v/>
      </c>
      <c r="AC41" s="24" t="str">
        <f t="shared" si="1"/>
        <v/>
      </c>
      <c r="AD41" s="24" t="str">
        <f>IFERROR(VLOOKUP(F41,'TASA DE CAMBIO'!$D$2:$G$15,2,0),"")</f>
        <v/>
      </c>
      <c r="AE41" s="24" t="str">
        <f>IFERROR(VLOOKUP(F41,'TASA DE CAMBIO'!$D$2:$G$15,3,0),"")</f>
        <v/>
      </c>
      <c r="AF41" s="24" t="str">
        <f>IFERROR(VLOOKUP(F41,'TASA DE CAMBIO'!$D$2:$G$15,4,0),"")</f>
        <v/>
      </c>
    </row>
    <row r="42" spans="2:32" x14ac:dyDescent="0.2">
      <c r="B42" s="24" t="str">
        <f t="shared" si="0"/>
        <v/>
      </c>
      <c r="C42" s="3"/>
      <c r="D42" s="2"/>
      <c r="E42" s="2"/>
      <c r="F42" s="2"/>
      <c r="G42" s="2"/>
      <c r="H42" s="2"/>
      <c r="I42" s="2"/>
      <c r="J42" s="55" t="str">
        <f t="shared" si="2"/>
        <v/>
      </c>
      <c r="AC42" s="24" t="str">
        <f t="shared" si="1"/>
        <v/>
      </c>
      <c r="AD42" s="24" t="str">
        <f>IFERROR(VLOOKUP(F42,'TASA DE CAMBIO'!$D$2:$G$15,2,0),"")</f>
        <v/>
      </c>
      <c r="AE42" s="24" t="str">
        <f>IFERROR(VLOOKUP(F42,'TASA DE CAMBIO'!$D$2:$G$15,3,0),"")</f>
        <v/>
      </c>
      <c r="AF42" s="24" t="str">
        <f>IFERROR(VLOOKUP(F42,'TASA DE CAMBIO'!$D$2:$G$15,4,0),"")</f>
        <v/>
      </c>
    </row>
    <row r="43" spans="2:32" x14ac:dyDescent="0.2">
      <c r="B43" s="24" t="str">
        <f t="shared" si="0"/>
        <v/>
      </c>
      <c r="C43" s="3"/>
      <c r="D43" s="2"/>
      <c r="E43" s="2"/>
      <c r="F43" s="2"/>
      <c r="G43" s="2"/>
      <c r="H43" s="2"/>
      <c r="I43" s="2"/>
      <c r="J43" s="55" t="str">
        <f t="shared" si="2"/>
        <v/>
      </c>
      <c r="AC43" s="24" t="str">
        <f t="shared" si="1"/>
        <v/>
      </c>
      <c r="AD43" s="24" t="str">
        <f>IFERROR(VLOOKUP(F43,'TASA DE CAMBIO'!$D$2:$G$15,2,0),"")</f>
        <v/>
      </c>
      <c r="AE43" s="24" t="str">
        <f>IFERROR(VLOOKUP(F43,'TASA DE CAMBIO'!$D$2:$G$15,3,0),"")</f>
        <v/>
      </c>
      <c r="AF43" s="24" t="str">
        <f>IFERROR(VLOOKUP(F43,'TASA DE CAMBIO'!$D$2:$G$15,4,0),"")</f>
        <v/>
      </c>
    </row>
    <row r="44" spans="2:32" x14ac:dyDescent="0.2">
      <c r="B44" s="24" t="str">
        <f t="shared" si="0"/>
        <v/>
      </c>
      <c r="C44" s="3"/>
      <c r="D44" s="2"/>
      <c r="E44" s="2"/>
      <c r="F44" s="2"/>
      <c r="G44" s="2"/>
      <c r="H44" s="2"/>
      <c r="I44" s="2"/>
      <c r="J44" s="55" t="str">
        <f t="shared" si="2"/>
        <v/>
      </c>
      <c r="AC44" s="24" t="str">
        <f t="shared" si="1"/>
        <v/>
      </c>
      <c r="AD44" s="24" t="str">
        <f>IFERROR(VLOOKUP(F44,'TASA DE CAMBIO'!$D$2:$G$15,2,0),"")</f>
        <v/>
      </c>
      <c r="AE44" s="24" t="str">
        <f>IFERROR(VLOOKUP(F44,'TASA DE CAMBIO'!$D$2:$G$15,3,0),"")</f>
        <v/>
      </c>
      <c r="AF44" s="24" t="str">
        <f>IFERROR(VLOOKUP(F44,'TASA DE CAMBIO'!$D$2:$G$15,4,0),"")</f>
        <v/>
      </c>
    </row>
    <row r="45" spans="2:32" x14ac:dyDescent="0.2">
      <c r="B45" s="24" t="str">
        <f t="shared" si="0"/>
        <v/>
      </c>
      <c r="C45" s="3"/>
      <c r="D45" s="2"/>
      <c r="E45" s="2"/>
      <c r="F45" s="2"/>
      <c r="G45" s="2"/>
      <c r="H45" s="2"/>
      <c r="I45" s="2"/>
      <c r="J45" s="55" t="str">
        <f t="shared" si="2"/>
        <v/>
      </c>
      <c r="AC45" s="24" t="str">
        <f t="shared" si="1"/>
        <v/>
      </c>
      <c r="AD45" s="24" t="str">
        <f>IFERROR(VLOOKUP(F45,'TASA DE CAMBIO'!$D$2:$G$15,2,0),"")</f>
        <v/>
      </c>
      <c r="AE45" s="24" t="str">
        <f>IFERROR(VLOOKUP(F45,'TASA DE CAMBIO'!$D$2:$G$15,3,0),"")</f>
        <v/>
      </c>
      <c r="AF45" s="24" t="str">
        <f>IFERROR(VLOOKUP(F45,'TASA DE CAMBIO'!$D$2:$G$15,4,0),"")</f>
        <v/>
      </c>
    </row>
    <row r="46" spans="2:32" x14ac:dyDescent="0.2">
      <c r="B46" s="24" t="str">
        <f t="shared" si="0"/>
        <v/>
      </c>
      <c r="C46" s="3"/>
      <c r="D46" s="2"/>
      <c r="E46" s="2"/>
      <c r="F46" s="2"/>
      <c r="G46" s="2"/>
      <c r="H46" s="2"/>
      <c r="I46" s="2"/>
      <c r="J46" s="55" t="str">
        <f t="shared" si="2"/>
        <v/>
      </c>
      <c r="AC46" s="24" t="str">
        <f t="shared" si="1"/>
        <v/>
      </c>
      <c r="AD46" s="24" t="str">
        <f>IFERROR(VLOOKUP(F46,'TASA DE CAMBIO'!$D$2:$G$15,2,0),"")</f>
        <v/>
      </c>
      <c r="AE46" s="24" t="str">
        <f>IFERROR(VLOOKUP(F46,'TASA DE CAMBIO'!$D$2:$G$15,3,0),"")</f>
        <v/>
      </c>
      <c r="AF46" s="24" t="str">
        <f>IFERROR(VLOOKUP(F46,'TASA DE CAMBIO'!$D$2:$G$15,4,0),"")</f>
        <v/>
      </c>
    </row>
    <row r="47" spans="2:32" x14ac:dyDescent="0.2">
      <c r="B47" s="24" t="str">
        <f t="shared" si="0"/>
        <v/>
      </c>
      <c r="C47" s="3"/>
      <c r="D47" s="2"/>
      <c r="E47" s="2"/>
      <c r="F47" s="2"/>
      <c r="G47" s="2"/>
      <c r="H47" s="2"/>
      <c r="I47" s="2"/>
      <c r="J47" s="55" t="str">
        <f t="shared" si="2"/>
        <v/>
      </c>
      <c r="AC47" s="24" t="str">
        <f t="shared" si="1"/>
        <v/>
      </c>
      <c r="AD47" s="24" t="str">
        <f>IFERROR(VLOOKUP(F47,'TASA DE CAMBIO'!$D$2:$G$15,2,0),"")</f>
        <v/>
      </c>
      <c r="AE47" s="24" t="str">
        <f>IFERROR(VLOOKUP(F47,'TASA DE CAMBIO'!$D$2:$G$15,3,0),"")</f>
        <v/>
      </c>
      <c r="AF47" s="24" t="str">
        <f>IFERROR(VLOOKUP(F47,'TASA DE CAMBIO'!$D$2:$G$15,4,0),"")</f>
        <v/>
      </c>
    </row>
    <row r="48" spans="2:32" x14ac:dyDescent="0.2">
      <c r="B48" s="24" t="str">
        <f t="shared" si="0"/>
        <v/>
      </c>
      <c r="C48" s="3"/>
      <c r="D48" s="2"/>
      <c r="E48" s="2"/>
      <c r="F48" s="2"/>
      <c r="G48" s="2"/>
      <c r="H48" s="2"/>
      <c r="I48" s="2"/>
      <c r="J48" s="55" t="str">
        <f t="shared" si="2"/>
        <v/>
      </c>
      <c r="AC48" s="24" t="str">
        <f t="shared" si="1"/>
        <v/>
      </c>
      <c r="AD48" s="24" t="str">
        <f>IFERROR(VLOOKUP(F48,'TASA DE CAMBIO'!$D$2:$G$15,2,0),"")</f>
        <v/>
      </c>
      <c r="AE48" s="24" t="str">
        <f>IFERROR(VLOOKUP(F48,'TASA DE CAMBIO'!$D$2:$G$15,3,0),"")</f>
        <v/>
      </c>
      <c r="AF48" s="24" t="str">
        <f>IFERROR(VLOOKUP(F48,'TASA DE CAMBIO'!$D$2:$G$15,4,0),"")</f>
        <v/>
      </c>
    </row>
    <row r="49" spans="2:32" x14ac:dyDescent="0.2">
      <c r="B49" s="24" t="str">
        <f t="shared" si="0"/>
        <v/>
      </c>
      <c r="C49" s="3"/>
      <c r="D49" s="2"/>
      <c r="E49" s="2"/>
      <c r="F49" s="2"/>
      <c r="G49" s="2"/>
      <c r="H49" s="2"/>
      <c r="I49" s="2"/>
      <c r="J49" s="55" t="str">
        <f t="shared" si="2"/>
        <v/>
      </c>
      <c r="AC49" s="24" t="str">
        <f t="shared" si="1"/>
        <v/>
      </c>
      <c r="AD49" s="24" t="str">
        <f>IFERROR(VLOOKUP(F49,'TASA DE CAMBIO'!$D$2:$G$15,2,0),"")</f>
        <v/>
      </c>
      <c r="AE49" s="24" t="str">
        <f>IFERROR(VLOOKUP(F49,'TASA DE CAMBIO'!$D$2:$G$15,3,0),"")</f>
        <v/>
      </c>
      <c r="AF49" s="24" t="str">
        <f>IFERROR(VLOOKUP(F49,'TASA DE CAMBIO'!$D$2:$G$15,4,0),"")</f>
        <v/>
      </c>
    </row>
    <row r="50" spans="2:32" x14ac:dyDescent="0.2">
      <c r="B50" s="24" t="str">
        <f t="shared" si="0"/>
        <v/>
      </c>
      <c r="C50" s="3"/>
      <c r="D50" s="2"/>
      <c r="E50" s="2"/>
      <c r="F50" s="2"/>
      <c r="G50" s="2"/>
      <c r="H50" s="2"/>
      <c r="I50" s="2"/>
      <c r="J50" s="55" t="str">
        <f t="shared" si="2"/>
        <v/>
      </c>
      <c r="AC50" s="24" t="str">
        <f t="shared" si="1"/>
        <v/>
      </c>
      <c r="AD50" s="24" t="str">
        <f>IFERROR(VLOOKUP(F50,'TASA DE CAMBIO'!$D$2:$G$15,2,0),"")</f>
        <v/>
      </c>
      <c r="AE50" s="24" t="str">
        <f>IFERROR(VLOOKUP(F50,'TASA DE CAMBIO'!$D$2:$G$15,3,0),"")</f>
        <v/>
      </c>
      <c r="AF50" s="24" t="str">
        <f>IFERROR(VLOOKUP(F50,'TASA DE CAMBIO'!$D$2:$G$15,4,0),"")</f>
        <v/>
      </c>
    </row>
    <row r="51" spans="2:32" x14ac:dyDescent="0.2">
      <c r="B51" s="24" t="str">
        <f t="shared" si="0"/>
        <v/>
      </c>
      <c r="C51" s="3"/>
      <c r="D51" s="2"/>
      <c r="E51" s="2"/>
      <c r="F51" s="2"/>
      <c r="G51" s="2"/>
      <c r="H51" s="2"/>
      <c r="I51" s="2"/>
      <c r="J51" s="55" t="str">
        <f t="shared" si="2"/>
        <v/>
      </c>
      <c r="AC51" s="24" t="str">
        <f t="shared" si="1"/>
        <v/>
      </c>
      <c r="AD51" s="24" t="str">
        <f>IFERROR(VLOOKUP(F51,'TASA DE CAMBIO'!$D$2:$G$15,2,0),"")</f>
        <v/>
      </c>
      <c r="AE51" s="24" t="str">
        <f>IFERROR(VLOOKUP(F51,'TASA DE CAMBIO'!$D$2:$G$15,3,0),"")</f>
        <v/>
      </c>
      <c r="AF51" s="24" t="str">
        <f>IFERROR(VLOOKUP(F51,'TASA DE CAMBIO'!$D$2:$G$15,4,0),"")</f>
        <v/>
      </c>
    </row>
    <row r="52" spans="2:32" x14ac:dyDescent="0.2">
      <c r="B52" s="24" t="str">
        <f t="shared" si="0"/>
        <v/>
      </c>
      <c r="C52" s="3"/>
      <c r="D52" s="2"/>
      <c r="E52" s="2"/>
      <c r="F52" s="2"/>
      <c r="G52" s="2"/>
      <c r="H52" s="2"/>
      <c r="I52" s="2"/>
      <c r="J52" s="55" t="str">
        <f t="shared" si="2"/>
        <v/>
      </c>
      <c r="AC52" s="24" t="str">
        <f t="shared" si="1"/>
        <v/>
      </c>
      <c r="AD52" s="24" t="str">
        <f>IFERROR(VLOOKUP(F52,'TASA DE CAMBIO'!$D$2:$G$15,2,0),"")</f>
        <v/>
      </c>
      <c r="AE52" s="24" t="str">
        <f>IFERROR(VLOOKUP(F52,'TASA DE CAMBIO'!$D$2:$G$15,3,0),"")</f>
        <v/>
      </c>
      <c r="AF52" s="24" t="str">
        <f>IFERROR(VLOOKUP(F52,'TASA DE CAMBIO'!$D$2:$G$15,4,0),"")</f>
        <v/>
      </c>
    </row>
    <row r="53" spans="2:32" x14ac:dyDescent="0.2">
      <c r="B53" s="24" t="str">
        <f t="shared" si="0"/>
        <v/>
      </c>
      <c r="C53" s="3"/>
      <c r="D53" s="2"/>
      <c r="E53" s="2"/>
      <c r="F53" s="2"/>
      <c r="G53" s="2"/>
      <c r="H53" s="2"/>
      <c r="I53" s="2"/>
      <c r="J53" s="55" t="str">
        <f t="shared" si="2"/>
        <v/>
      </c>
      <c r="AC53" s="24" t="str">
        <f t="shared" si="1"/>
        <v/>
      </c>
      <c r="AD53" s="24" t="str">
        <f>IFERROR(VLOOKUP(F53,'TASA DE CAMBIO'!$D$2:$G$15,2,0),"")</f>
        <v/>
      </c>
      <c r="AE53" s="24" t="str">
        <f>IFERROR(VLOOKUP(F53,'TASA DE CAMBIO'!$D$2:$G$15,3,0),"")</f>
        <v/>
      </c>
      <c r="AF53" s="24" t="str">
        <f>IFERROR(VLOOKUP(F53,'TASA DE CAMBIO'!$D$2:$G$15,4,0),"")</f>
        <v/>
      </c>
    </row>
    <row r="54" spans="2:32" x14ac:dyDescent="0.2">
      <c r="B54" s="24" t="str">
        <f t="shared" si="0"/>
        <v/>
      </c>
      <c r="C54" s="3"/>
      <c r="D54" s="2"/>
      <c r="E54" s="2"/>
      <c r="F54" s="2"/>
      <c r="G54" s="2"/>
      <c r="H54" s="2"/>
      <c r="I54" s="2"/>
      <c r="J54" s="55" t="str">
        <f t="shared" si="2"/>
        <v/>
      </c>
      <c r="AC54" s="24" t="str">
        <f t="shared" si="1"/>
        <v/>
      </c>
      <c r="AD54" s="24" t="str">
        <f>IFERROR(VLOOKUP(F54,'TASA DE CAMBIO'!$D$2:$G$15,2,0),"")</f>
        <v/>
      </c>
      <c r="AE54" s="24" t="str">
        <f>IFERROR(VLOOKUP(F54,'TASA DE CAMBIO'!$D$2:$G$15,3,0),"")</f>
        <v/>
      </c>
      <c r="AF54" s="24" t="str">
        <f>IFERROR(VLOOKUP(F54,'TASA DE CAMBIO'!$D$2:$G$15,4,0),"")</f>
        <v/>
      </c>
    </row>
    <row r="55" spans="2:32" x14ac:dyDescent="0.2">
      <c r="B55" s="24" t="str">
        <f t="shared" si="0"/>
        <v/>
      </c>
      <c r="C55" s="3"/>
      <c r="D55" s="2"/>
      <c r="E55" s="2"/>
      <c r="F55" s="2"/>
      <c r="G55" s="2"/>
      <c r="H55" s="2"/>
      <c r="I55" s="2"/>
      <c r="J55" s="55" t="str">
        <f t="shared" si="2"/>
        <v/>
      </c>
      <c r="AC55" s="24" t="str">
        <f t="shared" si="1"/>
        <v/>
      </c>
      <c r="AD55" s="24" t="str">
        <f>IFERROR(VLOOKUP(F55,'TASA DE CAMBIO'!$D$2:$G$15,2,0),"")</f>
        <v/>
      </c>
      <c r="AE55" s="24" t="str">
        <f>IFERROR(VLOOKUP(F55,'TASA DE CAMBIO'!$D$2:$G$15,3,0),"")</f>
        <v/>
      </c>
      <c r="AF55" s="24" t="str">
        <f>IFERROR(VLOOKUP(F55,'TASA DE CAMBIO'!$D$2:$G$15,4,0),"")</f>
        <v/>
      </c>
    </row>
    <row r="56" spans="2:32" x14ac:dyDescent="0.2">
      <c r="B56" s="24" t="str">
        <f t="shared" si="0"/>
        <v/>
      </c>
      <c r="C56" s="3"/>
      <c r="D56" s="2"/>
      <c r="E56" s="2"/>
      <c r="F56" s="2"/>
      <c r="G56" s="2"/>
      <c r="H56" s="2"/>
      <c r="I56" s="2"/>
      <c r="J56" s="55" t="str">
        <f t="shared" si="2"/>
        <v/>
      </c>
      <c r="AC56" s="24" t="str">
        <f t="shared" si="1"/>
        <v/>
      </c>
      <c r="AD56" s="24" t="str">
        <f>IFERROR(VLOOKUP(F56,'TASA DE CAMBIO'!$D$2:$G$15,2,0),"")</f>
        <v/>
      </c>
      <c r="AE56" s="24" t="str">
        <f>IFERROR(VLOOKUP(F56,'TASA DE CAMBIO'!$D$2:$G$15,3,0),"")</f>
        <v/>
      </c>
      <c r="AF56" s="24" t="str">
        <f>IFERROR(VLOOKUP(F56,'TASA DE CAMBIO'!$D$2:$G$15,4,0),"")</f>
        <v/>
      </c>
    </row>
    <row r="57" spans="2:32" x14ac:dyDescent="0.2">
      <c r="B57" s="24" t="str">
        <f t="shared" si="0"/>
        <v/>
      </c>
      <c r="C57" s="3"/>
      <c r="D57" s="2"/>
      <c r="E57" s="2"/>
      <c r="F57" s="2"/>
      <c r="G57" s="2"/>
      <c r="H57" s="2"/>
      <c r="I57" s="2"/>
      <c r="J57" s="55" t="str">
        <f t="shared" si="2"/>
        <v/>
      </c>
      <c r="AC57" s="24" t="str">
        <f t="shared" si="1"/>
        <v/>
      </c>
      <c r="AD57" s="24" t="str">
        <f>IFERROR(VLOOKUP(F57,'TASA DE CAMBIO'!$D$2:$G$15,2,0),"")</f>
        <v/>
      </c>
      <c r="AE57" s="24" t="str">
        <f>IFERROR(VLOOKUP(F57,'TASA DE CAMBIO'!$D$2:$G$15,3,0),"")</f>
        <v/>
      </c>
      <c r="AF57" s="24" t="str">
        <f>IFERROR(VLOOKUP(F57,'TASA DE CAMBIO'!$D$2:$G$15,4,0),"")</f>
        <v/>
      </c>
    </row>
    <row r="58" spans="2:32" x14ac:dyDescent="0.2">
      <c r="B58" s="24" t="str">
        <f t="shared" si="0"/>
        <v/>
      </c>
      <c r="C58" s="3"/>
      <c r="D58" s="2"/>
      <c r="E58" s="2"/>
      <c r="F58" s="2"/>
      <c r="G58" s="2"/>
      <c r="H58" s="2"/>
      <c r="I58" s="2"/>
      <c r="J58" s="55" t="str">
        <f t="shared" si="2"/>
        <v/>
      </c>
      <c r="AC58" s="24" t="str">
        <f t="shared" si="1"/>
        <v/>
      </c>
      <c r="AD58" s="24" t="str">
        <f>IFERROR(VLOOKUP(F58,'TASA DE CAMBIO'!$D$2:$G$15,2,0),"")</f>
        <v/>
      </c>
      <c r="AE58" s="24" t="str">
        <f>IFERROR(VLOOKUP(F58,'TASA DE CAMBIO'!$D$2:$G$15,3,0),"")</f>
        <v/>
      </c>
      <c r="AF58" s="24" t="str">
        <f>IFERROR(VLOOKUP(F58,'TASA DE CAMBIO'!$D$2:$G$15,4,0),"")</f>
        <v/>
      </c>
    </row>
    <row r="59" spans="2:32" x14ac:dyDescent="0.2">
      <c r="B59" s="24" t="str">
        <f t="shared" si="0"/>
        <v/>
      </c>
      <c r="C59" s="3"/>
      <c r="D59" s="2"/>
      <c r="E59" s="2"/>
      <c r="F59" s="2"/>
      <c r="G59" s="2"/>
      <c r="H59" s="2"/>
      <c r="I59" s="2"/>
      <c r="J59" s="55" t="str">
        <f t="shared" si="2"/>
        <v/>
      </c>
      <c r="AC59" s="24" t="str">
        <f t="shared" si="1"/>
        <v/>
      </c>
      <c r="AD59" s="24" t="str">
        <f>IFERROR(VLOOKUP(F59,'TASA DE CAMBIO'!$D$2:$G$15,2,0),"")</f>
        <v/>
      </c>
      <c r="AE59" s="24" t="str">
        <f>IFERROR(VLOOKUP(F59,'TASA DE CAMBIO'!$D$2:$G$15,3,0),"")</f>
        <v/>
      </c>
      <c r="AF59" s="24" t="str">
        <f>IFERROR(VLOOKUP(F59,'TASA DE CAMBIO'!$D$2:$G$15,4,0),"")</f>
        <v/>
      </c>
    </row>
    <row r="60" spans="2:32" x14ac:dyDescent="0.2">
      <c r="B60" s="24" t="str">
        <f t="shared" si="0"/>
        <v/>
      </c>
      <c r="C60" s="3"/>
      <c r="D60" s="2"/>
      <c r="E60" s="2"/>
      <c r="F60" s="2"/>
      <c r="G60" s="2"/>
      <c r="H60" s="2"/>
      <c r="I60" s="2"/>
      <c r="J60" s="55" t="str">
        <f t="shared" si="2"/>
        <v/>
      </c>
      <c r="AC60" s="24" t="str">
        <f t="shared" si="1"/>
        <v/>
      </c>
      <c r="AD60" s="24" t="str">
        <f>IFERROR(VLOOKUP(F60,'TASA DE CAMBIO'!$D$2:$G$15,2,0),"")</f>
        <v/>
      </c>
      <c r="AE60" s="24" t="str">
        <f>IFERROR(VLOOKUP(F60,'TASA DE CAMBIO'!$D$2:$G$15,3,0),"")</f>
        <v/>
      </c>
      <c r="AF60" s="24" t="str">
        <f>IFERROR(VLOOKUP(F60,'TASA DE CAMBIO'!$D$2:$G$15,4,0),"")</f>
        <v/>
      </c>
    </row>
    <row r="61" spans="2:32" x14ac:dyDescent="0.2">
      <c r="B61" s="24" t="str">
        <f t="shared" si="0"/>
        <v/>
      </c>
      <c r="C61" s="3"/>
      <c r="D61" s="2"/>
      <c r="E61" s="2"/>
      <c r="F61" s="2"/>
      <c r="G61" s="2"/>
      <c r="H61" s="2"/>
      <c r="I61" s="2"/>
      <c r="J61" s="55" t="str">
        <f t="shared" si="2"/>
        <v/>
      </c>
      <c r="AC61" s="24" t="str">
        <f t="shared" si="1"/>
        <v/>
      </c>
      <c r="AD61" s="24" t="str">
        <f>IFERROR(VLOOKUP(F61,'TASA DE CAMBIO'!$D$2:$G$15,2,0),"")</f>
        <v/>
      </c>
      <c r="AE61" s="24" t="str">
        <f>IFERROR(VLOOKUP(F61,'TASA DE CAMBIO'!$D$2:$G$15,3,0),"")</f>
        <v/>
      </c>
      <c r="AF61" s="24" t="str">
        <f>IFERROR(VLOOKUP(F61,'TASA DE CAMBIO'!$D$2:$G$15,4,0),"")</f>
        <v/>
      </c>
    </row>
    <row r="62" spans="2:32" x14ac:dyDescent="0.2">
      <c r="B62" s="24" t="str">
        <f t="shared" si="0"/>
        <v/>
      </c>
      <c r="C62" s="3"/>
      <c r="D62" s="2"/>
      <c r="E62" s="2"/>
      <c r="F62" s="2"/>
      <c r="G62" s="2"/>
      <c r="H62" s="2"/>
      <c r="I62" s="2"/>
      <c r="J62" s="55" t="str">
        <f t="shared" si="2"/>
        <v/>
      </c>
      <c r="AC62" s="24" t="str">
        <f t="shared" si="1"/>
        <v/>
      </c>
      <c r="AD62" s="24" t="str">
        <f>IFERROR(VLOOKUP(F62,'TASA DE CAMBIO'!$D$2:$G$15,2,0),"")</f>
        <v/>
      </c>
      <c r="AE62" s="24" t="str">
        <f>IFERROR(VLOOKUP(F62,'TASA DE CAMBIO'!$D$2:$G$15,3,0),"")</f>
        <v/>
      </c>
      <c r="AF62" s="24" t="str">
        <f>IFERROR(VLOOKUP(F62,'TASA DE CAMBIO'!$D$2:$G$15,4,0),"")</f>
        <v/>
      </c>
    </row>
    <row r="63" spans="2:32" x14ac:dyDescent="0.2">
      <c r="B63" s="24" t="str">
        <f t="shared" si="0"/>
        <v/>
      </c>
      <c r="C63" s="3"/>
      <c r="D63" s="2"/>
      <c r="E63" s="2"/>
      <c r="F63" s="2"/>
      <c r="G63" s="2"/>
      <c r="H63" s="2"/>
      <c r="I63" s="2"/>
      <c r="J63" s="55" t="str">
        <f t="shared" si="2"/>
        <v/>
      </c>
      <c r="AC63" s="24" t="str">
        <f t="shared" si="1"/>
        <v/>
      </c>
      <c r="AD63" s="24" t="str">
        <f>IFERROR(VLOOKUP(F63,'TASA DE CAMBIO'!$D$2:$G$15,2,0),"")</f>
        <v/>
      </c>
      <c r="AE63" s="24" t="str">
        <f>IFERROR(VLOOKUP(F63,'TASA DE CAMBIO'!$D$2:$G$15,3,0),"")</f>
        <v/>
      </c>
      <c r="AF63" s="24" t="str">
        <f>IFERROR(VLOOKUP(F63,'TASA DE CAMBIO'!$D$2:$G$15,4,0),"")</f>
        <v/>
      </c>
    </row>
    <row r="64" spans="2:32" x14ac:dyDescent="0.2">
      <c r="B64" s="24" t="str">
        <f t="shared" si="0"/>
        <v/>
      </c>
      <c r="C64" s="3"/>
      <c r="D64" s="2"/>
      <c r="E64" s="2"/>
      <c r="F64" s="2"/>
      <c r="G64" s="2"/>
      <c r="H64" s="2"/>
      <c r="I64" s="2"/>
      <c r="J64" s="55" t="str">
        <f t="shared" si="2"/>
        <v/>
      </c>
      <c r="AC64" s="24" t="str">
        <f t="shared" si="1"/>
        <v/>
      </c>
      <c r="AD64" s="24" t="str">
        <f>IFERROR(VLOOKUP(F64,'TASA DE CAMBIO'!$D$2:$G$15,2,0),"")</f>
        <v/>
      </c>
      <c r="AE64" s="24" t="str">
        <f>IFERROR(VLOOKUP(F64,'TASA DE CAMBIO'!$D$2:$G$15,3,0),"")</f>
        <v/>
      </c>
      <c r="AF64" s="24" t="str">
        <f>IFERROR(VLOOKUP(F64,'TASA DE CAMBIO'!$D$2:$G$15,4,0),"")</f>
        <v/>
      </c>
    </row>
    <row r="65" spans="2:32" x14ac:dyDescent="0.2">
      <c r="B65" s="24" t="str">
        <f t="shared" si="0"/>
        <v/>
      </c>
      <c r="C65" s="3"/>
      <c r="D65" s="2"/>
      <c r="E65" s="2"/>
      <c r="F65" s="2"/>
      <c r="G65" s="2"/>
      <c r="H65" s="2"/>
      <c r="I65" s="2"/>
      <c r="J65" s="55" t="str">
        <f t="shared" si="2"/>
        <v/>
      </c>
      <c r="AC65" s="24" t="str">
        <f t="shared" si="1"/>
        <v/>
      </c>
      <c r="AD65" s="24" t="str">
        <f>IFERROR(VLOOKUP(F65,'TASA DE CAMBIO'!$D$2:$G$15,2,0),"")</f>
        <v/>
      </c>
      <c r="AE65" s="24" t="str">
        <f>IFERROR(VLOOKUP(F65,'TASA DE CAMBIO'!$D$2:$G$15,3,0),"")</f>
        <v/>
      </c>
      <c r="AF65" s="24" t="str">
        <f>IFERROR(VLOOKUP(F65,'TASA DE CAMBIO'!$D$2:$G$15,4,0),"")</f>
        <v/>
      </c>
    </row>
    <row r="66" spans="2:32" x14ac:dyDescent="0.2">
      <c r="B66" s="24" t="str">
        <f t="shared" si="0"/>
        <v/>
      </c>
      <c r="C66" s="3"/>
      <c r="D66" s="2"/>
      <c r="E66" s="2"/>
      <c r="F66" s="2"/>
      <c r="G66" s="2"/>
      <c r="H66" s="2"/>
      <c r="I66" s="2"/>
      <c r="J66" s="55" t="str">
        <f t="shared" si="2"/>
        <v/>
      </c>
      <c r="AC66" s="24" t="str">
        <f t="shared" si="1"/>
        <v/>
      </c>
      <c r="AD66" s="24" t="str">
        <f>IFERROR(VLOOKUP(F66,'TASA DE CAMBIO'!$D$2:$G$15,2,0),"")</f>
        <v/>
      </c>
      <c r="AE66" s="24" t="str">
        <f>IFERROR(VLOOKUP(F66,'TASA DE CAMBIO'!$D$2:$G$15,3,0),"")</f>
        <v/>
      </c>
      <c r="AF66" s="24" t="str">
        <f>IFERROR(VLOOKUP(F66,'TASA DE CAMBIO'!$D$2:$G$15,4,0),"")</f>
        <v/>
      </c>
    </row>
    <row r="67" spans="2:32" x14ac:dyDescent="0.2">
      <c r="B67" s="24" t="str">
        <f t="shared" si="0"/>
        <v/>
      </c>
      <c r="C67" s="3"/>
      <c r="D67" s="2"/>
      <c r="E67" s="2"/>
      <c r="F67" s="2"/>
      <c r="G67" s="2"/>
      <c r="H67" s="2"/>
      <c r="I67" s="2"/>
      <c r="J67" s="55" t="str">
        <f t="shared" si="2"/>
        <v/>
      </c>
      <c r="AC67" s="24" t="str">
        <f t="shared" si="1"/>
        <v/>
      </c>
      <c r="AD67" s="24" t="str">
        <f>IFERROR(VLOOKUP(F67,'TASA DE CAMBIO'!$D$2:$G$15,2,0),"")</f>
        <v/>
      </c>
      <c r="AE67" s="24" t="str">
        <f>IFERROR(VLOOKUP(F67,'TASA DE CAMBIO'!$D$2:$G$15,3,0),"")</f>
        <v/>
      </c>
      <c r="AF67" s="24" t="str">
        <f>IFERROR(VLOOKUP(F67,'TASA DE CAMBIO'!$D$2:$G$15,4,0),"")</f>
        <v/>
      </c>
    </row>
    <row r="68" spans="2:32" x14ac:dyDescent="0.2">
      <c r="B68" s="24" t="str">
        <f t="shared" si="0"/>
        <v/>
      </c>
      <c r="C68" s="3"/>
      <c r="D68" s="2"/>
      <c r="E68" s="2"/>
      <c r="F68" s="2"/>
      <c r="G68" s="2"/>
      <c r="H68" s="2"/>
      <c r="I68" s="2"/>
      <c r="J68" s="55" t="str">
        <f t="shared" si="2"/>
        <v/>
      </c>
      <c r="AC68" s="24" t="str">
        <f t="shared" si="1"/>
        <v/>
      </c>
      <c r="AD68" s="24" t="str">
        <f>IFERROR(VLOOKUP(F68,'TASA DE CAMBIO'!$D$2:$G$15,2,0),"")</f>
        <v/>
      </c>
      <c r="AE68" s="24" t="str">
        <f>IFERROR(VLOOKUP(F68,'TASA DE CAMBIO'!$D$2:$G$15,3,0),"")</f>
        <v/>
      </c>
      <c r="AF68" s="24" t="str">
        <f>IFERROR(VLOOKUP(F68,'TASA DE CAMBIO'!$D$2:$G$15,4,0),"")</f>
        <v/>
      </c>
    </row>
    <row r="69" spans="2:32" x14ac:dyDescent="0.2">
      <c r="B69" s="24" t="str">
        <f t="shared" si="0"/>
        <v/>
      </c>
      <c r="C69" s="3"/>
      <c r="D69" s="2"/>
      <c r="E69" s="2"/>
      <c r="F69" s="2"/>
      <c r="G69" s="2"/>
      <c r="H69" s="2"/>
      <c r="I69" s="2"/>
      <c r="J69" s="55" t="str">
        <f t="shared" si="2"/>
        <v/>
      </c>
      <c r="AC69" s="24" t="str">
        <f t="shared" si="1"/>
        <v/>
      </c>
      <c r="AD69" s="24" t="str">
        <f>IFERROR(VLOOKUP(F69,'TASA DE CAMBIO'!$D$2:$G$15,2,0),"")</f>
        <v/>
      </c>
      <c r="AE69" s="24" t="str">
        <f>IFERROR(VLOOKUP(F69,'TASA DE CAMBIO'!$D$2:$G$15,3,0),"")</f>
        <v/>
      </c>
      <c r="AF69" s="24" t="str">
        <f>IFERROR(VLOOKUP(F69,'TASA DE CAMBIO'!$D$2:$G$15,4,0),"")</f>
        <v/>
      </c>
    </row>
    <row r="70" spans="2:32" x14ac:dyDescent="0.2">
      <c r="B70" s="24" t="str">
        <f t="shared" ref="B70:B133" si="3">CONCATENATE(D70,E70,F70)</f>
        <v/>
      </c>
      <c r="C70" s="3"/>
      <c r="D70" s="2"/>
      <c r="E70" s="2"/>
      <c r="F70" s="2"/>
      <c r="G70" s="2"/>
      <c r="H70" s="2"/>
      <c r="I70" s="2"/>
      <c r="J70" s="55" t="str">
        <f t="shared" si="2"/>
        <v/>
      </c>
      <c r="AC70" s="24" t="str">
        <f t="shared" ref="AC70:AC133" si="4">IF(G70="","",G70-H70-I70)</f>
        <v/>
      </c>
      <c r="AD70" s="24" t="str">
        <f>IFERROR(VLOOKUP(F70,'TASA DE CAMBIO'!$D$2:$G$15,2,0),"")</f>
        <v/>
      </c>
      <c r="AE70" s="24" t="str">
        <f>IFERROR(VLOOKUP(F70,'TASA DE CAMBIO'!$D$2:$G$15,3,0),"")</f>
        <v/>
      </c>
      <c r="AF70" s="24" t="str">
        <f>IFERROR(VLOOKUP(F70,'TASA DE CAMBIO'!$D$2:$G$15,4,0),"")</f>
        <v/>
      </c>
    </row>
    <row r="71" spans="2:32" x14ac:dyDescent="0.2">
      <c r="B71" s="24" t="str">
        <f t="shared" si="3"/>
        <v/>
      </c>
      <c r="C71" s="3"/>
      <c r="D71" s="2"/>
      <c r="E71" s="2"/>
      <c r="F71" s="2"/>
      <c r="G71" s="2"/>
      <c r="H71" s="2"/>
      <c r="I71" s="2"/>
      <c r="J71" s="55" t="str">
        <f t="shared" ref="J71:J134" si="5">IF(AC71="","",IF(AND(AE71="Inicio",AF71=2),_xlfn.CONCAT(AD71,TEXT(AC71,"#,##0.00")), IF(AND(AE71="Fin",AF71=2),_xlfn.CONCAT(TEXT(AC71,"#,##0.00"),AD71), IF(AND(AE71="Inicio",AF71=0),_xlfn.CONCAT(AD71,TEXT(AC71,"#,##0")), IF(AND(AE71="Fin",AF71=0),_xlfn.CONCAT(TEXT(AC71,"#,##0"),AD71),"")))))</f>
        <v/>
      </c>
      <c r="AC71" s="24" t="str">
        <f t="shared" si="4"/>
        <v/>
      </c>
      <c r="AD71" s="24" t="str">
        <f>IFERROR(VLOOKUP(F71,'TASA DE CAMBIO'!$D$2:$G$15,2,0),"")</f>
        <v/>
      </c>
      <c r="AE71" s="24" t="str">
        <f>IFERROR(VLOOKUP(F71,'TASA DE CAMBIO'!$D$2:$G$15,3,0),"")</f>
        <v/>
      </c>
      <c r="AF71" s="24" t="str">
        <f>IFERROR(VLOOKUP(F71,'TASA DE CAMBIO'!$D$2:$G$15,4,0),"")</f>
        <v/>
      </c>
    </row>
    <row r="72" spans="2:32" x14ac:dyDescent="0.2">
      <c r="B72" s="24" t="str">
        <f t="shared" si="3"/>
        <v/>
      </c>
      <c r="C72" s="3"/>
      <c r="D72" s="2"/>
      <c r="E72" s="2"/>
      <c r="F72" s="2"/>
      <c r="G72" s="2"/>
      <c r="H72" s="2"/>
      <c r="I72" s="2"/>
      <c r="J72" s="55" t="str">
        <f t="shared" si="5"/>
        <v/>
      </c>
      <c r="AC72" s="24" t="str">
        <f t="shared" si="4"/>
        <v/>
      </c>
      <c r="AD72" s="24" t="str">
        <f>IFERROR(VLOOKUP(F72,'TASA DE CAMBIO'!$D$2:$G$15,2,0),"")</f>
        <v/>
      </c>
      <c r="AE72" s="24" t="str">
        <f>IFERROR(VLOOKUP(F72,'TASA DE CAMBIO'!$D$2:$G$15,3,0),"")</f>
        <v/>
      </c>
      <c r="AF72" s="24" t="str">
        <f>IFERROR(VLOOKUP(F72,'TASA DE CAMBIO'!$D$2:$G$15,4,0),"")</f>
        <v/>
      </c>
    </row>
    <row r="73" spans="2:32" x14ac:dyDescent="0.2">
      <c r="B73" s="24" t="str">
        <f t="shared" si="3"/>
        <v/>
      </c>
      <c r="C73" s="3"/>
      <c r="D73" s="2"/>
      <c r="E73" s="2"/>
      <c r="F73" s="2"/>
      <c r="G73" s="2"/>
      <c r="H73" s="2"/>
      <c r="I73" s="2"/>
      <c r="J73" s="55" t="str">
        <f t="shared" si="5"/>
        <v/>
      </c>
      <c r="AC73" s="24" t="str">
        <f t="shared" si="4"/>
        <v/>
      </c>
      <c r="AD73" s="24" t="str">
        <f>IFERROR(VLOOKUP(F73,'TASA DE CAMBIO'!$D$2:$G$15,2,0),"")</f>
        <v/>
      </c>
      <c r="AE73" s="24" t="str">
        <f>IFERROR(VLOOKUP(F73,'TASA DE CAMBIO'!$D$2:$G$15,3,0),"")</f>
        <v/>
      </c>
      <c r="AF73" s="24" t="str">
        <f>IFERROR(VLOOKUP(F73,'TASA DE CAMBIO'!$D$2:$G$15,4,0),"")</f>
        <v/>
      </c>
    </row>
    <row r="74" spans="2:32" x14ac:dyDescent="0.2">
      <c r="B74" s="24" t="str">
        <f t="shared" si="3"/>
        <v/>
      </c>
      <c r="C74" s="3"/>
      <c r="D74" s="2"/>
      <c r="E74" s="2"/>
      <c r="F74" s="2"/>
      <c r="G74" s="2"/>
      <c r="H74" s="2"/>
      <c r="I74" s="2"/>
      <c r="J74" s="55" t="str">
        <f t="shared" si="5"/>
        <v/>
      </c>
      <c r="AC74" s="24" t="str">
        <f t="shared" si="4"/>
        <v/>
      </c>
      <c r="AD74" s="24" t="str">
        <f>IFERROR(VLOOKUP(F74,'TASA DE CAMBIO'!$D$2:$G$15,2,0),"")</f>
        <v/>
      </c>
      <c r="AE74" s="24" t="str">
        <f>IFERROR(VLOOKUP(F74,'TASA DE CAMBIO'!$D$2:$G$15,3,0),"")</f>
        <v/>
      </c>
      <c r="AF74" s="24" t="str">
        <f>IFERROR(VLOOKUP(F74,'TASA DE CAMBIO'!$D$2:$G$15,4,0),"")</f>
        <v/>
      </c>
    </row>
    <row r="75" spans="2:32" x14ac:dyDescent="0.2">
      <c r="B75" s="24" t="str">
        <f t="shared" si="3"/>
        <v/>
      </c>
      <c r="C75" s="3"/>
      <c r="D75" s="2"/>
      <c r="E75" s="2"/>
      <c r="F75" s="2"/>
      <c r="G75" s="2"/>
      <c r="H75" s="2"/>
      <c r="I75" s="2"/>
      <c r="J75" s="55" t="str">
        <f t="shared" si="5"/>
        <v/>
      </c>
      <c r="AC75" s="24" t="str">
        <f t="shared" si="4"/>
        <v/>
      </c>
      <c r="AD75" s="24" t="str">
        <f>IFERROR(VLOOKUP(F75,'TASA DE CAMBIO'!$D$2:$G$15,2,0),"")</f>
        <v/>
      </c>
      <c r="AE75" s="24" t="str">
        <f>IFERROR(VLOOKUP(F75,'TASA DE CAMBIO'!$D$2:$G$15,3,0),"")</f>
        <v/>
      </c>
      <c r="AF75" s="24" t="str">
        <f>IFERROR(VLOOKUP(F75,'TASA DE CAMBIO'!$D$2:$G$15,4,0),"")</f>
        <v/>
      </c>
    </row>
    <row r="76" spans="2:32" x14ac:dyDescent="0.2">
      <c r="B76" s="24" t="str">
        <f t="shared" si="3"/>
        <v/>
      </c>
      <c r="C76" s="3"/>
      <c r="D76" s="2"/>
      <c r="E76" s="2"/>
      <c r="F76" s="2"/>
      <c r="G76" s="2"/>
      <c r="H76" s="2"/>
      <c r="I76" s="2"/>
      <c r="J76" s="55" t="str">
        <f t="shared" si="5"/>
        <v/>
      </c>
      <c r="AC76" s="24" t="str">
        <f t="shared" si="4"/>
        <v/>
      </c>
      <c r="AD76" s="24" t="str">
        <f>IFERROR(VLOOKUP(F76,'TASA DE CAMBIO'!$D$2:$G$15,2,0),"")</f>
        <v/>
      </c>
      <c r="AE76" s="24" t="str">
        <f>IFERROR(VLOOKUP(F76,'TASA DE CAMBIO'!$D$2:$G$15,3,0),"")</f>
        <v/>
      </c>
      <c r="AF76" s="24" t="str">
        <f>IFERROR(VLOOKUP(F76,'TASA DE CAMBIO'!$D$2:$G$15,4,0),"")</f>
        <v/>
      </c>
    </row>
    <row r="77" spans="2:32" x14ac:dyDescent="0.2">
      <c r="B77" s="24" t="str">
        <f t="shared" si="3"/>
        <v/>
      </c>
      <c r="C77" s="3"/>
      <c r="D77" s="2"/>
      <c r="E77" s="2"/>
      <c r="F77" s="2"/>
      <c r="G77" s="2"/>
      <c r="H77" s="2"/>
      <c r="I77" s="2"/>
      <c r="J77" s="55" t="str">
        <f t="shared" si="5"/>
        <v/>
      </c>
      <c r="AC77" s="24" t="str">
        <f t="shared" si="4"/>
        <v/>
      </c>
      <c r="AD77" s="24" t="str">
        <f>IFERROR(VLOOKUP(F77,'TASA DE CAMBIO'!$D$2:$G$15,2,0),"")</f>
        <v/>
      </c>
      <c r="AE77" s="24" t="str">
        <f>IFERROR(VLOOKUP(F77,'TASA DE CAMBIO'!$D$2:$G$15,3,0),"")</f>
        <v/>
      </c>
      <c r="AF77" s="24" t="str">
        <f>IFERROR(VLOOKUP(F77,'TASA DE CAMBIO'!$D$2:$G$15,4,0),"")</f>
        <v/>
      </c>
    </row>
    <row r="78" spans="2:32" x14ac:dyDescent="0.2">
      <c r="B78" s="24" t="str">
        <f t="shared" si="3"/>
        <v/>
      </c>
      <c r="C78" s="3"/>
      <c r="D78" s="2"/>
      <c r="E78" s="2"/>
      <c r="F78" s="2"/>
      <c r="G78" s="2"/>
      <c r="H78" s="2"/>
      <c r="I78" s="2"/>
      <c r="J78" s="55" t="str">
        <f t="shared" si="5"/>
        <v/>
      </c>
      <c r="AC78" s="24" t="str">
        <f t="shared" si="4"/>
        <v/>
      </c>
      <c r="AD78" s="24" t="str">
        <f>IFERROR(VLOOKUP(F78,'TASA DE CAMBIO'!$D$2:$G$15,2,0),"")</f>
        <v/>
      </c>
      <c r="AE78" s="24" t="str">
        <f>IFERROR(VLOOKUP(F78,'TASA DE CAMBIO'!$D$2:$G$15,3,0),"")</f>
        <v/>
      </c>
      <c r="AF78" s="24" t="str">
        <f>IFERROR(VLOOKUP(F78,'TASA DE CAMBIO'!$D$2:$G$15,4,0),"")</f>
        <v/>
      </c>
    </row>
    <row r="79" spans="2:32" x14ac:dyDescent="0.2">
      <c r="B79" s="24" t="str">
        <f t="shared" si="3"/>
        <v/>
      </c>
      <c r="C79" s="3"/>
      <c r="D79" s="2"/>
      <c r="E79" s="2"/>
      <c r="F79" s="2"/>
      <c r="G79" s="2"/>
      <c r="H79" s="2"/>
      <c r="I79" s="2"/>
      <c r="J79" s="55" t="str">
        <f t="shared" si="5"/>
        <v/>
      </c>
      <c r="AC79" s="24" t="str">
        <f t="shared" si="4"/>
        <v/>
      </c>
      <c r="AD79" s="24" t="str">
        <f>IFERROR(VLOOKUP(F79,'TASA DE CAMBIO'!$D$2:$G$15,2,0),"")</f>
        <v/>
      </c>
      <c r="AE79" s="24" t="str">
        <f>IFERROR(VLOOKUP(F79,'TASA DE CAMBIO'!$D$2:$G$15,3,0),"")</f>
        <v/>
      </c>
      <c r="AF79" s="24" t="str">
        <f>IFERROR(VLOOKUP(F79,'TASA DE CAMBIO'!$D$2:$G$15,4,0),"")</f>
        <v/>
      </c>
    </row>
    <row r="80" spans="2:32" x14ac:dyDescent="0.2">
      <c r="B80" s="24" t="str">
        <f t="shared" si="3"/>
        <v/>
      </c>
      <c r="C80" s="3"/>
      <c r="D80" s="2"/>
      <c r="E80" s="2"/>
      <c r="F80" s="2"/>
      <c r="G80" s="2"/>
      <c r="H80" s="2"/>
      <c r="I80" s="2"/>
      <c r="J80" s="55" t="str">
        <f t="shared" si="5"/>
        <v/>
      </c>
      <c r="AC80" s="24" t="str">
        <f t="shared" si="4"/>
        <v/>
      </c>
      <c r="AD80" s="24" t="str">
        <f>IFERROR(VLOOKUP(F80,'TASA DE CAMBIO'!$D$2:$G$15,2,0),"")</f>
        <v/>
      </c>
      <c r="AE80" s="24" t="str">
        <f>IFERROR(VLOOKUP(F80,'TASA DE CAMBIO'!$D$2:$G$15,3,0),"")</f>
        <v/>
      </c>
      <c r="AF80" s="24" t="str">
        <f>IFERROR(VLOOKUP(F80,'TASA DE CAMBIO'!$D$2:$G$15,4,0),"")</f>
        <v/>
      </c>
    </row>
    <row r="81" spans="2:32" x14ac:dyDescent="0.2">
      <c r="B81" s="24" t="str">
        <f t="shared" si="3"/>
        <v/>
      </c>
      <c r="C81" s="3"/>
      <c r="D81" s="2"/>
      <c r="E81" s="2"/>
      <c r="F81" s="2"/>
      <c r="G81" s="2"/>
      <c r="H81" s="2"/>
      <c r="I81" s="2"/>
      <c r="J81" s="55" t="str">
        <f t="shared" si="5"/>
        <v/>
      </c>
      <c r="AC81" s="24" t="str">
        <f t="shared" si="4"/>
        <v/>
      </c>
      <c r="AD81" s="24" t="str">
        <f>IFERROR(VLOOKUP(F81,'TASA DE CAMBIO'!$D$2:$G$15,2,0),"")</f>
        <v/>
      </c>
      <c r="AE81" s="24" t="str">
        <f>IFERROR(VLOOKUP(F81,'TASA DE CAMBIO'!$D$2:$G$15,3,0),"")</f>
        <v/>
      </c>
      <c r="AF81" s="24" t="str">
        <f>IFERROR(VLOOKUP(F81,'TASA DE CAMBIO'!$D$2:$G$15,4,0),"")</f>
        <v/>
      </c>
    </row>
    <row r="82" spans="2:32" x14ac:dyDescent="0.2">
      <c r="B82" s="24" t="str">
        <f t="shared" si="3"/>
        <v/>
      </c>
      <c r="C82" s="3"/>
      <c r="D82" s="2"/>
      <c r="E82" s="2"/>
      <c r="F82" s="2"/>
      <c r="G82" s="2"/>
      <c r="H82" s="2"/>
      <c r="I82" s="2"/>
      <c r="J82" s="55" t="str">
        <f t="shared" si="5"/>
        <v/>
      </c>
      <c r="AC82" s="24" t="str">
        <f t="shared" si="4"/>
        <v/>
      </c>
      <c r="AD82" s="24" t="str">
        <f>IFERROR(VLOOKUP(F82,'TASA DE CAMBIO'!$D$2:$G$15,2,0),"")</f>
        <v/>
      </c>
      <c r="AE82" s="24" t="str">
        <f>IFERROR(VLOOKUP(F82,'TASA DE CAMBIO'!$D$2:$G$15,3,0),"")</f>
        <v/>
      </c>
      <c r="AF82" s="24" t="str">
        <f>IFERROR(VLOOKUP(F82,'TASA DE CAMBIO'!$D$2:$G$15,4,0),"")</f>
        <v/>
      </c>
    </row>
    <row r="83" spans="2:32" x14ac:dyDescent="0.2">
      <c r="B83" s="24" t="str">
        <f t="shared" si="3"/>
        <v/>
      </c>
      <c r="C83" s="3"/>
      <c r="D83" s="2"/>
      <c r="E83" s="2"/>
      <c r="F83" s="2"/>
      <c r="G83" s="2"/>
      <c r="H83" s="2"/>
      <c r="I83" s="2"/>
      <c r="J83" s="55" t="str">
        <f t="shared" si="5"/>
        <v/>
      </c>
      <c r="AC83" s="24" t="str">
        <f t="shared" si="4"/>
        <v/>
      </c>
      <c r="AD83" s="24" t="str">
        <f>IFERROR(VLOOKUP(F83,'TASA DE CAMBIO'!$D$2:$G$15,2,0),"")</f>
        <v/>
      </c>
      <c r="AE83" s="24" t="str">
        <f>IFERROR(VLOOKUP(F83,'TASA DE CAMBIO'!$D$2:$G$15,3,0),"")</f>
        <v/>
      </c>
      <c r="AF83" s="24" t="str">
        <f>IFERROR(VLOOKUP(F83,'TASA DE CAMBIO'!$D$2:$G$15,4,0),"")</f>
        <v/>
      </c>
    </row>
    <row r="84" spans="2:32" x14ac:dyDescent="0.2">
      <c r="B84" s="24" t="str">
        <f t="shared" si="3"/>
        <v/>
      </c>
      <c r="C84" s="3"/>
      <c r="D84" s="2"/>
      <c r="E84" s="2"/>
      <c r="F84" s="2"/>
      <c r="G84" s="2"/>
      <c r="H84" s="2"/>
      <c r="I84" s="2"/>
      <c r="J84" s="55" t="str">
        <f t="shared" si="5"/>
        <v/>
      </c>
      <c r="AC84" s="24" t="str">
        <f t="shared" si="4"/>
        <v/>
      </c>
      <c r="AD84" s="24" t="str">
        <f>IFERROR(VLOOKUP(F84,'TASA DE CAMBIO'!$D$2:$G$15,2,0),"")</f>
        <v/>
      </c>
      <c r="AE84" s="24" t="str">
        <f>IFERROR(VLOOKUP(F84,'TASA DE CAMBIO'!$D$2:$G$15,3,0),"")</f>
        <v/>
      </c>
      <c r="AF84" s="24" t="str">
        <f>IFERROR(VLOOKUP(F84,'TASA DE CAMBIO'!$D$2:$G$15,4,0),"")</f>
        <v/>
      </c>
    </row>
    <row r="85" spans="2:32" x14ac:dyDescent="0.2">
      <c r="B85" s="24" t="str">
        <f t="shared" si="3"/>
        <v/>
      </c>
      <c r="C85" s="3"/>
      <c r="D85" s="2"/>
      <c r="E85" s="2"/>
      <c r="F85" s="2"/>
      <c r="G85" s="2"/>
      <c r="H85" s="2"/>
      <c r="I85" s="2"/>
      <c r="J85" s="55" t="str">
        <f t="shared" si="5"/>
        <v/>
      </c>
      <c r="AC85" s="24" t="str">
        <f t="shared" si="4"/>
        <v/>
      </c>
      <c r="AD85" s="24" t="str">
        <f>IFERROR(VLOOKUP(F85,'TASA DE CAMBIO'!$D$2:$G$15,2,0),"")</f>
        <v/>
      </c>
      <c r="AE85" s="24" t="str">
        <f>IFERROR(VLOOKUP(F85,'TASA DE CAMBIO'!$D$2:$G$15,3,0),"")</f>
        <v/>
      </c>
      <c r="AF85" s="24" t="str">
        <f>IFERROR(VLOOKUP(F85,'TASA DE CAMBIO'!$D$2:$G$15,4,0),"")</f>
        <v/>
      </c>
    </row>
    <row r="86" spans="2:32" x14ac:dyDescent="0.2">
      <c r="B86" s="24" t="str">
        <f t="shared" si="3"/>
        <v/>
      </c>
      <c r="C86" s="3"/>
      <c r="D86" s="2"/>
      <c r="E86" s="2"/>
      <c r="F86" s="2"/>
      <c r="G86" s="2"/>
      <c r="H86" s="2"/>
      <c r="I86" s="2"/>
      <c r="J86" s="55" t="str">
        <f t="shared" si="5"/>
        <v/>
      </c>
      <c r="AC86" s="24" t="str">
        <f t="shared" si="4"/>
        <v/>
      </c>
      <c r="AD86" s="24" t="str">
        <f>IFERROR(VLOOKUP(F86,'TASA DE CAMBIO'!$D$2:$G$15,2,0),"")</f>
        <v/>
      </c>
      <c r="AE86" s="24" t="str">
        <f>IFERROR(VLOOKUP(F86,'TASA DE CAMBIO'!$D$2:$G$15,3,0),"")</f>
        <v/>
      </c>
      <c r="AF86" s="24" t="str">
        <f>IFERROR(VLOOKUP(F86,'TASA DE CAMBIO'!$D$2:$G$15,4,0),"")</f>
        <v/>
      </c>
    </row>
    <row r="87" spans="2:32" x14ac:dyDescent="0.2">
      <c r="B87" s="24" t="str">
        <f t="shared" si="3"/>
        <v/>
      </c>
      <c r="C87" s="3"/>
      <c r="D87" s="2"/>
      <c r="E87" s="2"/>
      <c r="F87" s="2"/>
      <c r="G87" s="2"/>
      <c r="H87" s="2"/>
      <c r="I87" s="2"/>
      <c r="J87" s="55" t="str">
        <f t="shared" si="5"/>
        <v/>
      </c>
      <c r="AC87" s="24" t="str">
        <f t="shared" si="4"/>
        <v/>
      </c>
      <c r="AD87" s="24" t="str">
        <f>IFERROR(VLOOKUP(F87,'TASA DE CAMBIO'!$D$2:$G$15,2,0),"")</f>
        <v/>
      </c>
      <c r="AE87" s="24" t="str">
        <f>IFERROR(VLOOKUP(F87,'TASA DE CAMBIO'!$D$2:$G$15,3,0),"")</f>
        <v/>
      </c>
      <c r="AF87" s="24" t="str">
        <f>IFERROR(VLOOKUP(F87,'TASA DE CAMBIO'!$D$2:$G$15,4,0),"")</f>
        <v/>
      </c>
    </row>
    <row r="88" spans="2:32" x14ac:dyDescent="0.2">
      <c r="B88" s="24" t="str">
        <f t="shared" si="3"/>
        <v/>
      </c>
      <c r="C88" s="3"/>
      <c r="D88" s="2"/>
      <c r="E88" s="2"/>
      <c r="F88" s="2"/>
      <c r="G88" s="2"/>
      <c r="H88" s="2"/>
      <c r="I88" s="2"/>
      <c r="J88" s="55" t="str">
        <f t="shared" si="5"/>
        <v/>
      </c>
      <c r="AC88" s="24" t="str">
        <f t="shared" si="4"/>
        <v/>
      </c>
      <c r="AD88" s="24" t="str">
        <f>IFERROR(VLOOKUP(F88,'TASA DE CAMBIO'!$D$2:$G$15,2,0),"")</f>
        <v/>
      </c>
      <c r="AE88" s="24" t="str">
        <f>IFERROR(VLOOKUP(F88,'TASA DE CAMBIO'!$D$2:$G$15,3,0),"")</f>
        <v/>
      </c>
      <c r="AF88" s="24" t="str">
        <f>IFERROR(VLOOKUP(F88,'TASA DE CAMBIO'!$D$2:$G$15,4,0),"")</f>
        <v/>
      </c>
    </row>
    <row r="89" spans="2:32" x14ac:dyDescent="0.2">
      <c r="B89" s="24" t="str">
        <f t="shared" si="3"/>
        <v/>
      </c>
      <c r="C89" s="3"/>
      <c r="D89" s="2"/>
      <c r="E89" s="2"/>
      <c r="F89" s="2"/>
      <c r="G89" s="2"/>
      <c r="H89" s="2"/>
      <c r="I89" s="2"/>
      <c r="J89" s="55" t="str">
        <f t="shared" si="5"/>
        <v/>
      </c>
      <c r="AC89" s="24" t="str">
        <f t="shared" si="4"/>
        <v/>
      </c>
      <c r="AD89" s="24" t="str">
        <f>IFERROR(VLOOKUP(F89,'TASA DE CAMBIO'!$D$2:$G$15,2,0),"")</f>
        <v/>
      </c>
      <c r="AE89" s="24" t="str">
        <f>IFERROR(VLOOKUP(F89,'TASA DE CAMBIO'!$D$2:$G$15,3,0),"")</f>
        <v/>
      </c>
      <c r="AF89" s="24" t="str">
        <f>IFERROR(VLOOKUP(F89,'TASA DE CAMBIO'!$D$2:$G$15,4,0),"")</f>
        <v/>
      </c>
    </row>
    <row r="90" spans="2:32" x14ac:dyDescent="0.2">
      <c r="B90" s="24" t="str">
        <f t="shared" si="3"/>
        <v/>
      </c>
      <c r="C90" s="3"/>
      <c r="D90" s="2"/>
      <c r="E90" s="2"/>
      <c r="F90" s="2"/>
      <c r="G90" s="2"/>
      <c r="H90" s="2"/>
      <c r="I90" s="2"/>
      <c r="J90" s="55" t="str">
        <f t="shared" si="5"/>
        <v/>
      </c>
      <c r="AC90" s="24" t="str">
        <f t="shared" si="4"/>
        <v/>
      </c>
      <c r="AD90" s="24" t="str">
        <f>IFERROR(VLOOKUP(F90,'TASA DE CAMBIO'!$D$2:$G$15,2,0),"")</f>
        <v/>
      </c>
      <c r="AE90" s="24" t="str">
        <f>IFERROR(VLOOKUP(F90,'TASA DE CAMBIO'!$D$2:$G$15,3,0),"")</f>
        <v/>
      </c>
      <c r="AF90" s="24" t="str">
        <f>IFERROR(VLOOKUP(F90,'TASA DE CAMBIO'!$D$2:$G$15,4,0),"")</f>
        <v/>
      </c>
    </row>
    <row r="91" spans="2:32" x14ac:dyDescent="0.2">
      <c r="B91" s="24" t="str">
        <f t="shared" si="3"/>
        <v/>
      </c>
      <c r="C91" s="3"/>
      <c r="D91" s="2"/>
      <c r="E91" s="2"/>
      <c r="F91" s="2"/>
      <c r="G91" s="2"/>
      <c r="H91" s="2"/>
      <c r="I91" s="2"/>
      <c r="J91" s="55" t="str">
        <f t="shared" si="5"/>
        <v/>
      </c>
      <c r="AC91" s="24" t="str">
        <f t="shared" si="4"/>
        <v/>
      </c>
      <c r="AD91" s="24" t="str">
        <f>IFERROR(VLOOKUP(F91,'TASA DE CAMBIO'!$D$2:$G$15,2,0),"")</f>
        <v/>
      </c>
      <c r="AE91" s="24" t="str">
        <f>IFERROR(VLOOKUP(F91,'TASA DE CAMBIO'!$D$2:$G$15,3,0),"")</f>
        <v/>
      </c>
      <c r="AF91" s="24" t="str">
        <f>IFERROR(VLOOKUP(F91,'TASA DE CAMBIO'!$D$2:$G$15,4,0),"")</f>
        <v/>
      </c>
    </row>
    <row r="92" spans="2:32" x14ac:dyDescent="0.2">
      <c r="B92" s="24" t="str">
        <f t="shared" si="3"/>
        <v/>
      </c>
      <c r="C92" s="3"/>
      <c r="D92" s="2"/>
      <c r="E92" s="2"/>
      <c r="F92" s="2"/>
      <c r="G92" s="2"/>
      <c r="H92" s="2"/>
      <c r="I92" s="2"/>
      <c r="J92" s="55" t="str">
        <f t="shared" si="5"/>
        <v/>
      </c>
      <c r="AC92" s="24" t="str">
        <f t="shared" si="4"/>
        <v/>
      </c>
      <c r="AD92" s="24" t="str">
        <f>IFERROR(VLOOKUP(F92,'TASA DE CAMBIO'!$D$2:$G$15,2,0),"")</f>
        <v/>
      </c>
      <c r="AE92" s="24" t="str">
        <f>IFERROR(VLOOKUP(F92,'TASA DE CAMBIO'!$D$2:$G$15,3,0),"")</f>
        <v/>
      </c>
      <c r="AF92" s="24" t="str">
        <f>IFERROR(VLOOKUP(F92,'TASA DE CAMBIO'!$D$2:$G$15,4,0),"")</f>
        <v/>
      </c>
    </row>
    <row r="93" spans="2:32" x14ac:dyDescent="0.2">
      <c r="B93" s="24" t="str">
        <f t="shared" si="3"/>
        <v/>
      </c>
      <c r="C93" s="3"/>
      <c r="D93" s="2"/>
      <c r="E93" s="2"/>
      <c r="F93" s="2"/>
      <c r="G93" s="2"/>
      <c r="H93" s="2"/>
      <c r="I93" s="2"/>
      <c r="J93" s="55" t="str">
        <f t="shared" si="5"/>
        <v/>
      </c>
      <c r="AC93" s="24" t="str">
        <f t="shared" si="4"/>
        <v/>
      </c>
      <c r="AD93" s="24" t="str">
        <f>IFERROR(VLOOKUP(F93,'TASA DE CAMBIO'!$D$2:$G$15,2,0),"")</f>
        <v/>
      </c>
      <c r="AE93" s="24" t="str">
        <f>IFERROR(VLOOKUP(F93,'TASA DE CAMBIO'!$D$2:$G$15,3,0),"")</f>
        <v/>
      </c>
      <c r="AF93" s="24" t="str">
        <f>IFERROR(VLOOKUP(F93,'TASA DE CAMBIO'!$D$2:$G$15,4,0),"")</f>
        <v/>
      </c>
    </row>
    <row r="94" spans="2:32" x14ac:dyDescent="0.2">
      <c r="B94" s="24" t="str">
        <f t="shared" si="3"/>
        <v/>
      </c>
      <c r="C94" s="3"/>
      <c r="D94" s="2"/>
      <c r="E94" s="2"/>
      <c r="F94" s="2"/>
      <c r="G94" s="2"/>
      <c r="H94" s="2"/>
      <c r="I94" s="2"/>
      <c r="J94" s="55" t="str">
        <f t="shared" si="5"/>
        <v/>
      </c>
      <c r="AC94" s="24" t="str">
        <f t="shared" si="4"/>
        <v/>
      </c>
      <c r="AD94" s="24" t="str">
        <f>IFERROR(VLOOKUP(F94,'TASA DE CAMBIO'!$D$2:$G$15,2,0),"")</f>
        <v/>
      </c>
      <c r="AE94" s="24" t="str">
        <f>IFERROR(VLOOKUP(F94,'TASA DE CAMBIO'!$D$2:$G$15,3,0),"")</f>
        <v/>
      </c>
      <c r="AF94" s="24" t="str">
        <f>IFERROR(VLOOKUP(F94,'TASA DE CAMBIO'!$D$2:$G$15,4,0),"")</f>
        <v/>
      </c>
    </row>
    <row r="95" spans="2:32" x14ac:dyDescent="0.2">
      <c r="B95" s="24" t="str">
        <f t="shared" si="3"/>
        <v/>
      </c>
      <c r="C95" s="3"/>
      <c r="D95" s="2"/>
      <c r="E95" s="2"/>
      <c r="F95" s="2"/>
      <c r="G95" s="2"/>
      <c r="H95" s="2"/>
      <c r="I95" s="2"/>
      <c r="J95" s="55" t="str">
        <f t="shared" si="5"/>
        <v/>
      </c>
      <c r="AC95" s="24" t="str">
        <f t="shared" si="4"/>
        <v/>
      </c>
      <c r="AD95" s="24" t="str">
        <f>IFERROR(VLOOKUP(F95,'TASA DE CAMBIO'!$D$2:$G$15,2,0),"")</f>
        <v/>
      </c>
      <c r="AE95" s="24" t="str">
        <f>IFERROR(VLOOKUP(F95,'TASA DE CAMBIO'!$D$2:$G$15,3,0),"")</f>
        <v/>
      </c>
      <c r="AF95" s="24" t="str">
        <f>IFERROR(VLOOKUP(F95,'TASA DE CAMBIO'!$D$2:$G$15,4,0),"")</f>
        <v/>
      </c>
    </row>
    <row r="96" spans="2:32" x14ac:dyDescent="0.2">
      <c r="B96" s="24" t="str">
        <f t="shared" si="3"/>
        <v/>
      </c>
      <c r="C96" s="3"/>
      <c r="D96" s="2"/>
      <c r="E96" s="2"/>
      <c r="F96" s="2"/>
      <c r="G96" s="2"/>
      <c r="H96" s="2"/>
      <c r="I96" s="2"/>
      <c r="J96" s="55" t="str">
        <f t="shared" si="5"/>
        <v/>
      </c>
      <c r="AC96" s="24" t="str">
        <f t="shared" si="4"/>
        <v/>
      </c>
      <c r="AD96" s="24" t="str">
        <f>IFERROR(VLOOKUP(F96,'TASA DE CAMBIO'!$D$2:$G$15,2,0),"")</f>
        <v/>
      </c>
      <c r="AE96" s="24" t="str">
        <f>IFERROR(VLOOKUP(F96,'TASA DE CAMBIO'!$D$2:$G$15,3,0),"")</f>
        <v/>
      </c>
      <c r="AF96" s="24" t="str">
        <f>IFERROR(VLOOKUP(F96,'TASA DE CAMBIO'!$D$2:$G$15,4,0),"")</f>
        <v/>
      </c>
    </row>
    <row r="97" spans="2:32" x14ac:dyDescent="0.2">
      <c r="B97" s="24" t="str">
        <f t="shared" si="3"/>
        <v/>
      </c>
      <c r="C97" s="3"/>
      <c r="D97" s="2"/>
      <c r="E97" s="2"/>
      <c r="F97" s="2"/>
      <c r="G97" s="2"/>
      <c r="H97" s="2"/>
      <c r="I97" s="2"/>
      <c r="J97" s="55" t="str">
        <f t="shared" si="5"/>
        <v/>
      </c>
      <c r="AC97" s="24" t="str">
        <f t="shared" si="4"/>
        <v/>
      </c>
      <c r="AD97" s="24" t="str">
        <f>IFERROR(VLOOKUP(F97,'TASA DE CAMBIO'!$D$2:$G$15,2,0),"")</f>
        <v/>
      </c>
      <c r="AE97" s="24" t="str">
        <f>IFERROR(VLOOKUP(F97,'TASA DE CAMBIO'!$D$2:$G$15,3,0),"")</f>
        <v/>
      </c>
      <c r="AF97" s="24" t="str">
        <f>IFERROR(VLOOKUP(F97,'TASA DE CAMBIO'!$D$2:$G$15,4,0),"")</f>
        <v/>
      </c>
    </row>
    <row r="98" spans="2:32" x14ac:dyDescent="0.2">
      <c r="B98" s="24" t="str">
        <f t="shared" si="3"/>
        <v/>
      </c>
      <c r="C98" s="3"/>
      <c r="D98" s="2"/>
      <c r="E98" s="2"/>
      <c r="F98" s="2"/>
      <c r="G98" s="2"/>
      <c r="H98" s="2"/>
      <c r="I98" s="2"/>
      <c r="J98" s="55" t="str">
        <f t="shared" si="5"/>
        <v/>
      </c>
      <c r="AC98" s="24" t="str">
        <f t="shared" si="4"/>
        <v/>
      </c>
      <c r="AD98" s="24" t="str">
        <f>IFERROR(VLOOKUP(F98,'TASA DE CAMBIO'!$D$2:$G$15,2,0),"")</f>
        <v/>
      </c>
      <c r="AE98" s="24" t="str">
        <f>IFERROR(VLOOKUP(F98,'TASA DE CAMBIO'!$D$2:$G$15,3,0),"")</f>
        <v/>
      </c>
      <c r="AF98" s="24" t="str">
        <f>IFERROR(VLOOKUP(F98,'TASA DE CAMBIO'!$D$2:$G$15,4,0),"")</f>
        <v/>
      </c>
    </row>
    <row r="99" spans="2:32" x14ac:dyDescent="0.2">
      <c r="B99" s="24" t="str">
        <f t="shared" si="3"/>
        <v/>
      </c>
      <c r="C99" s="3"/>
      <c r="D99" s="2"/>
      <c r="E99" s="2"/>
      <c r="F99" s="2"/>
      <c r="G99" s="2"/>
      <c r="H99" s="2"/>
      <c r="I99" s="2"/>
      <c r="J99" s="55" t="str">
        <f t="shared" si="5"/>
        <v/>
      </c>
      <c r="AC99" s="24" t="str">
        <f t="shared" si="4"/>
        <v/>
      </c>
      <c r="AD99" s="24" t="str">
        <f>IFERROR(VLOOKUP(F99,'TASA DE CAMBIO'!$D$2:$G$15,2,0),"")</f>
        <v/>
      </c>
      <c r="AE99" s="24" t="str">
        <f>IFERROR(VLOOKUP(F99,'TASA DE CAMBIO'!$D$2:$G$15,3,0),"")</f>
        <v/>
      </c>
      <c r="AF99" s="24" t="str">
        <f>IFERROR(VLOOKUP(F99,'TASA DE CAMBIO'!$D$2:$G$15,4,0),"")</f>
        <v/>
      </c>
    </row>
    <row r="100" spans="2:32" x14ac:dyDescent="0.2">
      <c r="B100" s="24" t="str">
        <f t="shared" si="3"/>
        <v/>
      </c>
      <c r="C100" s="3"/>
      <c r="D100" s="2"/>
      <c r="E100" s="2"/>
      <c r="F100" s="2"/>
      <c r="G100" s="2"/>
      <c r="H100" s="2"/>
      <c r="I100" s="2"/>
      <c r="J100" s="55" t="str">
        <f t="shared" si="5"/>
        <v/>
      </c>
      <c r="AC100" s="24" t="str">
        <f t="shared" si="4"/>
        <v/>
      </c>
      <c r="AD100" s="24" t="str">
        <f>IFERROR(VLOOKUP(F100,'TASA DE CAMBIO'!$D$2:$G$15,2,0),"")</f>
        <v/>
      </c>
      <c r="AE100" s="24" t="str">
        <f>IFERROR(VLOOKUP(F100,'TASA DE CAMBIO'!$D$2:$G$15,3,0),"")</f>
        <v/>
      </c>
      <c r="AF100" s="24" t="str">
        <f>IFERROR(VLOOKUP(F100,'TASA DE CAMBIO'!$D$2:$G$15,4,0),"")</f>
        <v/>
      </c>
    </row>
    <row r="101" spans="2:32" x14ac:dyDescent="0.2">
      <c r="B101" s="24" t="str">
        <f t="shared" si="3"/>
        <v/>
      </c>
      <c r="C101" s="3"/>
      <c r="D101" s="2"/>
      <c r="E101" s="2"/>
      <c r="F101" s="2"/>
      <c r="G101" s="2"/>
      <c r="H101" s="2"/>
      <c r="I101" s="2"/>
      <c r="J101" s="55" t="str">
        <f t="shared" si="5"/>
        <v/>
      </c>
      <c r="AC101" s="24" t="str">
        <f t="shared" si="4"/>
        <v/>
      </c>
      <c r="AD101" s="24" t="str">
        <f>IFERROR(VLOOKUP(F101,'TASA DE CAMBIO'!$D$2:$G$15,2,0),"")</f>
        <v/>
      </c>
      <c r="AE101" s="24" t="str">
        <f>IFERROR(VLOOKUP(F101,'TASA DE CAMBIO'!$D$2:$G$15,3,0),"")</f>
        <v/>
      </c>
      <c r="AF101" s="24" t="str">
        <f>IFERROR(VLOOKUP(F101,'TASA DE CAMBIO'!$D$2:$G$15,4,0),"")</f>
        <v/>
      </c>
    </row>
    <row r="102" spans="2:32" x14ac:dyDescent="0.2">
      <c r="B102" s="24" t="str">
        <f t="shared" si="3"/>
        <v/>
      </c>
      <c r="C102" s="3"/>
      <c r="D102" s="2"/>
      <c r="E102" s="2"/>
      <c r="F102" s="2"/>
      <c r="G102" s="2"/>
      <c r="H102" s="2"/>
      <c r="I102" s="2"/>
      <c r="J102" s="55" t="str">
        <f t="shared" si="5"/>
        <v/>
      </c>
      <c r="AC102" s="24" t="str">
        <f t="shared" si="4"/>
        <v/>
      </c>
      <c r="AD102" s="24" t="str">
        <f>IFERROR(VLOOKUP(F102,'TASA DE CAMBIO'!$D$2:$G$15,2,0),"")</f>
        <v/>
      </c>
      <c r="AE102" s="24" t="str">
        <f>IFERROR(VLOOKUP(F102,'TASA DE CAMBIO'!$D$2:$G$15,3,0),"")</f>
        <v/>
      </c>
      <c r="AF102" s="24" t="str">
        <f>IFERROR(VLOOKUP(F102,'TASA DE CAMBIO'!$D$2:$G$15,4,0),"")</f>
        <v/>
      </c>
    </row>
    <row r="103" spans="2:32" x14ac:dyDescent="0.2">
      <c r="B103" s="24" t="str">
        <f t="shared" si="3"/>
        <v/>
      </c>
      <c r="C103" s="3"/>
      <c r="D103" s="2"/>
      <c r="E103" s="2"/>
      <c r="F103" s="2"/>
      <c r="G103" s="2"/>
      <c r="H103" s="2"/>
      <c r="I103" s="2"/>
      <c r="J103" s="55" t="str">
        <f t="shared" si="5"/>
        <v/>
      </c>
      <c r="AC103" s="24" t="str">
        <f t="shared" si="4"/>
        <v/>
      </c>
      <c r="AD103" s="24" t="str">
        <f>IFERROR(VLOOKUP(F103,'TASA DE CAMBIO'!$D$2:$G$15,2,0),"")</f>
        <v/>
      </c>
      <c r="AE103" s="24" t="str">
        <f>IFERROR(VLOOKUP(F103,'TASA DE CAMBIO'!$D$2:$G$15,3,0),"")</f>
        <v/>
      </c>
      <c r="AF103" s="24" t="str">
        <f>IFERROR(VLOOKUP(F103,'TASA DE CAMBIO'!$D$2:$G$15,4,0),"")</f>
        <v/>
      </c>
    </row>
    <row r="104" spans="2:32" x14ac:dyDescent="0.2">
      <c r="B104" s="24" t="str">
        <f t="shared" si="3"/>
        <v/>
      </c>
      <c r="C104" s="3"/>
      <c r="D104" s="2"/>
      <c r="E104" s="2"/>
      <c r="F104" s="2"/>
      <c r="G104" s="2"/>
      <c r="H104" s="2"/>
      <c r="I104" s="2"/>
      <c r="J104" s="55" t="str">
        <f t="shared" si="5"/>
        <v/>
      </c>
      <c r="AC104" s="24" t="str">
        <f t="shared" si="4"/>
        <v/>
      </c>
      <c r="AD104" s="24" t="str">
        <f>IFERROR(VLOOKUP(F104,'TASA DE CAMBIO'!$D$2:$G$15,2,0),"")</f>
        <v/>
      </c>
      <c r="AE104" s="24" t="str">
        <f>IFERROR(VLOOKUP(F104,'TASA DE CAMBIO'!$D$2:$G$15,3,0),"")</f>
        <v/>
      </c>
      <c r="AF104" s="24" t="str">
        <f>IFERROR(VLOOKUP(F104,'TASA DE CAMBIO'!$D$2:$G$15,4,0),"")</f>
        <v/>
      </c>
    </row>
    <row r="105" spans="2:32" x14ac:dyDescent="0.2">
      <c r="B105" s="24" t="str">
        <f t="shared" si="3"/>
        <v/>
      </c>
      <c r="C105" s="3"/>
      <c r="D105" s="2"/>
      <c r="E105" s="2"/>
      <c r="F105" s="2"/>
      <c r="G105" s="2"/>
      <c r="H105" s="2"/>
      <c r="I105" s="2"/>
      <c r="J105" s="55" t="str">
        <f t="shared" si="5"/>
        <v/>
      </c>
      <c r="AC105" s="24" t="str">
        <f t="shared" si="4"/>
        <v/>
      </c>
      <c r="AD105" s="24" t="str">
        <f>IFERROR(VLOOKUP(F105,'TASA DE CAMBIO'!$D$2:$G$15,2,0),"")</f>
        <v/>
      </c>
      <c r="AE105" s="24" t="str">
        <f>IFERROR(VLOOKUP(F105,'TASA DE CAMBIO'!$D$2:$G$15,3,0),"")</f>
        <v/>
      </c>
      <c r="AF105" s="24" t="str">
        <f>IFERROR(VLOOKUP(F105,'TASA DE CAMBIO'!$D$2:$G$15,4,0),"")</f>
        <v/>
      </c>
    </row>
    <row r="106" spans="2:32" x14ac:dyDescent="0.2">
      <c r="B106" s="24" t="str">
        <f t="shared" si="3"/>
        <v/>
      </c>
      <c r="C106" s="3"/>
      <c r="D106" s="2"/>
      <c r="E106" s="2"/>
      <c r="F106" s="2"/>
      <c r="G106" s="2"/>
      <c r="H106" s="2"/>
      <c r="I106" s="2"/>
      <c r="J106" s="55" t="str">
        <f t="shared" si="5"/>
        <v/>
      </c>
      <c r="AC106" s="24" t="str">
        <f t="shared" si="4"/>
        <v/>
      </c>
      <c r="AD106" s="24" t="str">
        <f>IFERROR(VLOOKUP(F106,'TASA DE CAMBIO'!$D$2:$G$15,2,0),"")</f>
        <v/>
      </c>
      <c r="AE106" s="24" t="str">
        <f>IFERROR(VLOOKUP(F106,'TASA DE CAMBIO'!$D$2:$G$15,3,0),"")</f>
        <v/>
      </c>
      <c r="AF106" s="24" t="str">
        <f>IFERROR(VLOOKUP(F106,'TASA DE CAMBIO'!$D$2:$G$15,4,0),"")</f>
        <v/>
      </c>
    </row>
    <row r="107" spans="2:32" x14ac:dyDescent="0.2">
      <c r="B107" s="24" t="str">
        <f t="shared" si="3"/>
        <v/>
      </c>
      <c r="C107" s="3"/>
      <c r="D107" s="2"/>
      <c r="E107" s="2"/>
      <c r="F107" s="2"/>
      <c r="G107" s="2"/>
      <c r="H107" s="2"/>
      <c r="I107" s="2"/>
      <c r="J107" s="55" t="str">
        <f t="shared" si="5"/>
        <v/>
      </c>
      <c r="AC107" s="24" t="str">
        <f t="shared" si="4"/>
        <v/>
      </c>
      <c r="AD107" s="24" t="str">
        <f>IFERROR(VLOOKUP(F107,'TASA DE CAMBIO'!$D$2:$G$15,2,0),"")</f>
        <v/>
      </c>
      <c r="AE107" s="24" t="str">
        <f>IFERROR(VLOOKUP(F107,'TASA DE CAMBIO'!$D$2:$G$15,3,0),"")</f>
        <v/>
      </c>
      <c r="AF107" s="24" t="str">
        <f>IFERROR(VLOOKUP(F107,'TASA DE CAMBIO'!$D$2:$G$15,4,0),"")</f>
        <v/>
      </c>
    </row>
    <row r="108" spans="2:32" x14ac:dyDescent="0.2">
      <c r="B108" s="24" t="str">
        <f t="shared" si="3"/>
        <v/>
      </c>
      <c r="C108" s="3"/>
      <c r="D108" s="2"/>
      <c r="E108" s="2"/>
      <c r="F108" s="2"/>
      <c r="G108" s="2"/>
      <c r="H108" s="2"/>
      <c r="I108" s="2"/>
      <c r="J108" s="55" t="str">
        <f t="shared" si="5"/>
        <v/>
      </c>
      <c r="AC108" s="24" t="str">
        <f t="shared" si="4"/>
        <v/>
      </c>
      <c r="AD108" s="24" t="str">
        <f>IFERROR(VLOOKUP(F108,'TASA DE CAMBIO'!$D$2:$G$15,2,0),"")</f>
        <v/>
      </c>
      <c r="AE108" s="24" t="str">
        <f>IFERROR(VLOOKUP(F108,'TASA DE CAMBIO'!$D$2:$G$15,3,0),"")</f>
        <v/>
      </c>
      <c r="AF108" s="24" t="str">
        <f>IFERROR(VLOOKUP(F108,'TASA DE CAMBIO'!$D$2:$G$15,4,0),"")</f>
        <v/>
      </c>
    </row>
    <row r="109" spans="2:32" x14ac:dyDescent="0.2">
      <c r="B109" s="24" t="str">
        <f t="shared" si="3"/>
        <v/>
      </c>
      <c r="C109" s="3"/>
      <c r="D109" s="2"/>
      <c r="E109" s="2"/>
      <c r="F109" s="2"/>
      <c r="G109" s="2"/>
      <c r="H109" s="2"/>
      <c r="I109" s="2"/>
      <c r="J109" s="55" t="str">
        <f t="shared" si="5"/>
        <v/>
      </c>
      <c r="AC109" s="24" t="str">
        <f t="shared" si="4"/>
        <v/>
      </c>
      <c r="AD109" s="24" t="str">
        <f>IFERROR(VLOOKUP(F109,'TASA DE CAMBIO'!$D$2:$G$15,2,0),"")</f>
        <v/>
      </c>
      <c r="AE109" s="24" t="str">
        <f>IFERROR(VLOOKUP(F109,'TASA DE CAMBIO'!$D$2:$G$15,3,0),"")</f>
        <v/>
      </c>
      <c r="AF109" s="24" t="str">
        <f>IFERROR(VLOOKUP(F109,'TASA DE CAMBIO'!$D$2:$G$15,4,0),"")</f>
        <v/>
      </c>
    </row>
    <row r="110" spans="2:32" x14ac:dyDescent="0.2">
      <c r="B110" s="24" t="str">
        <f t="shared" si="3"/>
        <v/>
      </c>
      <c r="C110" s="3"/>
      <c r="D110" s="2"/>
      <c r="E110" s="2"/>
      <c r="F110" s="2"/>
      <c r="G110" s="2"/>
      <c r="H110" s="2"/>
      <c r="I110" s="2"/>
      <c r="J110" s="55" t="str">
        <f t="shared" si="5"/>
        <v/>
      </c>
      <c r="AC110" s="24" t="str">
        <f t="shared" si="4"/>
        <v/>
      </c>
      <c r="AD110" s="24" t="str">
        <f>IFERROR(VLOOKUP(F110,'TASA DE CAMBIO'!$D$2:$G$15,2,0),"")</f>
        <v/>
      </c>
      <c r="AE110" s="24" t="str">
        <f>IFERROR(VLOOKUP(F110,'TASA DE CAMBIO'!$D$2:$G$15,3,0),"")</f>
        <v/>
      </c>
      <c r="AF110" s="24" t="str">
        <f>IFERROR(VLOOKUP(F110,'TASA DE CAMBIO'!$D$2:$G$15,4,0),"")</f>
        <v/>
      </c>
    </row>
    <row r="111" spans="2:32" x14ac:dyDescent="0.2">
      <c r="B111" s="24" t="str">
        <f t="shared" si="3"/>
        <v/>
      </c>
      <c r="C111" s="3"/>
      <c r="D111" s="2"/>
      <c r="E111" s="2"/>
      <c r="F111" s="2"/>
      <c r="G111" s="2"/>
      <c r="H111" s="2"/>
      <c r="I111" s="2"/>
      <c r="J111" s="55" t="str">
        <f t="shared" si="5"/>
        <v/>
      </c>
      <c r="AC111" s="24" t="str">
        <f t="shared" si="4"/>
        <v/>
      </c>
      <c r="AD111" s="24" t="str">
        <f>IFERROR(VLOOKUP(F111,'TASA DE CAMBIO'!$D$2:$G$15,2,0),"")</f>
        <v/>
      </c>
      <c r="AE111" s="24" t="str">
        <f>IFERROR(VLOOKUP(F111,'TASA DE CAMBIO'!$D$2:$G$15,3,0),"")</f>
        <v/>
      </c>
      <c r="AF111" s="24" t="str">
        <f>IFERROR(VLOOKUP(F111,'TASA DE CAMBIO'!$D$2:$G$15,4,0),"")</f>
        <v/>
      </c>
    </row>
    <row r="112" spans="2:32" x14ac:dyDescent="0.2">
      <c r="B112" s="24" t="str">
        <f t="shared" si="3"/>
        <v/>
      </c>
      <c r="C112" s="3"/>
      <c r="D112" s="2"/>
      <c r="E112" s="2"/>
      <c r="F112" s="2"/>
      <c r="G112" s="2"/>
      <c r="H112" s="2"/>
      <c r="I112" s="2"/>
      <c r="J112" s="55" t="str">
        <f t="shared" si="5"/>
        <v/>
      </c>
      <c r="AC112" s="24" t="str">
        <f t="shared" si="4"/>
        <v/>
      </c>
      <c r="AD112" s="24" t="str">
        <f>IFERROR(VLOOKUP(F112,'TASA DE CAMBIO'!$D$2:$G$15,2,0),"")</f>
        <v/>
      </c>
      <c r="AE112" s="24" t="str">
        <f>IFERROR(VLOOKUP(F112,'TASA DE CAMBIO'!$D$2:$G$15,3,0),"")</f>
        <v/>
      </c>
      <c r="AF112" s="24" t="str">
        <f>IFERROR(VLOOKUP(F112,'TASA DE CAMBIO'!$D$2:$G$15,4,0),"")</f>
        <v/>
      </c>
    </row>
    <row r="113" spans="2:32" x14ac:dyDescent="0.2">
      <c r="B113" s="24" t="str">
        <f t="shared" si="3"/>
        <v/>
      </c>
      <c r="C113" s="3"/>
      <c r="D113" s="2"/>
      <c r="E113" s="2"/>
      <c r="F113" s="2"/>
      <c r="G113" s="2"/>
      <c r="H113" s="2"/>
      <c r="I113" s="2"/>
      <c r="J113" s="55" t="str">
        <f t="shared" si="5"/>
        <v/>
      </c>
      <c r="AC113" s="24" t="str">
        <f t="shared" si="4"/>
        <v/>
      </c>
      <c r="AD113" s="24" t="str">
        <f>IFERROR(VLOOKUP(F113,'TASA DE CAMBIO'!$D$2:$G$15,2,0),"")</f>
        <v/>
      </c>
      <c r="AE113" s="24" t="str">
        <f>IFERROR(VLOOKUP(F113,'TASA DE CAMBIO'!$D$2:$G$15,3,0),"")</f>
        <v/>
      </c>
      <c r="AF113" s="24" t="str">
        <f>IFERROR(VLOOKUP(F113,'TASA DE CAMBIO'!$D$2:$G$15,4,0),"")</f>
        <v/>
      </c>
    </row>
    <row r="114" spans="2:32" x14ac:dyDescent="0.2">
      <c r="B114" s="24" t="str">
        <f t="shared" si="3"/>
        <v/>
      </c>
      <c r="C114" s="3"/>
      <c r="D114" s="2"/>
      <c r="E114" s="2"/>
      <c r="F114" s="2"/>
      <c r="G114" s="2"/>
      <c r="H114" s="2"/>
      <c r="I114" s="2"/>
      <c r="J114" s="55" t="str">
        <f t="shared" si="5"/>
        <v/>
      </c>
      <c r="AC114" s="24" t="str">
        <f t="shared" si="4"/>
        <v/>
      </c>
      <c r="AD114" s="24" t="str">
        <f>IFERROR(VLOOKUP(F114,'TASA DE CAMBIO'!$D$2:$G$15,2,0),"")</f>
        <v/>
      </c>
      <c r="AE114" s="24" t="str">
        <f>IFERROR(VLOOKUP(F114,'TASA DE CAMBIO'!$D$2:$G$15,3,0),"")</f>
        <v/>
      </c>
      <c r="AF114" s="24" t="str">
        <f>IFERROR(VLOOKUP(F114,'TASA DE CAMBIO'!$D$2:$G$15,4,0),"")</f>
        <v/>
      </c>
    </row>
    <row r="115" spans="2:32" x14ac:dyDescent="0.2">
      <c r="B115" s="24" t="str">
        <f t="shared" si="3"/>
        <v/>
      </c>
      <c r="C115" s="3"/>
      <c r="D115" s="2"/>
      <c r="E115" s="2"/>
      <c r="F115" s="2"/>
      <c r="G115" s="2"/>
      <c r="H115" s="2"/>
      <c r="I115" s="2"/>
      <c r="J115" s="55" t="str">
        <f t="shared" si="5"/>
        <v/>
      </c>
      <c r="AC115" s="24" t="str">
        <f t="shared" si="4"/>
        <v/>
      </c>
      <c r="AD115" s="24" t="str">
        <f>IFERROR(VLOOKUP(F115,'TASA DE CAMBIO'!$D$2:$G$15,2,0),"")</f>
        <v/>
      </c>
      <c r="AE115" s="24" t="str">
        <f>IFERROR(VLOOKUP(F115,'TASA DE CAMBIO'!$D$2:$G$15,3,0),"")</f>
        <v/>
      </c>
      <c r="AF115" s="24" t="str">
        <f>IFERROR(VLOOKUP(F115,'TASA DE CAMBIO'!$D$2:$G$15,4,0),"")</f>
        <v/>
      </c>
    </row>
    <row r="116" spans="2:32" x14ac:dyDescent="0.2">
      <c r="B116" s="24" t="str">
        <f t="shared" si="3"/>
        <v/>
      </c>
      <c r="C116" s="3"/>
      <c r="D116" s="2"/>
      <c r="E116" s="2"/>
      <c r="F116" s="2"/>
      <c r="G116" s="2"/>
      <c r="H116" s="2"/>
      <c r="I116" s="2"/>
      <c r="J116" s="55" t="str">
        <f t="shared" si="5"/>
        <v/>
      </c>
      <c r="AC116" s="24" t="str">
        <f t="shared" si="4"/>
        <v/>
      </c>
      <c r="AD116" s="24" t="str">
        <f>IFERROR(VLOOKUP(F116,'TASA DE CAMBIO'!$D$2:$G$15,2,0),"")</f>
        <v/>
      </c>
      <c r="AE116" s="24" t="str">
        <f>IFERROR(VLOOKUP(F116,'TASA DE CAMBIO'!$D$2:$G$15,3,0),"")</f>
        <v/>
      </c>
      <c r="AF116" s="24" t="str">
        <f>IFERROR(VLOOKUP(F116,'TASA DE CAMBIO'!$D$2:$G$15,4,0),"")</f>
        <v/>
      </c>
    </row>
    <row r="117" spans="2:32" x14ac:dyDescent="0.2">
      <c r="B117" s="24" t="str">
        <f t="shared" si="3"/>
        <v/>
      </c>
      <c r="C117" s="3"/>
      <c r="D117" s="2"/>
      <c r="E117" s="2"/>
      <c r="F117" s="2"/>
      <c r="G117" s="2"/>
      <c r="H117" s="2"/>
      <c r="I117" s="2"/>
      <c r="J117" s="55" t="str">
        <f t="shared" si="5"/>
        <v/>
      </c>
      <c r="AC117" s="24" t="str">
        <f t="shared" si="4"/>
        <v/>
      </c>
      <c r="AD117" s="24" t="str">
        <f>IFERROR(VLOOKUP(F117,'TASA DE CAMBIO'!$D$2:$G$15,2,0),"")</f>
        <v/>
      </c>
      <c r="AE117" s="24" t="str">
        <f>IFERROR(VLOOKUP(F117,'TASA DE CAMBIO'!$D$2:$G$15,3,0),"")</f>
        <v/>
      </c>
      <c r="AF117" s="24" t="str">
        <f>IFERROR(VLOOKUP(F117,'TASA DE CAMBIO'!$D$2:$G$15,4,0),"")</f>
        <v/>
      </c>
    </row>
    <row r="118" spans="2:32" x14ac:dyDescent="0.2">
      <c r="B118" s="24" t="str">
        <f t="shared" si="3"/>
        <v/>
      </c>
      <c r="C118" s="3"/>
      <c r="D118" s="2"/>
      <c r="E118" s="2"/>
      <c r="F118" s="2"/>
      <c r="G118" s="2"/>
      <c r="H118" s="2"/>
      <c r="I118" s="2"/>
      <c r="J118" s="55" t="str">
        <f t="shared" si="5"/>
        <v/>
      </c>
      <c r="AC118" s="24" t="str">
        <f t="shared" si="4"/>
        <v/>
      </c>
      <c r="AD118" s="24" t="str">
        <f>IFERROR(VLOOKUP(F118,'TASA DE CAMBIO'!$D$2:$G$15,2,0),"")</f>
        <v/>
      </c>
      <c r="AE118" s="24" t="str">
        <f>IFERROR(VLOOKUP(F118,'TASA DE CAMBIO'!$D$2:$G$15,3,0),"")</f>
        <v/>
      </c>
      <c r="AF118" s="24" t="str">
        <f>IFERROR(VLOOKUP(F118,'TASA DE CAMBIO'!$D$2:$G$15,4,0),"")</f>
        <v/>
      </c>
    </row>
    <row r="119" spans="2:32" x14ac:dyDescent="0.2">
      <c r="B119" s="24" t="str">
        <f t="shared" si="3"/>
        <v/>
      </c>
      <c r="C119" s="3"/>
      <c r="D119" s="2"/>
      <c r="E119" s="2"/>
      <c r="F119" s="2"/>
      <c r="G119" s="2"/>
      <c r="H119" s="2"/>
      <c r="I119" s="2"/>
      <c r="J119" s="55" t="str">
        <f t="shared" si="5"/>
        <v/>
      </c>
      <c r="AC119" s="24" t="str">
        <f t="shared" si="4"/>
        <v/>
      </c>
      <c r="AD119" s="24" t="str">
        <f>IFERROR(VLOOKUP(F119,'TASA DE CAMBIO'!$D$2:$G$15,2,0),"")</f>
        <v/>
      </c>
      <c r="AE119" s="24" t="str">
        <f>IFERROR(VLOOKUP(F119,'TASA DE CAMBIO'!$D$2:$G$15,3,0),"")</f>
        <v/>
      </c>
      <c r="AF119" s="24" t="str">
        <f>IFERROR(VLOOKUP(F119,'TASA DE CAMBIO'!$D$2:$G$15,4,0),"")</f>
        <v/>
      </c>
    </row>
    <row r="120" spans="2:32" x14ac:dyDescent="0.2">
      <c r="B120" s="24" t="str">
        <f t="shared" si="3"/>
        <v/>
      </c>
      <c r="C120" s="3"/>
      <c r="D120" s="2"/>
      <c r="E120" s="2"/>
      <c r="F120" s="2"/>
      <c r="G120" s="2"/>
      <c r="H120" s="2"/>
      <c r="I120" s="2"/>
      <c r="J120" s="55" t="str">
        <f t="shared" si="5"/>
        <v/>
      </c>
      <c r="AC120" s="24" t="str">
        <f t="shared" si="4"/>
        <v/>
      </c>
      <c r="AD120" s="24" t="str">
        <f>IFERROR(VLOOKUP(F120,'TASA DE CAMBIO'!$D$2:$G$15,2,0),"")</f>
        <v/>
      </c>
      <c r="AE120" s="24" t="str">
        <f>IFERROR(VLOOKUP(F120,'TASA DE CAMBIO'!$D$2:$G$15,3,0),"")</f>
        <v/>
      </c>
      <c r="AF120" s="24" t="str">
        <f>IFERROR(VLOOKUP(F120,'TASA DE CAMBIO'!$D$2:$G$15,4,0),"")</f>
        <v/>
      </c>
    </row>
    <row r="121" spans="2:32" x14ac:dyDescent="0.2">
      <c r="B121" s="24" t="str">
        <f t="shared" si="3"/>
        <v/>
      </c>
      <c r="C121" s="3"/>
      <c r="D121" s="2"/>
      <c r="E121" s="2"/>
      <c r="F121" s="2"/>
      <c r="G121" s="2"/>
      <c r="H121" s="2"/>
      <c r="I121" s="2"/>
      <c r="J121" s="55" t="str">
        <f t="shared" si="5"/>
        <v/>
      </c>
      <c r="AC121" s="24" t="str">
        <f t="shared" si="4"/>
        <v/>
      </c>
      <c r="AD121" s="24" t="str">
        <f>IFERROR(VLOOKUP(F121,'TASA DE CAMBIO'!$D$2:$G$15,2,0),"")</f>
        <v/>
      </c>
      <c r="AE121" s="24" t="str">
        <f>IFERROR(VLOOKUP(F121,'TASA DE CAMBIO'!$D$2:$G$15,3,0),"")</f>
        <v/>
      </c>
      <c r="AF121" s="24" t="str">
        <f>IFERROR(VLOOKUP(F121,'TASA DE CAMBIO'!$D$2:$G$15,4,0),"")</f>
        <v/>
      </c>
    </row>
    <row r="122" spans="2:32" x14ac:dyDescent="0.2">
      <c r="B122" s="24" t="str">
        <f t="shared" si="3"/>
        <v/>
      </c>
      <c r="C122" s="3"/>
      <c r="D122" s="2"/>
      <c r="E122" s="2"/>
      <c r="F122" s="2"/>
      <c r="G122" s="2"/>
      <c r="H122" s="2"/>
      <c r="I122" s="2"/>
      <c r="J122" s="55" t="str">
        <f t="shared" si="5"/>
        <v/>
      </c>
      <c r="AC122" s="24" t="str">
        <f t="shared" si="4"/>
        <v/>
      </c>
      <c r="AD122" s="24" t="str">
        <f>IFERROR(VLOOKUP(F122,'TASA DE CAMBIO'!$D$2:$G$15,2,0),"")</f>
        <v/>
      </c>
      <c r="AE122" s="24" t="str">
        <f>IFERROR(VLOOKUP(F122,'TASA DE CAMBIO'!$D$2:$G$15,3,0),"")</f>
        <v/>
      </c>
      <c r="AF122" s="24" t="str">
        <f>IFERROR(VLOOKUP(F122,'TASA DE CAMBIO'!$D$2:$G$15,4,0),"")</f>
        <v/>
      </c>
    </row>
    <row r="123" spans="2:32" x14ac:dyDescent="0.2">
      <c r="B123" s="24" t="str">
        <f t="shared" si="3"/>
        <v/>
      </c>
      <c r="C123" s="3"/>
      <c r="D123" s="2"/>
      <c r="E123" s="2"/>
      <c r="F123" s="2"/>
      <c r="G123" s="2"/>
      <c r="H123" s="2"/>
      <c r="I123" s="2"/>
      <c r="J123" s="55" t="str">
        <f t="shared" si="5"/>
        <v/>
      </c>
      <c r="AC123" s="24" t="str">
        <f t="shared" si="4"/>
        <v/>
      </c>
      <c r="AD123" s="24" t="str">
        <f>IFERROR(VLOOKUP(F123,'TASA DE CAMBIO'!$D$2:$G$15,2,0),"")</f>
        <v/>
      </c>
      <c r="AE123" s="24" t="str">
        <f>IFERROR(VLOOKUP(F123,'TASA DE CAMBIO'!$D$2:$G$15,3,0),"")</f>
        <v/>
      </c>
      <c r="AF123" s="24" t="str">
        <f>IFERROR(VLOOKUP(F123,'TASA DE CAMBIO'!$D$2:$G$15,4,0),"")</f>
        <v/>
      </c>
    </row>
    <row r="124" spans="2:32" x14ac:dyDescent="0.2">
      <c r="B124" s="24" t="str">
        <f t="shared" si="3"/>
        <v/>
      </c>
      <c r="C124" s="3"/>
      <c r="D124" s="2"/>
      <c r="E124" s="2"/>
      <c r="F124" s="2"/>
      <c r="G124" s="2"/>
      <c r="H124" s="2"/>
      <c r="I124" s="2"/>
      <c r="J124" s="55" t="str">
        <f t="shared" si="5"/>
        <v/>
      </c>
      <c r="AC124" s="24" t="str">
        <f t="shared" si="4"/>
        <v/>
      </c>
      <c r="AD124" s="24" t="str">
        <f>IFERROR(VLOOKUP(F124,'TASA DE CAMBIO'!$D$2:$G$15,2,0),"")</f>
        <v/>
      </c>
      <c r="AE124" s="24" t="str">
        <f>IFERROR(VLOOKUP(F124,'TASA DE CAMBIO'!$D$2:$G$15,3,0),"")</f>
        <v/>
      </c>
      <c r="AF124" s="24" t="str">
        <f>IFERROR(VLOOKUP(F124,'TASA DE CAMBIO'!$D$2:$G$15,4,0),"")</f>
        <v/>
      </c>
    </row>
    <row r="125" spans="2:32" x14ac:dyDescent="0.2">
      <c r="B125" s="24" t="str">
        <f t="shared" si="3"/>
        <v/>
      </c>
      <c r="C125" s="3"/>
      <c r="D125" s="2"/>
      <c r="E125" s="2"/>
      <c r="F125" s="2"/>
      <c r="G125" s="2"/>
      <c r="H125" s="2"/>
      <c r="I125" s="2"/>
      <c r="J125" s="55" t="str">
        <f t="shared" si="5"/>
        <v/>
      </c>
      <c r="AC125" s="24" t="str">
        <f t="shared" si="4"/>
        <v/>
      </c>
      <c r="AD125" s="24" t="str">
        <f>IFERROR(VLOOKUP(F125,'TASA DE CAMBIO'!$D$2:$G$15,2,0),"")</f>
        <v/>
      </c>
      <c r="AE125" s="24" t="str">
        <f>IFERROR(VLOOKUP(F125,'TASA DE CAMBIO'!$D$2:$G$15,3,0),"")</f>
        <v/>
      </c>
      <c r="AF125" s="24" t="str">
        <f>IFERROR(VLOOKUP(F125,'TASA DE CAMBIO'!$D$2:$G$15,4,0),"")</f>
        <v/>
      </c>
    </row>
    <row r="126" spans="2:32" x14ac:dyDescent="0.2">
      <c r="B126" s="24" t="str">
        <f t="shared" si="3"/>
        <v/>
      </c>
      <c r="C126" s="3"/>
      <c r="D126" s="2"/>
      <c r="E126" s="2"/>
      <c r="F126" s="2"/>
      <c r="G126" s="2"/>
      <c r="H126" s="2"/>
      <c r="I126" s="2"/>
      <c r="J126" s="55" t="str">
        <f t="shared" si="5"/>
        <v/>
      </c>
      <c r="AC126" s="24" t="str">
        <f t="shared" si="4"/>
        <v/>
      </c>
      <c r="AD126" s="24" t="str">
        <f>IFERROR(VLOOKUP(F126,'TASA DE CAMBIO'!$D$2:$G$15,2,0),"")</f>
        <v/>
      </c>
      <c r="AE126" s="24" t="str">
        <f>IFERROR(VLOOKUP(F126,'TASA DE CAMBIO'!$D$2:$G$15,3,0),"")</f>
        <v/>
      </c>
      <c r="AF126" s="24" t="str">
        <f>IFERROR(VLOOKUP(F126,'TASA DE CAMBIO'!$D$2:$G$15,4,0),"")</f>
        <v/>
      </c>
    </row>
    <row r="127" spans="2:32" x14ac:dyDescent="0.2">
      <c r="B127" s="24" t="str">
        <f t="shared" si="3"/>
        <v/>
      </c>
      <c r="C127" s="3"/>
      <c r="D127" s="2"/>
      <c r="E127" s="2"/>
      <c r="F127" s="2"/>
      <c r="G127" s="2"/>
      <c r="H127" s="2"/>
      <c r="I127" s="2"/>
      <c r="J127" s="55" t="str">
        <f t="shared" si="5"/>
        <v/>
      </c>
      <c r="AC127" s="24" t="str">
        <f t="shared" si="4"/>
        <v/>
      </c>
      <c r="AD127" s="24" t="str">
        <f>IFERROR(VLOOKUP(F127,'TASA DE CAMBIO'!$D$2:$G$15,2,0),"")</f>
        <v/>
      </c>
      <c r="AE127" s="24" t="str">
        <f>IFERROR(VLOOKUP(F127,'TASA DE CAMBIO'!$D$2:$G$15,3,0),"")</f>
        <v/>
      </c>
      <c r="AF127" s="24" t="str">
        <f>IFERROR(VLOOKUP(F127,'TASA DE CAMBIO'!$D$2:$G$15,4,0),"")</f>
        <v/>
      </c>
    </row>
    <row r="128" spans="2:32" x14ac:dyDescent="0.2">
      <c r="B128" s="24" t="str">
        <f t="shared" si="3"/>
        <v/>
      </c>
      <c r="C128" s="3"/>
      <c r="D128" s="2"/>
      <c r="E128" s="2"/>
      <c r="F128" s="2"/>
      <c r="G128" s="2"/>
      <c r="H128" s="2"/>
      <c r="I128" s="2"/>
      <c r="J128" s="55" t="str">
        <f t="shared" si="5"/>
        <v/>
      </c>
      <c r="AC128" s="24" t="str">
        <f t="shared" si="4"/>
        <v/>
      </c>
      <c r="AD128" s="24" t="str">
        <f>IFERROR(VLOOKUP(F128,'TASA DE CAMBIO'!$D$2:$G$15,2,0),"")</f>
        <v/>
      </c>
      <c r="AE128" s="24" t="str">
        <f>IFERROR(VLOOKUP(F128,'TASA DE CAMBIO'!$D$2:$G$15,3,0),"")</f>
        <v/>
      </c>
      <c r="AF128" s="24" t="str">
        <f>IFERROR(VLOOKUP(F128,'TASA DE CAMBIO'!$D$2:$G$15,4,0),"")</f>
        <v/>
      </c>
    </row>
    <row r="129" spans="2:32" x14ac:dyDescent="0.2">
      <c r="B129" s="24" t="str">
        <f t="shared" si="3"/>
        <v/>
      </c>
      <c r="C129" s="3"/>
      <c r="D129" s="2"/>
      <c r="E129" s="2"/>
      <c r="F129" s="2"/>
      <c r="G129" s="2"/>
      <c r="H129" s="2"/>
      <c r="I129" s="2"/>
      <c r="J129" s="55" t="str">
        <f t="shared" si="5"/>
        <v/>
      </c>
      <c r="AC129" s="24" t="str">
        <f t="shared" si="4"/>
        <v/>
      </c>
      <c r="AD129" s="24" t="str">
        <f>IFERROR(VLOOKUP(F129,'TASA DE CAMBIO'!$D$2:$G$15,2,0),"")</f>
        <v/>
      </c>
      <c r="AE129" s="24" t="str">
        <f>IFERROR(VLOOKUP(F129,'TASA DE CAMBIO'!$D$2:$G$15,3,0),"")</f>
        <v/>
      </c>
      <c r="AF129" s="24" t="str">
        <f>IFERROR(VLOOKUP(F129,'TASA DE CAMBIO'!$D$2:$G$15,4,0),"")</f>
        <v/>
      </c>
    </row>
    <row r="130" spans="2:32" x14ac:dyDescent="0.2">
      <c r="B130" s="24" t="str">
        <f t="shared" si="3"/>
        <v/>
      </c>
      <c r="C130" s="3"/>
      <c r="D130" s="2"/>
      <c r="E130" s="2"/>
      <c r="F130" s="2"/>
      <c r="G130" s="2"/>
      <c r="H130" s="2"/>
      <c r="I130" s="2"/>
      <c r="J130" s="55" t="str">
        <f t="shared" si="5"/>
        <v/>
      </c>
      <c r="AC130" s="24" t="str">
        <f t="shared" si="4"/>
        <v/>
      </c>
      <c r="AD130" s="24" t="str">
        <f>IFERROR(VLOOKUP(F130,'TASA DE CAMBIO'!$D$2:$G$15,2,0),"")</f>
        <v/>
      </c>
      <c r="AE130" s="24" t="str">
        <f>IFERROR(VLOOKUP(F130,'TASA DE CAMBIO'!$D$2:$G$15,3,0),"")</f>
        <v/>
      </c>
      <c r="AF130" s="24" t="str">
        <f>IFERROR(VLOOKUP(F130,'TASA DE CAMBIO'!$D$2:$G$15,4,0),"")</f>
        <v/>
      </c>
    </row>
    <row r="131" spans="2:32" x14ac:dyDescent="0.2">
      <c r="B131" s="24" t="str">
        <f t="shared" si="3"/>
        <v/>
      </c>
      <c r="C131" s="3"/>
      <c r="D131" s="2"/>
      <c r="E131" s="2"/>
      <c r="F131" s="2"/>
      <c r="G131" s="2"/>
      <c r="H131" s="2"/>
      <c r="I131" s="2"/>
      <c r="J131" s="55" t="str">
        <f t="shared" si="5"/>
        <v/>
      </c>
      <c r="AC131" s="24" t="str">
        <f t="shared" si="4"/>
        <v/>
      </c>
      <c r="AD131" s="24" t="str">
        <f>IFERROR(VLOOKUP(F131,'TASA DE CAMBIO'!$D$2:$G$15,2,0),"")</f>
        <v/>
      </c>
      <c r="AE131" s="24" t="str">
        <f>IFERROR(VLOOKUP(F131,'TASA DE CAMBIO'!$D$2:$G$15,3,0),"")</f>
        <v/>
      </c>
      <c r="AF131" s="24" t="str">
        <f>IFERROR(VLOOKUP(F131,'TASA DE CAMBIO'!$D$2:$G$15,4,0),"")</f>
        <v/>
      </c>
    </row>
    <row r="132" spans="2:32" x14ac:dyDescent="0.2">
      <c r="B132" s="24" t="str">
        <f t="shared" si="3"/>
        <v/>
      </c>
      <c r="C132" s="3"/>
      <c r="D132" s="2"/>
      <c r="E132" s="2"/>
      <c r="F132" s="2"/>
      <c r="G132" s="2"/>
      <c r="H132" s="2"/>
      <c r="I132" s="2"/>
      <c r="J132" s="55" t="str">
        <f t="shared" si="5"/>
        <v/>
      </c>
      <c r="AC132" s="24" t="str">
        <f t="shared" si="4"/>
        <v/>
      </c>
      <c r="AD132" s="24" t="str">
        <f>IFERROR(VLOOKUP(F132,'TASA DE CAMBIO'!$D$2:$G$15,2,0),"")</f>
        <v/>
      </c>
      <c r="AE132" s="24" t="str">
        <f>IFERROR(VLOOKUP(F132,'TASA DE CAMBIO'!$D$2:$G$15,3,0),"")</f>
        <v/>
      </c>
      <c r="AF132" s="24" t="str">
        <f>IFERROR(VLOOKUP(F132,'TASA DE CAMBIO'!$D$2:$G$15,4,0),"")</f>
        <v/>
      </c>
    </row>
    <row r="133" spans="2:32" x14ac:dyDescent="0.2">
      <c r="B133" s="24" t="str">
        <f t="shared" si="3"/>
        <v/>
      </c>
      <c r="C133" s="3"/>
      <c r="D133" s="2"/>
      <c r="E133" s="2"/>
      <c r="F133" s="2"/>
      <c r="G133" s="2"/>
      <c r="H133" s="2"/>
      <c r="I133" s="2"/>
      <c r="J133" s="55" t="str">
        <f t="shared" si="5"/>
        <v/>
      </c>
      <c r="AC133" s="24" t="str">
        <f t="shared" si="4"/>
        <v/>
      </c>
      <c r="AD133" s="24" t="str">
        <f>IFERROR(VLOOKUP(F133,'TASA DE CAMBIO'!$D$2:$G$15,2,0),"")</f>
        <v/>
      </c>
      <c r="AE133" s="24" t="str">
        <f>IFERROR(VLOOKUP(F133,'TASA DE CAMBIO'!$D$2:$G$15,3,0),"")</f>
        <v/>
      </c>
      <c r="AF133" s="24" t="str">
        <f>IFERROR(VLOOKUP(F133,'TASA DE CAMBIO'!$D$2:$G$15,4,0),"")</f>
        <v/>
      </c>
    </row>
    <row r="134" spans="2:32" x14ac:dyDescent="0.2">
      <c r="B134" s="24" t="str">
        <f t="shared" ref="B134:B197" si="6">CONCATENATE(D134,E134,F134)</f>
        <v/>
      </c>
      <c r="C134" s="3"/>
      <c r="D134" s="2"/>
      <c r="E134" s="2"/>
      <c r="F134" s="2"/>
      <c r="G134" s="2"/>
      <c r="H134" s="2"/>
      <c r="I134" s="2"/>
      <c r="J134" s="55" t="str">
        <f t="shared" si="5"/>
        <v/>
      </c>
      <c r="AC134" s="24" t="str">
        <f t="shared" ref="AC134:AC197" si="7">IF(G134="","",G134-H134-I134)</f>
        <v/>
      </c>
      <c r="AD134" s="24" t="str">
        <f>IFERROR(VLOOKUP(F134,'TASA DE CAMBIO'!$D$2:$G$15,2,0),"")</f>
        <v/>
      </c>
      <c r="AE134" s="24" t="str">
        <f>IFERROR(VLOOKUP(F134,'TASA DE CAMBIO'!$D$2:$G$15,3,0),"")</f>
        <v/>
      </c>
      <c r="AF134" s="24" t="str">
        <f>IFERROR(VLOOKUP(F134,'TASA DE CAMBIO'!$D$2:$G$15,4,0),"")</f>
        <v/>
      </c>
    </row>
    <row r="135" spans="2:32" x14ac:dyDescent="0.2">
      <c r="B135" s="24" t="str">
        <f t="shared" si="6"/>
        <v/>
      </c>
      <c r="C135" s="3"/>
      <c r="D135" s="2"/>
      <c r="E135" s="2"/>
      <c r="F135" s="2"/>
      <c r="G135" s="2"/>
      <c r="H135" s="2"/>
      <c r="I135" s="2"/>
      <c r="J135" s="55" t="str">
        <f t="shared" ref="J135:J198" si="8">IF(AC135="","",IF(AND(AE135="Inicio",AF135=2),_xlfn.CONCAT(AD135,TEXT(AC135,"#,##0.00")), IF(AND(AE135="Fin",AF135=2),_xlfn.CONCAT(TEXT(AC135,"#,##0.00"),AD135), IF(AND(AE135="Inicio",AF135=0),_xlfn.CONCAT(AD135,TEXT(AC135,"#,##0")), IF(AND(AE135="Fin",AF135=0),_xlfn.CONCAT(TEXT(AC135,"#,##0"),AD135),"")))))</f>
        <v/>
      </c>
      <c r="AC135" s="24" t="str">
        <f t="shared" si="7"/>
        <v/>
      </c>
      <c r="AD135" s="24" t="str">
        <f>IFERROR(VLOOKUP(F135,'TASA DE CAMBIO'!$D$2:$G$15,2,0),"")</f>
        <v/>
      </c>
      <c r="AE135" s="24" t="str">
        <f>IFERROR(VLOOKUP(F135,'TASA DE CAMBIO'!$D$2:$G$15,3,0),"")</f>
        <v/>
      </c>
      <c r="AF135" s="24" t="str">
        <f>IFERROR(VLOOKUP(F135,'TASA DE CAMBIO'!$D$2:$G$15,4,0),"")</f>
        <v/>
      </c>
    </row>
    <row r="136" spans="2:32" x14ac:dyDescent="0.2">
      <c r="B136" s="24" t="str">
        <f t="shared" si="6"/>
        <v/>
      </c>
      <c r="C136" s="3"/>
      <c r="D136" s="2"/>
      <c r="E136" s="2"/>
      <c r="F136" s="2"/>
      <c r="G136" s="2"/>
      <c r="H136" s="2"/>
      <c r="I136" s="2"/>
      <c r="J136" s="55" t="str">
        <f t="shared" si="8"/>
        <v/>
      </c>
      <c r="AC136" s="24" t="str">
        <f t="shared" si="7"/>
        <v/>
      </c>
      <c r="AD136" s="24" t="str">
        <f>IFERROR(VLOOKUP(F136,'TASA DE CAMBIO'!$D$2:$G$15,2,0),"")</f>
        <v/>
      </c>
      <c r="AE136" s="24" t="str">
        <f>IFERROR(VLOOKUP(F136,'TASA DE CAMBIO'!$D$2:$G$15,3,0),"")</f>
        <v/>
      </c>
      <c r="AF136" s="24" t="str">
        <f>IFERROR(VLOOKUP(F136,'TASA DE CAMBIO'!$D$2:$G$15,4,0),"")</f>
        <v/>
      </c>
    </row>
    <row r="137" spans="2:32" x14ac:dyDescent="0.2">
      <c r="B137" s="24" t="str">
        <f t="shared" si="6"/>
        <v/>
      </c>
      <c r="C137" s="3"/>
      <c r="D137" s="2"/>
      <c r="E137" s="2"/>
      <c r="F137" s="2"/>
      <c r="G137" s="2"/>
      <c r="H137" s="2"/>
      <c r="I137" s="2"/>
      <c r="J137" s="55" t="str">
        <f t="shared" si="8"/>
        <v/>
      </c>
      <c r="AC137" s="24" t="str">
        <f t="shared" si="7"/>
        <v/>
      </c>
      <c r="AD137" s="24" t="str">
        <f>IFERROR(VLOOKUP(F137,'TASA DE CAMBIO'!$D$2:$G$15,2,0),"")</f>
        <v/>
      </c>
      <c r="AE137" s="24" t="str">
        <f>IFERROR(VLOOKUP(F137,'TASA DE CAMBIO'!$D$2:$G$15,3,0),"")</f>
        <v/>
      </c>
      <c r="AF137" s="24" t="str">
        <f>IFERROR(VLOOKUP(F137,'TASA DE CAMBIO'!$D$2:$G$15,4,0),"")</f>
        <v/>
      </c>
    </row>
    <row r="138" spans="2:32" x14ac:dyDescent="0.2">
      <c r="B138" s="24" t="str">
        <f t="shared" si="6"/>
        <v/>
      </c>
      <c r="C138" s="3"/>
      <c r="D138" s="2"/>
      <c r="E138" s="2"/>
      <c r="F138" s="2"/>
      <c r="G138" s="2"/>
      <c r="H138" s="2"/>
      <c r="I138" s="2"/>
      <c r="J138" s="55" t="str">
        <f t="shared" si="8"/>
        <v/>
      </c>
      <c r="AC138" s="24" t="str">
        <f t="shared" si="7"/>
        <v/>
      </c>
      <c r="AD138" s="24" t="str">
        <f>IFERROR(VLOOKUP(F138,'TASA DE CAMBIO'!$D$2:$G$15,2,0),"")</f>
        <v/>
      </c>
      <c r="AE138" s="24" t="str">
        <f>IFERROR(VLOOKUP(F138,'TASA DE CAMBIO'!$D$2:$G$15,3,0),"")</f>
        <v/>
      </c>
      <c r="AF138" s="24" t="str">
        <f>IFERROR(VLOOKUP(F138,'TASA DE CAMBIO'!$D$2:$G$15,4,0),"")</f>
        <v/>
      </c>
    </row>
    <row r="139" spans="2:32" x14ac:dyDescent="0.2">
      <c r="B139" s="24" t="str">
        <f t="shared" si="6"/>
        <v/>
      </c>
      <c r="C139" s="3"/>
      <c r="D139" s="2"/>
      <c r="E139" s="2"/>
      <c r="F139" s="2"/>
      <c r="G139" s="2"/>
      <c r="H139" s="2"/>
      <c r="I139" s="2"/>
      <c r="J139" s="55" t="str">
        <f t="shared" si="8"/>
        <v/>
      </c>
      <c r="AC139" s="24" t="str">
        <f t="shared" si="7"/>
        <v/>
      </c>
      <c r="AD139" s="24" t="str">
        <f>IFERROR(VLOOKUP(F139,'TASA DE CAMBIO'!$D$2:$G$15,2,0),"")</f>
        <v/>
      </c>
      <c r="AE139" s="24" t="str">
        <f>IFERROR(VLOOKUP(F139,'TASA DE CAMBIO'!$D$2:$G$15,3,0),"")</f>
        <v/>
      </c>
      <c r="AF139" s="24" t="str">
        <f>IFERROR(VLOOKUP(F139,'TASA DE CAMBIO'!$D$2:$G$15,4,0),"")</f>
        <v/>
      </c>
    </row>
    <row r="140" spans="2:32" x14ac:dyDescent="0.2">
      <c r="B140" s="24" t="str">
        <f t="shared" si="6"/>
        <v/>
      </c>
      <c r="C140" s="3"/>
      <c r="D140" s="2"/>
      <c r="E140" s="2"/>
      <c r="F140" s="2"/>
      <c r="G140" s="2"/>
      <c r="H140" s="2"/>
      <c r="I140" s="2"/>
      <c r="J140" s="55" t="str">
        <f t="shared" si="8"/>
        <v/>
      </c>
      <c r="AC140" s="24" t="str">
        <f t="shared" si="7"/>
        <v/>
      </c>
      <c r="AD140" s="24" t="str">
        <f>IFERROR(VLOOKUP(F140,'TASA DE CAMBIO'!$D$2:$G$15,2,0),"")</f>
        <v/>
      </c>
      <c r="AE140" s="24" t="str">
        <f>IFERROR(VLOOKUP(F140,'TASA DE CAMBIO'!$D$2:$G$15,3,0),"")</f>
        <v/>
      </c>
      <c r="AF140" s="24" t="str">
        <f>IFERROR(VLOOKUP(F140,'TASA DE CAMBIO'!$D$2:$G$15,4,0),"")</f>
        <v/>
      </c>
    </row>
    <row r="141" spans="2:32" x14ac:dyDescent="0.2">
      <c r="B141" s="24" t="str">
        <f t="shared" si="6"/>
        <v/>
      </c>
      <c r="C141" s="3"/>
      <c r="D141" s="2"/>
      <c r="E141" s="2"/>
      <c r="F141" s="2"/>
      <c r="G141" s="2"/>
      <c r="H141" s="2"/>
      <c r="I141" s="2"/>
      <c r="J141" s="55" t="str">
        <f t="shared" si="8"/>
        <v/>
      </c>
      <c r="AC141" s="24" t="str">
        <f t="shared" si="7"/>
        <v/>
      </c>
      <c r="AD141" s="24" t="str">
        <f>IFERROR(VLOOKUP(F141,'TASA DE CAMBIO'!$D$2:$G$15,2,0),"")</f>
        <v/>
      </c>
      <c r="AE141" s="24" t="str">
        <f>IFERROR(VLOOKUP(F141,'TASA DE CAMBIO'!$D$2:$G$15,3,0),"")</f>
        <v/>
      </c>
      <c r="AF141" s="24" t="str">
        <f>IFERROR(VLOOKUP(F141,'TASA DE CAMBIO'!$D$2:$G$15,4,0),"")</f>
        <v/>
      </c>
    </row>
    <row r="142" spans="2:32" x14ac:dyDescent="0.2">
      <c r="B142" s="24" t="str">
        <f t="shared" si="6"/>
        <v/>
      </c>
      <c r="C142" s="3"/>
      <c r="D142" s="2"/>
      <c r="E142" s="2"/>
      <c r="F142" s="2"/>
      <c r="G142" s="2"/>
      <c r="H142" s="2"/>
      <c r="I142" s="2"/>
      <c r="J142" s="55" t="str">
        <f t="shared" si="8"/>
        <v/>
      </c>
      <c r="AC142" s="24" t="str">
        <f t="shared" si="7"/>
        <v/>
      </c>
      <c r="AD142" s="24" t="str">
        <f>IFERROR(VLOOKUP(F142,'TASA DE CAMBIO'!$D$2:$G$15,2,0),"")</f>
        <v/>
      </c>
      <c r="AE142" s="24" t="str">
        <f>IFERROR(VLOOKUP(F142,'TASA DE CAMBIO'!$D$2:$G$15,3,0),"")</f>
        <v/>
      </c>
      <c r="AF142" s="24" t="str">
        <f>IFERROR(VLOOKUP(F142,'TASA DE CAMBIO'!$D$2:$G$15,4,0),"")</f>
        <v/>
      </c>
    </row>
    <row r="143" spans="2:32" x14ac:dyDescent="0.2">
      <c r="B143" s="24" t="str">
        <f t="shared" si="6"/>
        <v/>
      </c>
      <c r="C143" s="3"/>
      <c r="D143" s="2"/>
      <c r="E143" s="2"/>
      <c r="F143" s="2"/>
      <c r="G143" s="2"/>
      <c r="H143" s="2"/>
      <c r="I143" s="2"/>
      <c r="J143" s="55" t="str">
        <f t="shared" si="8"/>
        <v/>
      </c>
      <c r="AC143" s="24" t="str">
        <f t="shared" si="7"/>
        <v/>
      </c>
      <c r="AD143" s="24" t="str">
        <f>IFERROR(VLOOKUP(F143,'TASA DE CAMBIO'!$D$2:$G$15,2,0),"")</f>
        <v/>
      </c>
      <c r="AE143" s="24" t="str">
        <f>IFERROR(VLOOKUP(F143,'TASA DE CAMBIO'!$D$2:$G$15,3,0),"")</f>
        <v/>
      </c>
      <c r="AF143" s="24" t="str">
        <f>IFERROR(VLOOKUP(F143,'TASA DE CAMBIO'!$D$2:$G$15,4,0),"")</f>
        <v/>
      </c>
    </row>
    <row r="144" spans="2:32" x14ac:dyDescent="0.2">
      <c r="B144" s="24" t="str">
        <f t="shared" si="6"/>
        <v/>
      </c>
      <c r="C144" s="3"/>
      <c r="D144" s="2"/>
      <c r="E144" s="2"/>
      <c r="F144" s="2"/>
      <c r="G144" s="2"/>
      <c r="H144" s="2"/>
      <c r="I144" s="2"/>
      <c r="J144" s="55" t="str">
        <f t="shared" si="8"/>
        <v/>
      </c>
      <c r="AC144" s="24" t="str">
        <f t="shared" si="7"/>
        <v/>
      </c>
      <c r="AD144" s="24" t="str">
        <f>IFERROR(VLOOKUP(F144,'TASA DE CAMBIO'!$D$2:$G$15,2,0),"")</f>
        <v/>
      </c>
      <c r="AE144" s="24" t="str">
        <f>IFERROR(VLOOKUP(F144,'TASA DE CAMBIO'!$D$2:$G$15,3,0),"")</f>
        <v/>
      </c>
      <c r="AF144" s="24" t="str">
        <f>IFERROR(VLOOKUP(F144,'TASA DE CAMBIO'!$D$2:$G$15,4,0),"")</f>
        <v/>
      </c>
    </row>
    <row r="145" spans="2:32" x14ac:dyDescent="0.2">
      <c r="B145" s="24" t="str">
        <f t="shared" si="6"/>
        <v/>
      </c>
      <c r="C145" s="3"/>
      <c r="D145" s="2"/>
      <c r="E145" s="2"/>
      <c r="F145" s="2"/>
      <c r="G145" s="2"/>
      <c r="H145" s="2"/>
      <c r="I145" s="2"/>
      <c r="J145" s="55" t="str">
        <f t="shared" si="8"/>
        <v/>
      </c>
      <c r="AC145" s="24" t="str">
        <f t="shared" si="7"/>
        <v/>
      </c>
      <c r="AD145" s="24" t="str">
        <f>IFERROR(VLOOKUP(F145,'TASA DE CAMBIO'!$D$2:$G$15,2,0),"")</f>
        <v/>
      </c>
      <c r="AE145" s="24" t="str">
        <f>IFERROR(VLOOKUP(F145,'TASA DE CAMBIO'!$D$2:$G$15,3,0),"")</f>
        <v/>
      </c>
      <c r="AF145" s="24" t="str">
        <f>IFERROR(VLOOKUP(F145,'TASA DE CAMBIO'!$D$2:$G$15,4,0),"")</f>
        <v/>
      </c>
    </row>
    <row r="146" spans="2:32" x14ac:dyDescent="0.2">
      <c r="B146" s="24" t="str">
        <f t="shared" si="6"/>
        <v/>
      </c>
      <c r="C146" s="3"/>
      <c r="D146" s="2"/>
      <c r="E146" s="2"/>
      <c r="F146" s="2"/>
      <c r="G146" s="2"/>
      <c r="H146" s="2"/>
      <c r="I146" s="2"/>
      <c r="J146" s="55" t="str">
        <f t="shared" si="8"/>
        <v/>
      </c>
      <c r="AC146" s="24" t="str">
        <f t="shared" si="7"/>
        <v/>
      </c>
      <c r="AD146" s="24" t="str">
        <f>IFERROR(VLOOKUP(F146,'TASA DE CAMBIO'!$D$2:$G$15,2,0),"")</f>
        <v/>
      </c>
      <c r="AE146" s="24" t="str">
        <f>IFERROR(VLOOKUP(F146,'TASA DE CAMBIO'!$D$2:$G$15,3,0),"")</f>
        <v/>
      </c>
      <c r="AF146" s="24" t="str">
        <f>IFERROR(VLOOKUP(F146,'TASA DE CAMBIO'!$D$2:$G$15,4,0),"")</f>
        <v/>
      </c>
    </row>
    <row r="147" spans="2:32" x14ac:dyDescent="0.2">
      <c r="B147" s="24" t="str">
        <f t="shared" si="6"/>
        <v/>
      </c>
      <c r="C147" s="3"/>
      <c r="D147" s="2"/>
      <c r="E147" s="2"/>
      <c r="F147" s="2"/>
      <c r="G147" s="2"/>
      <c r="H147" s="2"/>
      <c r="I147" s="2"/>
      <c r="J147" s="55" t="str">
        <f t="shared" si="8"/>
        <v/>
      </c>
      <c r="AC147" s="24" t="str">
        <f t="shared" si="7"/>
        <v/>
      </c>
      <c r="AD147" s="24" t="str">
        <f>IFERROR(VLOOKUP(F147,'TASA DE CAMBIO'!$D$2:$G$15,2,0),"")</f>
        <v/>
      </c>
      <c r="AE147" s="24" t="str">
        <f>IFERROR(VLOOKUP(F147,'TASA DE CAMBIO'!$D$2:$G$15,3,0),"")</f>
        <v/>
      </c>
      <c r="AF147" s="24" t="str">
        <f>IFERROR(VLOOKUP(F147,'TASA DE CAMBIO'!$D$2:$G$15,4,0),"")</f>
        <v/>
      </c>
    </row>
    <row r="148" spans="2:32" x14ac:dyDescent="0.2">
      <c r="B148" s="24" t="str">
        <f t="shared" si="6"/>
        <v/>
      </c>
      <c r="C148" s="3"/>
      <c r="D148" s="2"/>
      <c r="E148" s="2"/>
      <c r="F148" s="2"/>
      <c r="G148" s="2"/>
      <c r="H148" s="2"/>
      <c r="I148" s="2"/>
      <c r="J148" s="55" t="str">
        <f t="shared" si="8"/>
        <v/>
      </c>
      <c r="AC148" s="24" t="str">
        <f t="shared" si="7"/>
        <v/>
      </c>
      <c r="AD148" s="24" t="str">
        <f>IFERROR(VLOOKUP(F148,'TASA DE CAMBIO'!$D$2:$G$15,2,0),"")</f>
        <v/>
      </c>
      <c r="AE148" s="24" t="str">
        <f>IFERROR(VLOOKUP(F148,'TASA DE CAMBIO'!$D$2:$G$15,3,0),"")</f>
        <v/>
      </c>
      <c r="AF148" s="24" t="str">
        <f>IFERROR(VLOOKUP(F148,'TASA DE CAMBIO'!$D$2:$G$15,4,0),"")</f>
        <v/>
      </c>
    </row>
    <row r="149" spans="2:32" x14ac:dyDescent="0.2">
      <c r="B149" s="24" t="str">
        <f t="shared" si="6"/>
        <v/>
      </c>
      <c r="C149" s="3"/>
      <c r="D149" s="2"/>
      <c r="E149" s="2"/>
      <c r="F149" s="2"/>
      <c r="G149" s="2"/>
      <c r="H149" s="2"/>
      <c r="I149" s="2"/>
      <c r="J149" s="55" t="str">
        <f t="shared" si="8"/>
        <v/>
      </c>
      <c r="AC149" s="24" t="str">
        <f t="shared" si="7"/>
        <v/>
      </c>
      <c r="AD149" s="24" t="str">
        <f>IFERROR(VLOOKUP(F149,'TASA DE CAMBIO'!$D$2:$G$15,2,0),"")</f>
        <v/>
      </c>
      <c r="AE149" s="24" t="str">
        <f>IFERROR(VLOOKUP(F149,'TASA DE CAMBIO'!$D$2:$G$15,3,0),"")</f>
        <v/>
      </c>
      <c r="AF149" s="24" t="str">
        <f>IFERROR(VLOOKUP(F149,'TASA DE CAMBIO'!$D$2:$G$15,4,0),"")</f>
        <v/>
      </c>
    </row>
    <row r="150" spans="2:32" x14ac:dyDescent="0.2">
      <c r="B150" s="24" t="str">
        <f t="shared" si="6"/>
        <v/>
      </c>
      <c r="C150" s="3"/>
      <c r="D150" s="2"/>
      <c r="E150" s="2"/>
      <c r="F150" s="2"/>
      <c r="G150" s="2"/>
      <c r="H150" s="2"/>
      <c r="I150" s="2"/>
      <c r="J150" s="55" t="str">
        <f t="shared" si="8"/>
        <v/>
      </c>
      <c r="AC150" s="24" t="str">
        <f t="shared" si="7"/>
        <v/>
      </c>
      <c r="AD150" s="24" t="str">
        <f>IFERROR(VLOOKUP(F150,'TASA DE CAMBIO'!$D$2:$G$15,2,0),"")</f>
        <v/>
      </c>
      <c r="AE150" s="24" t="str">
        <f>IFERROR(VLOOKUP(F150,'TASA DE CAMBIO'!$D$2:$G$15,3,0),"")</f>
        <v/>
      </c>
      <c r="AF150" s="24" t="str">
        <f>IFERROR(VLOOKUP(F150,'TASA DE CAMBIO'!$D$2:$G$15,4,0),"")</f>
        <v/>
      </c>
    </row>
    <row r="151" spans="2:32" x14ac:dyDescent="0.2">
      <c r="B151" s="24" t="str">
        <f t="shared" si="6"/>
        <v/>
      </c>
      <c r="C151" s="3"/>
      <c r="D151" s="2"/>
      <c r="E151" s="2"/>
      <c r="F151" s="2"/>
      <c r="G151" s="2"/>
      <c r="H151" s="2"/>
      <c r="I151" s="2"/>
      <c r="J151" s="55" t="str">
        <f t="shared" si="8"/>
        <v/>
      </c>
      <c r="AC151" s="24" t="str">
        <f t="shared" si="7"/>
        <v/>
      </c>
      <c r="AD151" s="24" t="str">
        <f>IFERROR(VLOOKUP(F151,'TASA DE CAMBIO'!$D$2:$G$15,2,0),"")</f>
        <v/>
      </c>
      <c r="AE151" s="24" t="str">
        <f>IFERROR(VLOOKUP(F151,'TASA DE CAMBIO'!$D$2:$G$15,3,0),"")</f>
        <v/>
      </c>
      <c r="AF151" s="24" t="str">
        <f>IFERROR(VLOOKUP(F151,'TASA DE CAMBIO'!$D$2:$G$15,4,0),"")</f>
        <v/>
      </c>
    </row>
    <row r="152" spans="2:32" x14ac:dyDescent="0.2">
      <c r="B152" s="24" t="str">
        <f t="shared" si="6"/>
        <v/>
      </c>
      <c r="C152" s="3"/>
      <c r="D152" s="2"/>
      <c r="E152" s="2"/>
      <c r="F152" s="2"/>
      <c r="G152" s="2"/>
      <c r="H152" s="2"/>
      <c r="I152" s="2"/>
      <c r="J152" s="55" t="str">
        <f t="shared" si="8"/>
        <v/>
      </c>
      <c r="AC152" s="24" t="str">
        <f t="shared" si="7"/>
        <v/>
      </c>
      <c r="AD152" s="24" t="str">
        <f>IFERROR(VLOOKUP(F152,'TASA DE CAMBIO'!$D$2:$G$15,2,0),"")</f>
        <v/>
      </c>
      <c r="AE152" s="24" t="str">
        <f>IFERROR(VLOOKUP(F152,'TASA DE CAMBIO'!$D$2:$G$15,3,0),"")</f>
        <v/>
      </c>
      <c r="AF152" s="24" t="str">
        <f>IFERROR(VLOOKUP(F152,'TASA DE CAMBIO'!$D$2:$G$15,4,0),"")</f>
        <v/>
      </c>
    </row>
    <row r="153" spans="2:32" x14ac:dyDescent="0.2">
      <c r="B153" s="24" t="str">
        <f t="shared" si="6"/>
        <v/>
      </c>
      <c r="C153" s="3"/>
      <c r="D153" s="2"/>
      <c r="E153" s="2"/>
      <c r="F153" s="2"/>
      <c r="G153" s="2"/>
      <c r="H153" s="2"/>
      <c r="I153" s="2"/>
      <c r="J153" s="55" t="str">
        <f t="shared" si="8"/>
        <v/>
      </c>
      <c r="AC153" s="24" t="str">
        <f t="shared" si="7"/>
        <v/>
      </c>
      <c r="AD153" s="24" t="str">
        <f>IFERROR(VLOOKUP(F153,'TASA DE CAMBIO'!$D$2:$G$15,2,0),"")</f>
        <v/>
      </c>
      <c r="AE153" s="24" t="str">
        <f>IFERROR(VLOOKUP(F153,'TASA DE CAMBIO'!$D$2:$G$15,3,0),"")</f>
        <v/>
      </c>
      <c r="AF153" s="24" t="str">
        <f>IFERROR(VLOOKUP(F153,'TASA DE CAMBIO'!$D$2:$G$15,4,0),"")</f>
        <v/>
      </c>
    </row>
    <row r="154" spans="2:32" x14ac:dyDescent="0.2">
      <c r="B154" s="24" t="str">
        <f t="shared" si="6"/>
        <v/>
      </c>
      <c r="C154" s="3"/>
      <c r="D154" s="2"/>
      <c r="E154" s="2"/>
      <c r="F154" s="2"/>
      <c r="G154" s="2"/>
      <c r="H154" s="2"/>
      <c r="I154" s="2"/>
      <c r="J154" s="55" t="str">
        <f t="shared" si="8"/>
        <v/>
      </c>
      <c r="AC154" s="24" t="str">
        <f t="shared" si="7"/>
        <v/>
      </c>
      <c r="AD154" s="24" t="str">
        <f>IFERROR(VLOOKUP(F154,'TASA DE CAMBIO'!$D$2:$G$15,2,0),"")</f>
        <v/>
      </c>
      <c r="AE154" s="24" t="str">
        <f>IFERROR(VLOOKUP(F154,'TASA DE CAMBIO'!$D$2:$G$15,3,0),"")</f>
        <v/>
      </c>
      <c r="AF154" s="24" t="str">
        <f>IFERROR(VLOOKUP(F154,'TASA DE CAMBIO'!$D$2:$G$15,4,0),"")</f>
        <v/>
      </c>
    </row>
    <row r="155" spans="2:32" x14ac:dyDescent="0.2">
      <c r="B155" s="24" t="str">
        <f t="shared" si="6"/>
        <v/>
      </c>
      <c r="C155" s="3"/>
      <c r="D155" s="2"/>
      <c r="E155" s="2"/>
      <c r="F155" s="2"/>
      <c r="G155" s="2"/>
      <c r="H155" s="2"/>
      <c r="I155" s="2"/>
      <c r="J155" s="55" t="str">
        <f t="shared" si="8"/>
        <v/>
      </c>
      <c r="AC155" s="24" t="str">
        <f t="shared" si="7"/>
        <v/>
      </c>
      <c r="AD155" s="24" t="str">
        <f>IFERROR(VLOOKUP(F155,'TASA DE CAMBIO'!$D$2:$G$15,2,0),"")</f>
        <v/>
      </c>
      <c r="AE155" s="24" t="str">
        <f>IFERROR(VLOOKUP(F155,'TASA DE CAMBIO'!$D$2:$G$15,3,0),"")</f>
        <v/>
      </c>
      <c r="AF155" s="24" t="str">
        <f>IFERROR(VLOOKUP(F155,'TASA DE CAMBIO'!$D$2:$G$15,4,0),"")</f>
        <v/>
      </c>
    </row>
    <row r="156" spans="2:32" x14ac:dyDescent="0.2">
      <c r="B156" s="24" t="str">
        <f t="shared" si="6"/>
        <v/>
      </c>
      <c r="C156" s="3"/>
      <c r="D156" s="2"/>
      <c r="E156" s="2"/>
      <c r="F156" s="2"/>
      <c r="G156" s="2"/>
      <c r="H156" s="2"/>
      <c r="I156" s="2"/>
      <c r="J156" s="55" t="str">
        <f t="shared" si="8"/>
        <v/>
      </c>
      <c r="AC156" s="24" t="str">
        <f t="shared" si="7"/>
        <v/>
      </c>
      <c r="AD156" s="24" t="str">
        <f>IFERROR(VLOOKUP(F156,'TASA DE CAMBIO'!$D$2:$G$15,2,0),"")</f>
        <v/>
      </c>
      <c r="AE156" s="24" t="str">
        <f>IFERROR(VLOOKUP(F156,'TASA DE CAMBIO'!$D$2:$G$15,3,0),"")</f>
        <v/>
      </c>
      <c r="AF156" s="24" t="str">
        <f>IFERROR(VLOOKUP(F156,'TASA DE CAMBIO'!$D$2:$G$15,4,0),"")</f>
        <v/>
      </c>
    </row>
    <row r="157" spans="2:32" x14ac:dyDescent="0.2">
      <c r="B157" s="24" t="str">
        <f t="shared" si="6"/>
        <v/>
      </c>
      <c r="C157" s="3"/>
      <c r="D157" s="2"/>
      <c r="E157" s="2"/>
      <c r="F157" s="2"/>
      <c r="G157" s="2"/>
      <c r="H157" s="2"/>
      <c r="I157" s="2"/>
      <c r="J157" s="55" t="str">
        <f t="shared" si="8"/>
        <v/>
      </c>
      <c r="AC157" s="24" t="str">
        <f t="shared" si="7"/>
        <v/>
      </c>
      <c r="AD157" s="24" t="str">
        <f>IFERROR(VLOOKUP(F157,'TASA DE CAMBIO'!$D$2:$G$15,2,0),"")</f>
        <v/>
      </c>
      <c r="AE157" s="24" t="str">
        <f>IFERROR(VLOOKUP(F157,'TASA DE CAMBIO'!$D$2:$G$15,3,0),"")</f>
        <v/>
      </c>
      <c r="AF157" s="24" t="str">
        <f>IFERROR(VLOOKUP(F157,'TASA DE CAMBIO'!$D$2:$G$15,4,0),"")</f>
        <v/>
      </c>
    </row>
    <row r="158" spans="2:32" x14ac:dyDescent="0.2">
      <c r="B158" s="24" t="str">
        <f t="shared" si="6"/>
        <v/>
      </c>
      <c r="C158" s="3"/>
      <c r="D158" s="2"/>
      <c r="E158" s="2"/>
      <c r="F158" s="2"/>
      <c r="G158" s="2"/>
      <c r="H158" s="2"/>
      <c r="I158" s="2"/>
      <c r="J158" s="55" t="str">
        <f t="shared" si="8"/>
        <v/>
      </c>
      <c r="AC158" s="24" t="str">
        <f t="shared" si="7"/>
        <v/>
      </c>
      <c r="AD158" s="24" t="str">
        <f>IFERROR(VLOOKUP(F158,'TASA DE CAMBIO'!$D$2:$G$15,2,0),"")</f>
        <v/>
      </c>
      <c r="AE158" s="24" t="str">
        <f>IFERROR(VLOOKUP(F158,'TASA DE CAMBIO'!$D$2:$G$15,3,0),"")</f>
        <v/>
      </c>
      <c r="AF158" s="24" t="str">
        <f>IFERROR(VLOOKUP(F158,'TASA DE CAMBIO'!$D$2:$G$15,4,0),"")</f>
        <v/>
      </c>
    </row>
    <row r="159" spans="2:32" x14ac:dyDescent="0.2">
      <c r="B159" s="24" t="str">
        <f t="shared" si="6"/>
        <v/>
      </c>
      <c r="C159" s="3"/>
      <c r="D159" s="2"/>
      <c r="E159" s="2"/>
      <c r="F159" s="2"/>
      <c r="G159" s="2"/>
      <c r="H159" s="2"/>
      <c r="I159" s="2"/>
      <c r="J159" s="55" t="str">
        <f t="shared" si="8"/>
        <v/>
      </c>
      <c r="AC159" s="24" t="str">
        <f t="shared" si="7"/>
        <v/>
      </c>
      <c r="AD159" s="24" t="str">
        <f>IFERROR(VLOOKUP(F159,'TASA DE CAMBIO'!$D$2:$G$15,2,0),"")</f>
        <v/>
      </c>
      <c r="AE159" s="24" t="str">
        <f>IFERROR(VLOOKUP(F159,'TASA DE CAMBIO'!$D$2:$G$15,3,0),"")</f>
        <v/>
      </c>
      <c r="AF159" s="24" t="str">
        <f>IFERROR(VLOOKUP(F159,'TASA DE CAMBIO'!$D$2:$G$15,4,0),"")</f>
        <v/>
      </c>
    </row>
    <row r="160" spans="2:32" x14ac:dyDescent="0.2">
      <c r="B160" s="24" t="str">
        <f t="shared" si="6"/>
        <v/>
      </c>
      <c r="C160" s="3"/>
      <c r="D160" s="2"/>
      <c r="E160" s="2"/>
      <c r="F160" s="2"/>
      <c r="G160" s="2"/>
      <c r="H160" s="2"/>
      <c r="I160" s="2"/>
      <c r="J160" s="55" t="str">
        <f t="shared" si="8"/>
        <v/>
      </c>
      <c r="AC160" s="24" t="str">
        <f t="shared" si="7"/>
        <v/>
      </c>
      <c r="AD160" s="24" t="str">
        <f>IFERROR(VLOOKUP(F160,'TASA DE CAMBIO'!$D$2:$G$15,2,0),"")</f>
        <v/>
      </c>
      <c r="AE160" s="24" t="str">
        <f>IFERROR(VLOOKUP(F160,'TASA DE CAMBIO'!$D$2:$G$15,3,0),"")</f>
        <v/>
      </c>
      <c r="AF160" s="24" t="str">
        <f>IFERROR(VLOOKUP(F160,'TASA DE CAMBIO'!$D$2:$G$15,4,0),"")</f>
        <v/>
      </c>
    </row>
    <row r="161" spans="2:32" x14ac:dyDescent="0.2">
      <c r="B161" s="24" t="str">
        <f t="shared" si="6"/>
        <v/>
      </c>
      <c r="C161" s="3"/>
      <c r="D161" s="2"/>
      <c r="E161" s="2"/>
      <c r="F161" s="2"/>
      <c r="G161" s="2"/>
      <c r="H161" s="2"/>
      <c r="I161" s="2"/>
      <c r="J161" s="55" t="str">
        <f t="shared" si="8"/>
        <v/>
      </c>
      <c r="AC161" s="24" t="str">
        <f t="shared" si="7"/>
        <v/>
      </c>
      <c r="AD161" s="24" t="str">
        <f>IFERROR(VLOOKUP(F161,'TASA DE CAMBIO'!$D$2:$G$15,2,0),"")</f>
        <v/>
      </c>
      <c r="AE161" s="24" t="str">
        <f>IFERROR(VLOOKUP(F161,'TASA DE CAMBIO'!$D$2:$G$15,3,0),"")</f>
        <v/>
      </c>
      <c r="AF161" s="24" t="str">
        <f>IFERROR(VLOOKUP(F161,'TASA DE CAMBIO'!$D$2:$G$15,4,0),"")</f>
        <v/>
      </c>
    </row>
    <row r="162" spans="2:32" x14ac:dyDescent="0.2">
      <c r="B162" s="24" t="str">
        <f t="shared" si="6"/>
        <v/>
      </c>
      <c r="C162" s="3"/>
      <c r="D162" s="2"/>
      <c r="E162" s="2"/>
      <c r="F162" s="2"/>
      <c r="G162" s="2"/>
      <c r="H162" s="2"/>
      <c r="I162" s="2"/>
      <c r="J162" s="55" t="str">
        <f t="shared" si="8"/>
        <v/>
      </c>
      <c r="AC162" s="24" t="str">
        <f t="shared" si="7"/>
        <v/>
      </c>
      <c r="AD162" s="24" t="str">
        <f>IFERROR(VLOOKUP(F162,'TASA DE CAMBIO'!$D$2:$G$15,2,0),"")</f>
        <v/>
      </c>
      <c r="AE162" s="24" t="str">
        <f>IFERROR(VLOOKUP(F162,'TASA DE CAMBIO'!$D$2:$G$15,3,0),"")</f>
        <v/>
      </c>
      <c r="AF162" s="24" t="str">
        <f>IFERROR(VLOOKUP(F162,'TASA DE CAMBIO'!$D$2:$G$15,4,0),"")</f>
        <v/>
      </c>
    </row>
    <row r="163" spans="2:32" x14ac:dyDescent="0.2">
      <c r="B163" s="24" t="str">
        <f t="shared" si="6"/>
        <v/>
      </c>
      <c r="C163" s="3"/>
      <c r="D163" s="2"/>
      <c r="E163" s="2"/>
      <c r="F163" s="2"/>
      <c r="G163" s="2"/>
      <c r="H163" s="2"/>
      <c r="I163" s="2"/>
      <c r="J163" s="55" t="str">
        <f t="shared" si="8"/>
        <v/>
      </c>
      <c r="AC163" s="24" t="str">
        <f t="shared" si="7"/>
        <v/>
      </c>
      <c r="AD163" s="24" t="str">
        <f>IFERROR(VLOOKUP(F163,'TASA DE CAMBIO'!$D$2:$G$15,2,0),"")</f>
        <v/>
      </c>
      <c r="AE163" s="24" t="str">
        <f>IFERROR(VLOOKUP(F163,'TASA DE CAMBIO'!$D$2:$G$15,3,0),"")</f>
        <v/>
      </c>
      <c r="AF163" s="24" t="str">
        <f>IFERROR(VLOOKUP(F163,'TASA DE CAMBIO'!$D$2:$G$15,4,0),"")</f>
        <v/>
      </c>
    </row>
    <row r="164" spans="2:32" x14ac:dyDescent="0.2">
      <c r="B164" s="24" t="str">
        <f t="shared" si="6"/>
        <v/>
      </c>
      <c r="C164" s="3"/>
      <c r="D164" s="2"/>
      <c r="E164" s="2"/>
      <c r="F164" s="2"/>
      <c r="G164" s="2"/>
      <c r="H164" s="2"/>
      <c r="I164" s="2"/>
      <c r="J164" s="55" t="str">
        <f t="shared" si="8"/>
        <v/>
      </c>
      <c r="AC164" s="24" t="str">
        <f t="shared" si="7"/>
        <v/>
      </c>
      <c r="AD164" s="24" t="str">
        <f>IFERROR(VLOOKUP(F164,'TASA DE CAMBIO'!$D$2:$G$15,2,0),"")</f>
        <v/>
      </c>
      <c r="AE164" s="24" t="str">
        <f>IFERROR(VLOOKUP(F164,'TASA DE CAMBIO'!$D$2:$G$15,3,0),"")</f>
        <v/>
      </c>
      <c r="AF164" s="24" t="str">
        <f>IFERROR(VLOOKUP(F164,'TASA DE CAMBIO'!$D$2:$G$15,4,0),"")</f>
        <v/>
      </c>
    </row>
    <row r="165" spans="2:32" x14ac:dyDescent="0.2">
      <c r="B165" s="24" t="str">
        <f t="shared" si="6"/>
        <v/>
      </c>
      <c r="C165" s="3"/>
      <c r="D165" s="2"/>
      <c r="E165" s="2"/>
      <c r="F165" s="2"/>
      <c r="G165" s="2"/>
      <c r="H165" s="2"/>
      <c r="I165" s="2"/>
      <c r="J165" s="55" t="str">
        <f t="shared" si="8"/>
        <v/>
      </c>
      <c r="AC165" s="24" t="str">
        <f t="shared" si="7"/>
        <v/>
      </c>
      <c r="AD165" s="24" t="str">
        <f>IFERROR(VLOOKUP(F165,'TASA DE CAMBIO'!$D$2:$G$15,2,0),"")</f>
        <v/>
      </c>
      <c r="AE165" s="24" t="str">
        <f>IFERROR(VLOOKUP(F165,'TASA DE CAMBIO'!$D$2:$G$15,3,0),"")</f>
        <v/>
      </c>
      <c r="AF165" s="24" t="str">
        <f>IFERROR(VLOOKUP(F165,'TASA DE CAMBIO'!$D$2:$G$15,4,0),"")</f>
        <v/>
      </c>
    </row>
    <row r="166" spans="2:32" x14ac:dyDescent="0.2">
      <c r="B166" s="24" t="str">
        <f t="shared" si="6"/>
        <v/>
      </c>
      <c r="C166" s="3"/>
      <c r="D166" s="2"/>
      <c r="E166" s="2"/>
      <c r="F166" s="2"/>
      <c r="G166" s="2"/>
      <c r="H166" s="2"/>
      <c r="I166" s="2"/>
      <c r="J166" s="55" t="str">
        <f t="shared" si="8"/>
        <v/>
      </c>
      <c r="AC166" s="24" t="str">
        <f t="shared" si="7"/>
        <v/>
      </c>
      <c r="AD166" s="24" t="str">
        <f>IFERROR(VLOOKUP(F166,'TASA DE CAMBIO'!$D$2:$G$15,2,0),"")</f>
        <v/>
      </c>
      <c r="AE166" s="24" t="str">
        <f>IFERROR(VLOOKUP(F166,'TASA DE CAMBIO'!$D$2:$G$15,3,0),"")</f>
        <v/>
      </c>
      <c r="AF166" s="24" t="str">
        <f>IFERROR(VLOOKUP(F166,'TASA DE CAMBIO'!$D$2:$G$15,4,0),"")</f>
        <v/>
      </c>
    </row>
    <row r="167" spans="2:32" x14ac:dyDescent="0.2">
      <c r="B167" s="24" t="str">
        <f t="shared" si="6"/>
        <v/>
      </c>
      <c r="C167" s="3"/>
      <c r="D167" s="2"/>
      <c r="E167" s="2"/>
      <c r="F167" s="2"/>
      <c r="G167" s="2"/>
      <c r="H167" s="2"/>
      <c r="I167" s="2"/>
      <c r="J167" s="55" t="str">
        <f t="shared" si="8"/>
        <v/>
      </c>
      <c r="AC167" s="24" t="str">
        <f t="shared" si="7"/>
        <v/>
      </c>
      <c r="AD167" s="24" t="str">
        <f>IFERROR(VLOOKUP(F167,'TASA DE CAMBIO'!$D$2:$G$15,2,0),"")</f>
        <v/>
      </c>
      <c r="AE167" s="24" t="str">
        <f>IFERROR(VLOOKUP(F167,'TASA DE CAMBIO'!$D$2:$G$15,3,0),"")</f>
        <v/>
      </c>
      <c r="AF167" s="24" t="str">
        <f>IFERROR(VLOOKUP(F167,'TASA DE CAMBIO'!$D$2:$G$15,4,0),"")</f>
        <v/>
      </c>
    </row>
    <row r="168" spans="2:32" x14ac:dyDescent="0.2">
      <c r="B168" s="24" t="str">
        <f t="shared" si="6"/>
        <v/>
      </c>
      <c r="C168" s="3"/>
      <c r="D168" s="2"/>
      <c r="E168" s="2"/>
      <c r="F168" s="2"/>
      <c r="G168" s="2"/>
      <c r="H168" s="2"/>
      <c r="I168" s="2"/>
      <c r="J168" s="55" t="str">
        <f t="shared" si="8"/>
        <v/>
      </c>
      <c r="AC168" s="24" t="str">
        <f t="shared" si="7"/>
        <v/>
      </c>
      <c r="AD168" s="24" t="str">
        <f>IFERROR(VLOOKUP(F168,'TASA DE CAMBIO'!$D$2:$G$15,2,0),"")</f>
        <v/>
      </c>
      <c r="AE168" s="24" t="str">
        <f>IFERROR(VLOOKUP(F168,'TASA DE CAMBIO'!$D$2:$G$15,3,0),"")</f>
        <v/>
      </c>
      <c r="AF168" s="24" t="str">
        <f>IFERROR(VLOOKUP(F168,'TASA DE CAMBIO'!$D$2:$G$15,4,0),"")</f>
        <v/>
      </c>
    </row>
    <row r="169" spans="2:32" x14ac:dyDescent="0.2">
      <c r="B169" s="24" t="str">
        <f t="shared" si="6"/>
        <v/>
      </c>
      <c r="C169" s="3"/>
      <c r="D169" s="2"/>
      <c r="E169" s="2"/>
      <c r="F169" s="2"/>
      <c r="G169" s="2"/>
      <c r="H169" s="2"/>
      <c r="I169" s="2"/>
      <c r="J169" s="55" t="str">
        <f t="shared" si="8"/>
        <v/>
      </c>
      <c r="AC169" s="24" t="str">
        <f t="shared" si="7"/>
        <v/>
      </c>
      <c r="AD169" s="24" t="str">
        <f>IFERROR(VLOOKUP(F169,'TASA DE CAMBIO'!$D$2:$G$15,2,0),"")</f>
        <v/>
      </c>
      <c r="AE169" s="24" t="str">
        <f>IFERROR(VLOOKUP(F169,'TASA DE CAMBIO'!$D$2:$G$15,3,0),"")</f>
        <v/>
      </c>
      <c r="AF169" s="24" t="str">
        <f>IFERROR(VLOOKUP(F169,'TASA DE CAMBIO'!$D$2:$G$15,4,0),"")</f>
        <v/>
      </c>
    </row>
    <row r="170" spans="2:32" x14ac:dyDescent="0.2">
      <c r="B170" s="24" t="str">
        <f t="shared" si="6"/>
        <v/>
      </c>
      <c r="C170" s="3"/>
      <c r="D170" s="2"/>
      <c r="E170" s="2"/>
      <c r="F170" s="2"/>
      <c r="G170" s="2"/>
      <c r="H170" s="2"/>
      <c r="I170" s="2"/>
      <c r="J170" s="55" t="str">
        <f t="shared" si="8"/>
        <v/>
      </c>
      <c r="AC170" s="24" t="str">
        <f t="shared" si="7"/>
        <v/>
      </c>
      <c r="AD170" s="24" t="str">
        <f>IFERROR(VLOOKUP(F170,'TASA DE CAMBIO'!$D$2:$G$15,2,0),"")</f>
        <v/>
      </c>
      <c r="AE170" s="24" t="str">
        <f>IFERROR(VLOOKUP(F170,'TASA DE CAMBIO'!$D$2:$G$15,3,0),"")</f>
        <v/>
      </c>
      <c r="AF170" s="24" t="str">
        <f>IFERROR(VLOOKUP(F170,'TASA DE CAMBIO'!$D$2:$G$15,4,0),"")</f>
        <v/>
      </c>
    </row>
    <row r="171" spans="2:32" x14ac:dyDescent="0.2">
      <c r="B171" s="24" t="str">
        <f t="shared" si="6"/>
        <v/>
      </c>
      <c r="C171" s="3"/>
      <c r="D171" s="2"/>
      <c r="E171" s="2"/>
      <c r="F171" s="2"/>
      <c r="G171" s="2"/>
      <c r="H171" s="2"/>
      <c r="I171" s="2"/>
      <c r="J171" s="55" t="str">
        <f t="shared" si="8"/>
        <v/>
      </c>
      <c r="AC171" s="24" t="str">
        <f t="shared" si="7"/>
        <v/>
      </c>
      <c r="AD171" s="24" t="str">
        <f>IFERROR(VLOOKUP(F171,'TASA DE CAMBIO'!$D$2:$G$15,2,0),"")</f>
        <v/>
      </c>
      <c r="AE171" s="24" t="str">
        <f>IFERROR(VLOOKUP(F171,'TASA DE CAMBIO'!$D$2:$G$15,3,0),"")</f>
        <v/>
      </c>
      <c r="AF171" s="24" t="str">
        <f>IFERROR(VLOOKUP(F171,'TASA DE CAMBIO'!$D$2:$G$15,4,0),"")</f>
        <v/>
      </c>
    </row>
    <row r="172" spans="2:32" x14ac:dyDescent="0.2">
      <c r="B172" s="24" t="str">
        <f t="shared" si="6"/>
        <v/>
      </c>
      <c r="C172" s="3"/>
      <c r="D172" s="2"/>
      <c r="E172" s="2"/>
      <c r="F172" s="2"/>
      <c r="G172" s="2"/>
      <c r="H172" s="2"/>
      <c r="I172" s="2"/>
      <c r="J172" s="55" t="str">
        <f t="shared" si="8"/>
        <v/>
      </c>
      <c r="AC172" s="24" t="str">
        <f t="shared" si="7"/>
        <v/>
      </c>
      <c r="AD172" s="24" t="str">
        <f>IFERROR(VLOOKUP(F172,'TASA DE CAMBIO'!$D$2:$G$15,2,0),"")</f>
        <v/>
      </c>
      <c r="AE172" s="24" t="str">
        <f>IFERROR(VLOOKUP(F172,'TASA DE CAMBIO'!$D$2:$G$15,3,0),"")</f>
        <v/>
      </c>
      <c r="AF172" s="24" t="str">
        <f>IFERROR(VLOOKUP(F172,'TASA DE CAMBIO'!$D$2:$G$15,4,0),"")</f>
        <v/>
      </c>
    </row>
    <row r="173" spans="2:32" x14ac:dyDescent="0.2">
      <c r="B173" s="24" t="str">
        <f t="shared" si="6"/>
        <v/>
      </c>
      <c r="C173" s="3"/>
      <c r="D173" s="2"/>
      <c r="E173" s="2"/>
      <c r="F173" s="2"/>
      <c r="G173" s="2"/>
      <c r="H173" s="2"/>
      <c r="I173" s="2"/>
      <c r="J173" s="55" t="str">
        <f t="shared" si="8"/>
        <v/>
      </c>
      <c r="AC173" s="24" t="str">
        <f t="shared" si="7"/>
        <v/>
      </c>
      <c r="AD173" s="24" t="str">
        <f>IFERROR(VLOOKUP(F173,'TASA DE CAMBIO'!$D$2:$G$15,2,0),"")</f>
        <v/>
      </c>
      <c r="AE173" s="24" t="str">
        <f>IFERROR(VLOOKUP(F173,'TASA DE CAMBIO'!$D$2:$G$15,3,0),"")</f>
        <v/>
      </c>
      <c r="AF173" s="24" t="str">
        <f>IFERROR(VLOOKUP(F173,'TASA DE CAMBIO'!$D$2:$G$15,4,0),"")</f>
        <v/>
      </c>
    </row>
    <row r="174" spans="2:32" x14ac:dyDescent="0.2">
      <c r="B174" s="24" t="str">
        <f t="shared" si="6"/>
        <v/>
      </c>
      <c r="C174" s="3"/>
      <c r="D174" s="2"/>
      <c r="E174" s="2"/>
      <c r="F174" s="2"/>
      <c r="G174" s="2"/>
      <c r="H174" s="2"/>
      <c r="I174" s="2"/>
      <c r="J174" s="55" t="str">
        <f t="shared" si="8"/>
        <v/>
      </c>
      <c r="AC174" s="24" t="str">
        <f t="shared" si="7"/>
        <v/>
      </c>
      <c r="AD174" s="24" t="str">
        <f>IFERROR(VLOOKUP(F174,'TASA DE CAMBIO'!$D$2:$G$15,2,0),"")</f>
        <v/>
      </c>
      <c r="AE174" s="24" t="str">
        <f>IFERROR(VLOOKUP(F174,'TASA DE CAMBIO'!$D$2:$G$15,3,0),"")</f>
        <v/>
      </c>
      <c r="AF174" s="24" t="str">
        <f>IFERROR(VLOOKUP(F174,'TASA DE CAMBIO'!$D$2:$G$15,4,0),"")</f>
        <v/>
      </c>
    </row>
    <row r="175" spans="2:32" x14ac:dyDescent="0.2">
      <c r="B175" s="24" t="str">
        <f t="shared" si="6"/>
        <v/>
      </c>
      <c r="C175" s="3"/>
      <c r="D175" s="2"/>
      <c r="E175" s="2"/>
      <c r="F175" s="2"/>
      <c r="G175" s="2"/>
      <c r="H175" s="2"/>
      <c r="I175" s="2"/>
      <c r="J175" s="55" t="str">
        <f t="shared" si="8"/>
        <v/>
      </c>
      <c r="AC175" s="24" t="str">
        <f t="shared" si="7"/>
        <v/>
      </c>
      <c r="AD175" s="24" t="str">
        <f>IFERROR(VLOOKUP(F175,'TASA DE CAMBIO'!$D$2:$G$15,2,0),"")</f>
        <v/>
      </c>
      <c r="AE175" s="24" t="str">
        <f>IFERROR(VLOOKUP(F175,'TASA DE CAMBIO'!$D$2:$G$15,3,0),"")</f>
        <v/>
      </c>
      <c r="AF175" s="24" t="str">
        <f>IFERROR(VLOOKUP(F175,'TASA DE CAMBIO'!$D$2:$G$15,4,0),"")</f>
        <v/>
      </c>
    </row>
    <row r="176" spans="2:32" x14ac:dyDescent="0.2">
      <c r="B176" s="24" t="str">
        <f t="shared" si="6"/>
        <v/>
      </c>
      <c r="C176" s="3"/>
      <c r="D176" s="2"/>
      <c r="E176" s="2"/>
      <c r="F176" s="2"/>
      <c r="G176" s="2"/>
      <c r="H176" s="2"/>
      <c r="I176" s="2"/>
      <c r="J176" s="55" t="str">
        <f t="shared" si="8"/>
        <v/>
      </c>
      <c r="AC176" s="24" t="str">
        <f t="shared" si="7"/>
        <v/>
      </c>
      <c r="AD176" s="24" t="str">
        <f>IFERROR(VLOOKUP(F176,'TASA DE CAMBIO'!$D$2:$G$15,2,0),"")</f>
        <v/>
      </c>
      <c r="AE176" s="24" t="str">
        <f>IFERROR(VLOOKUP(F176,'TASA DE CAMBIO'!$D$2:$G$15,3,0),"")</f>
        <v/>
      </c>
      <c r="AF176" s="24" t="str">
        <f>IFERROR(VLOOKUP(F176,'TASA DE CAMBIO'!$D$2:$G$15,4,0),"")</f>
        <v/>
      </c>
    </row>
    <row r="177" spans="2:32" x14ac:dyDescent="0.2">
      <c r="B177" s="24" t="str">
        <f t="shared" si="6"/>
        <v/>
      </c>
      <c r="C177" s="3"/>
      <c r="D177" s="2"/>
      <c r="E177" s="2"/>
      <c r="F177" s="2"/>
      <c r="G177" s="2"/>
      <c r="H177" s="2"/>
      <c r="I177" s="2"/>
      <c r="J177" s="55" t="str">
        <f t="shared" si="8"/>
        <v/>
      </c>
      <c r="AC177" s="24" t="str">
        <f t="shared" si="7"/>
        <v/>
      </c>
      <c r="AD177" s="24" t="str">
        <f>IFERROR(VLOOKUP(F177,'TASA DE CAMBIO'!$D$2:$G$15,2,0),"")</f>
        <v/>
      </c>
      <c r="AE177" s="24" t="str">
        <f>IFERROR(VLOOKUP(F177,'TASA DE CAMBIO'!$D$2:$G$15,3,0),"")</f>
        <v/>
      </c>
      <c r="AF177" s="24" t="str">
        <f>IFERROR(VLOOKUP(F177,'TASA DE CAMBIO'!$D$2:$G$15,4,0),"")</f>
        <v/>
      </c>
    </row>
    <row r="178" spans="2:32" x14ac:dyDescent="0.2">
      <c r="B178" s="24" t="str">
        <f t="shared" si="6"/>
        <v/>
      </c>
      <c r="C178" s="3"/>
      <c r="D178" s="2"/>
      <c r="E178" s="2"/>
      <c r="F178" s="2"/>
      <c r="G178" s="2"/>
      <c r="H178" s="2"/>
      <c r="I178" s="2"/>
      <c r="J178" s="55" t="str">
        <f t="shared" si="8"/>
        <v/>
      </c>
      <c r="AC178" s="24" t="str">
        <f t="shared" si="7"/>
        <v/>
      </c>
      <c r="AD178" s="24" t="str">
        <f>IFERROR(VLOOKUP(F178,'TASA DE CAMBIO'!$D$2:$G$15,2,0),"")</f>
        <v/>
      </c>
      <c r="AE178" s="24" t="str">
        <f>IFERROR(VLOOKUP(F178,'TASA DE CAMBIO'!$D$2:$G$15,3,0),"")</f>
        <v/>
      </c>
      <c r="AF178" s="24" t="str">
        <f>IFERROR(VLOOKUP(F178,'TASA DE CAMBIO'!$D$2:$G$15,4,0),"")</f>
        <v/>
      </c>
    </row>
    <row r="179" spans="2:32" x14ac:dyDescent="0.2">
      <c r="B179" s="24" t="str">
        <f t="shared" si="6"/>
        <v/>
      </c>
      <c r="C179" s="3"/>
      <c r="D179" s="2"/>
      <c r="E179" s="2"/>
      <c r="F179" s="2"/>
      <c r="G179" s="2"/>
      <c r="H179" s="2"/>
      <c r="I179" s="2"/>
      <c r="J179" s="55" t="str">
        <f t="shared" si="8"/>
        <v/>
      </c>
      <c r="AC179" s="24" t="str">
        <f t="shared" si="7"/>
        <v/>
      </c>
      <c r="AD179" s="24" t="str">
        <f>IFERROR(VLOOKUP(F179,'TASA DE CAMBIO'!$D$2:$G$15,2,0),"")</f>
        <v/>
      </c>
      <c r="AE179" s="24" t="str">
        <f>IFERROR(VLOOKUP(F179,'TASA DE CAMBIO'!$D$2:$G$15,3,0),"")</f>
        <v/>
      </c>
      <c r="AF179" s="24" t="str">
        <f>IFERROR(VLOOKUP(F179,'TASA DE CAMBIO'!$D$2:$G$15,4,0),"")</f>
        <v/>
      </c>
    </row>
    <row r="180" spans="2:32" x14ac:dyDescent="0.2">
      <c r="B180" s="24" t="str">
        <f t="shared" si="6"/>
        <v/>
      </c>
      <c r="C180" s="3"/>
      <c r="D180" s="2"/>
      <c r="E180" s="2"/>
      <c r="F180" s="2"/>
      <c r="G180" s="2"/>
      <c r="H180" s="2"/>
      <c r="I180" s="2"/>
      <c r="J180" s="55" t="str">
        <f t="shared" si="8"/>
        <v/>
      </c>
      <c r="AC180" s="24" t="str">
        <f t="shared" si="7"/>
        <v/>
      </c>
      <c r="AD180" s="24" t="str">
        <f>IFERROR(VLOOKUP(F180,'TASA DE CAMBIO'!$D$2:$G$15,2,0),"")</f>
        <v/>
      </c>
      <c r="AE180" s="24" t="str">
        <f>IFERROR(VLOOKUP(F180,'TASA DE CAMBIO'!$D$2:$G$15,3,0),"")</f>
        <v/>
      </c>
      <c r="AF180" s="24" t="str">
        <f>IFERROR(VLOOKUP(F180,'TASA DE CAMBIO'!$D$2:$G$15,4,0),"")</f>
        <v/>
      </c>
    </row>
    <row r="181" spans="2:32" x14ac:dyDescent="0.2">
      <c r="B181" s="24" t="str">
        <f t="shared" si="6"/>
        <v/>
      </c>
      <c r="C181" s="3"/>
      <c r="D181" s="2"/>
      <c r="E181" s="2"/>
      <c r="F181" s="2"/>
      <c r="G181" s="2"/>
      <c r="H181" s="2"/>
      <c r="I181" s="2"/>
      <c r="J181" s="55" t="str">
        <f t="shared" si="8"/>
        <v/>
      </c>
      <c r="AC181" s="24" t="str">
        <f t="shared" si="7"/>
        <v/>
      </c>
      <c r="AD181" s="24" t="str">
        <f>IFERROR(VLOOKUP(F181,'TASA DE CAMBIO'!$D$2:$G$15,2,0),"")</f>
        <v/>
      </c>
      <c r="AE181" s="24" t="str">
        <f>IFERROR(VLOOKUP(F181,'TASA DE CAMBIO'!$D$2:$G$15,3,0),"")</f>
        <v/>
      </c>
      <c r="AF181" s="24" t="str">
        <f>IFERROR(VLOOKUP(F181,'TASA DE CAMBIO'!$D$2:$G$15,4,0),"")</f>
        <v/>
      </c>
    </row>
    <row r="182" spans="2:32" x14ac:dyDescent="0.2">
      <c r="B182" s="24" t="str">
        <f t="shared" si="6"/>
        <v/>
      </c>
      <c r="C182" s="3"/>
      <c r="D182" s="2"/>
      <c r="E182" s="2"/>
      <c r="F182" s="2"/>
      <c r="G182" s="2"/>
      <c r="H182" s="2"/>
      <c r="I182" s="2"/>
      <c r="J182" s="55" t="str">
        <f t="shared" si="8"/>
        <v/>
      </c>
      <c r="AC182" s="24" t="str">
        <f t="shared" si="7"/>
        <v/>
      </c>
      <c r="AD182" s="24" t="str">
        <f>IFERROR(VLOOKUP(F182,'TASA DE CAMBIO'!$D$2:$G$15,2,0),"")</f>
        <v/>
      </c>
      <c r="AE182" s="24" t="str">
        <f>IFERROR(VLOOKUP(F182,'TASA DE CAMBIO'!$D$2:$G$15,3,0),"")</f>
        <v/>
      </c>
      <c r="AF182" s="24" t="str">
        <f>IFERROR(VLOOKUP(F182,'TASA DE CAMBIO'!$D$2:$G$15,4,0),"")</f>
        <v/>
      </c>
    </row>
    <row r="183" spans="2:32" x14ac:dyDescent="0.2">
      <c r="B183" s="24" t="str">
        <f t="shared" si="6"/>
        <v/>
      </c>
      <c r="C183" s="3"/>
      <c r="D183" s="2"/>
      <c r="E183" s="2"/>
      <c r="F183" s="2"/>
      <c r="G183" s="2"/>
      <c r="H183" s="2"/>
      <c r="I183" s="2"/>
      <c r="J183" s="55" t="str">
        <f t="shared" si="8"/>
        <v/>
      </c>
      <c r="AC183" s="24" t="str">
        <f t="shared" si="7"/>
        <v/>
      </c>
      <c r="AD183" s="24" t="str">
        <f>IFERROR(VLOOKUP(F183,'TASA DE CAMBIO'!$D$2:$G$15,2,0),"")</f>
        <v/>
      </c>
      <c r="AE183" s="24" t="str">
        <f>IFERROR(VLOOKUP(F183,'TASA DE CAMBIO'!$D$2:$G$15,3,0),"")</f>
        <v/>
      </c>
      <c r="AF183" s="24" t="str">
        <f>IFERROR(VLOOKUP(F183,'TASA DE CAMBIO'!$D$2:$G$15,4,0),"")</f>
        <v/>
      </c>
    </row>
    <row r="184" spans="2:32" x14ac:dyDescent="0.2">
      <c r="B184" s="24" t="str">
        <f t="shared" si="6"/>
        <v/>
      </c>
      <c r="C184" s="3"/>
      <c r="D184" s="2"/>
      <c r="E184" s="2"/>
      <c r="F184" s="2"/>
      <c r="G184" s="2"/>
      <c r="H184" s="2"/>
      <c r="I184" s="2"/>
      <c r="J184" s="55" t="str">
        <f t="shared" si="8"/>
        <v/>
      </c>
      <c r="AC184" s="24" t="str">
        <f t="shared" si="7"/>
        <v/>
      </c>
      <c r="AD184" s="24" t="str">
        <f>IFERROR(VLOOKUP(F184,'TASA DE CAMBIO'!$D$2:$G$15,2,0),"")</f>
        <v/>
      </c>
      <c r="AE184" s="24" t="str">
        <f>IFERROR(VLOOKUP(F184,'TASA DE CAMBIO'!$D$2:$G$15,3,0),"")</f>
        <v/>
      </c>
      <c r="AF184" s="24" t="str">
        <f>IFERROR(VLOOKUP(F184,'TASA DE CAMBIO'!$D$2:$G$15,4,0),"")</f>
        <v/>
      </c>
    </row>
    <row r="185" spans="2:32" x14ac:dyDescent="0.2">
      <c r="B185" s="24" t="str">
        <f t="shared" si="6"/>
        <v/>
      </c>
      <c r="C185" s="3"/>
      <c r="D185" s="2"/>
      <c r="E185" s="2"/>
      <c r="F185" s="2"/>
      <c r="G185" s="2"/>
      <c r="H185" s="2"/>
      <c r="I185" s="2"/>
      <c r="J185" s="55" t="str">
        <f t="shared" si="8"/>
        <v/>
      </c>
      <c r="AC185" s="24" t="str">
        <f t="shared" si="7"/>
        <v/>
      </c>
      <c r="AD185" s="24" t="str">
        <f>IFERROR(VLOOKUP(F185,'TASA DE CAMBIO'!$D$2:$G$15,2,0),"")</f>
        <v/>
      </c>
      <c r="AE185" s="24" t="str">
        <f>IFERROR(VLOOKUP(F185,'TASA DE CAMBIO'!$D$2:$G$15,3,0),"")</f>
        <v/>
      </c>
      <c r="AF185" s="24" t="str">
        <f>IFERROR(VLOOKUP(F185,'TASA DE CAMBIO'!$D$2:$G$15,4,0),"")</f>
        <v/>
      </c>
    </row>
    <row r="186" spans="2:32" x14ac:dyDescent="0.2">
      <c r="B186" s="24" t="str">
        <f t="shared" si="6"/>
        <v/>
      </c>
      <c r="C186" s="3"/>
      <c r="D186" s="2"/>
      <c r="E186" s="2"/>
      <c r="F186" s="2"/>
      <c r="G186" s="2"/>
      <c r="H186" s="2"/>
      <c r="I186" s="2"/>
      <c r="J186" s="55" t="str">
        <f t="shared" si="8"/>
        <v/>
      </c>
      <c r="AC186" s="24" t="str">
        <f t="shared" si="7"/>
        <v/>
      </c>
      <c r="AD186" s="24" t="str">
        <f>IFERROR(VLOOKUP(F186,'TASA DE CAMBIO'!$D$2:$G$15,2,0),"")</f>
        <v/>
      </c>
      <c r="AE186" s="24" t="str">
        <f>IFERROR(VLOOKUP(F186,'TASA DE CAMBIO'!$D$2:$G$15,3,0),"")</f>
        <v/>
      </c>
      <c r="AF186" s="24" t="str">
        <f>IFERROR(VLOOKUP(F186,'TASA DE CAMBIO'!$D$2:$G$15,4,0),"")</f>
        <v/>
      </c>
    </row>
    <row r="187" spans="2:32" x14ac:dyDescent="0.2">
      <c r="B187" s="24" t="str">
        <f t="shared" si="6"/>
        <v/>
      </c>
      <c r="C187" s="3"/>
      <c r="D187" s="2"/>
      <c r="E187" s="2"/>
      <c r="F187" s="2"/>
      <c r="G187" s="2"/>
      <c r="H187" s="2"/>
      <c r="I187" s="2"/>
      <c r="J187" s="55" t="str">
        <f t="shared" si="8"/>
        <v/>
      </c>
      <c r="AC187" s="24" t="str">
        <f t="shared" si="7"/>
        <v/>
      </c>
      <c r="AD187" s="24" t="str">
        <f>IFERROR(VLOOKUP(F187,'TASA DE CAMBIO'!$D$2:$G$15,2,0),"")</f>
        <v/>
      </c>
      <c r="AE187" s="24" t="str">
        <f>IFERROR(VLOOKUP(F187,'TASA DE CAMBIO'!$D$2:$G$15,3,0),"")</f>
        <v/>
      </c>
      <c r="AF187" s="24" t="str">
        <f>IFERROR(VLOOKUP(F187,'TASA DE CAMBIO'!$D$2:$G$15,4,0),"")</f>
        <v/>
      </c>
    </row>
    <row r="188" spans="2:32" x14ac:dyDescent="0.2">
      <c r="B188" s="24" t="str">
        <f t="shared" si="6"/>
        <v/>
      </c>
      <c r="C188" s="3"/>
      <c r="D188" s="2"/>
      <c r="E188" s="2"/>
      <c r="F188" s="2"/>
      <c r="G188" s="2"/>
      <c r="H188" s="2"/>
      <c r="I188" s="2"/>
      <c r="J188" s="55" t="str">
        <f t="shared" si="8"/>
        <v/>
      </c>
      <c r="AC188" s="24" t="str">
        <f t="shared" si="7"/>
        <v/>
      </c>
      <c r="AD188" s="24" t="str">
        <f>IFERROR(VLOOKUP(F188,'TASA DE CAMBIO'!$D$2:$G$15,2,0),"")</f>
        <v/>
      </c>
      <c r="AE188" s="24" t="str">
        <f>IFERROR(VLOOKUP(F188,'TASA DE CAMBIO'!$D$2:$G$15,3,0),"")</f>
        <v/>
      </c>
      <c r="AF188" s="24" t="str">
        <f>IFERROR(VLOOKUP(F188,'TASA DE CAMBIO'!$D$2:$G$15,4,0),"")</f>
        <v/>
      </c>
    </row>
    <row r="189" spans="2:32" x14ac:dyDescent="0.2">
      <c r="B189" s="24" t="str">
        <f t="shared" si="6"/>
        <v/>
      </c>
      <c r="C189" s="3"/>
      <c r="D189" s="2"/>
      <c r="E189" s="2"/>
      <c r="F189" s="2"/>
      <c r="G189" s="2"/>
      <c r="H189" s="2"/>
      <c r="I189" s="2"/>
      <c r="J189" s="55" t="str">
        <f t="shared" si="8"/>
        <v/>
      </c>
      <c r="AC189" s="24" t="str">
        <f t="shared" si="7"/>
        <v/>
      </c>
      <c r="AD189" s="24" t="str">
        <f>IFERROR(VLOOKUP(F189,'TASA DE CAMBIO'!$D$2:$G$15,2,0),"")</f>
        <v/>
      </c>
      <c r="AE189" s="24" t="str">
        <f>IFERROR(VLOOKUP(F189,'TASA DE CAMBIO'!$D$2:$G$15,3,0),"")</f>
        <v/>
      </c>
      <c r="AF189" s="24" t="str">
        <f>IFERROR(VLOOKUP(F189,'TASA DE CAMBIO'!$D$2:$G$15,4,0),"")</f>
        <v/>
      </c>
    </row>
    <row r="190" spans="2:32" x14ac:dyDescent="0.2">
      <c r="B190" s="24" t="str">
        <f t="shared" si="6"/>
        <v/>
      </c>
      <c r="C190" s="3"/>
      <c r="D190" s="2"/>
      <c r="E190" s="2"/>
      <c r="F190" s="2"/>
      <c r="G190" s="2"/>
      <c r="H190" s="2"/>
      <c r="I190" s="2"/>
      <c r="J190" s="55" t="str">
        <f t="shared" si="8"/>
        <v/>
      </c>
      <c r="AC190" s="24" t="str">
        <f t="shared" si="7"/>
        <v/>
      </c>
      <c r="AD190" s="24" t="str">
        <f>IFERROR(VLOOKUP(F190,'TASA DE CAMBIO'!$D$2:$G$15,2,0),"")</f>
        <v/>
      </c>
      <c r="AE190" s="24" t="str">
        <f>IFERROR(VLOOKUP(F190,'TASA DE CAMBIO'!$D$2:$G$15,3,0),"")</f>
        <v/>
      </c>
      <c r="AF190" s="24" t="str">
        <f>IFERROR(VLOOKUP(F190,'TASA DE CAMBIO'!$D$2:$G$15,4,0),"")</f>
        <v/>
      </c>
    </row>
    <row r="191" spans="2:32" x14ac:dyDescent="0.2">
      <c r="B191" s="24" t="str">
        <f t="shared" si="6"/>
        <v/>
      </c>
      <c r="C191" s="3"/>
      <c r="D191" s="2"/>
      <c r="E191" s="2"/>
      <c r="F191" s="2"/>
      <c r="G191" s="2"/>
      <c r="H191" s="2"/>
      <c r="I191" s="2"/>
      <c r="J191" s="55" t="str">
        <f t="shared" si="8"/>
        <v/>
      </c>
      <c r="AC191" s="24" t="str">
        <f t="shared" si="7"/>
        <v/>
      </c>
      <c r="AD191" s="24" t="str">
        <f>IFERROR(VLOOKUP(F191,'TASA DE CAMBIO'!$D$2:$G$15,2,0),"")</f>
        <v/>
      </c>
      <c r="AE191" s="24" t="str">
        <f>IFERROR(VLOOKUP(F191,'TASA DE CAMBIO'!$D$2:$G$15,3,0),"")</f>
        <v/>
      </c>
      <c r="AF191" s="24" t="str">
        <f>IFERROR(VLOOKUP(F191,'TASA DE CAMBIO'!$D$2:$G$15,4,0),"")</f>
        <v/>
      </c>
    </row>
    <row r="192" spans="2:32" x14ac:dyDescent="0.2">
      <c r="B192" s="24" t="str">
        <f t="shared" si="6"/>
        <v/>
      </c>
      <c r="C192" s="3"/>
      <c r="D192" s="2"/>
      <c r="E192" s="2"/>
      <c r="F192" s="2"/>
      <c r="G192" s="2"/>
      <c r="H192" s="2"/>
      <c r="I192" s="2"/>
      <c r="J192" s="55" t="str">
        <f t="shared" si="8"/>
        <v/>
      </c>
      <c r="AC192" s="24" t="str">
        <f t="shared" si="7"/>
        <v/>
      </c>
      <c r="AD192" s="24" t="str">
        <f>IFERROR(VLOOKUP(F192,'TASA DE CAMBIO'!$D$2:$G$15,2,0),"")</f>
        <v/>
      </c>
      <c r="AE192" s="24" t="str">
        <f>IFERROR(VLOOKUP(F192,'TASA DE CAMBIO'!$D$2:$G$15,3,0),"")</f>
        <v/>
      </c>
      <c r="AF192" s="24" t="str">
        <f>IFERROR(VLOOKUP(F192,'TASA DE CAMBIO'!$D$2:$G$15,4,0),"")</f>
        <v/>
      </c>
    </row>
    <row r="193" spans="2:32" x14ac:dyDescent="0.2">
      <c r="B193" s="24" t="str">
        <f t="shared" si="6"/>
        <v/>
      </c>
      <c r="C193" s="3"/>
      <c r="D193" s="2"/>
      <c r="E193" s="2"/>
      <c r="F193" s="2"/>
      <c r="G193" s="2"/>
      <c r="H193" s="2"/>
      <c r="I193" s="2"/>
      <c r="J193" s="55" t="str">
        <f t="shared" si="8"/>
        <v/>
      </c>
      <c r="AC193" s="24" t="str">
        <f t="shared" si="7"/>
        <v/>
      </c>
      <c r="AD193" s="24" t="str">
        <f>IFERROR(VLOOKUP(F193,'TASA DE CAMBIO'!$D$2:$G$15,2,0),"")</f>
        <v/>
      </c>
      <c r="AE193" s="24" t="str">
        <f>IFERROR(VLOOKUP(F193,'TASA DE CAMBIO'!$D$2:$G$15,3,0),"")</f>
        <v/>
      </c>
      <c r="AF193" s="24" t="str">
        <f>IFERROR(VLOOKUP(F193,'TASA DE CAMBIO'!$D$2:$G$15,4,0),"")</f>
        <v/>
      </c>
    </row>
    <row r="194" spans="2:32" x14ac:dyDescent="0.2">
      <c r="B194" s="24" t="str">
        <f t="shared" si="6"/>
        <v/>
      </c>
      <c r="C194" s="3"/>
      <c r="D194" s="2"/>
      <c r="E194" s="2"/>
      <c r="F194" s="2"/>
      <c r="G194" s="2"/>
      <c r="H194" s="2"/>
      <c r="I194" s="2"/>
      <c r="J194" s="55" t="str">
        <f t="shared" si="8"/>
        <v/>
      </c>
      <c r="AC194" s="24" t="str">
        <f t="shared" si="7"/>
        <v/>
      </c>
      <c r="AD194" s="24" t="str">
        <f>IFERROR(VLOOKUP(F194,'TASA DE CAMBIO'!$D$2:$G$15,2,0),"")</f>
        <v/>
      </c>
      <c r="AE194" s="24" t="str">
        <f>IFERROR(VLOOKUP(F194,'TASA DE CAMBIO'!$D$2:$G$15,3,0),"")</f>
        <v/>
      </c>
      <c r="AF194" s="24" t="str">
        <f>IFERROR(VLOOKUP(F194,'TASA DE CAMBIO'!$D$2:$G$15,4,0),"")</f>
        <v/>
      </c>
    </row>
    <row r="195" spans="2:32" x14ac:dyDescent="0.2">
      <c r="B195" s="24" t="str">
        <f t="shared" si="6"/>
        <v/>
      </c>
      <c r="C195" s="3"/>
      <c r="D195" s="2"/>
      <c r="E195" s="2"/>
      <c r="F195" s="2"/>
      <c r="G195" s="2"/>
      <c r="H195" s="2"/>
      <c r="I195" s="2"/>
      <c r="J195" s="55" t="str">
        <f t="shared" si="8"/>
        <v/>
      </c>
      <c r="AC195" s="24" t="str">
        <f t="shared" si="7"/>
        <v/>
      </c>
      <c r="AD195" s="24" t="str">
        <f>IFERROR(VLOOKUP(F195,'TASA DE CAMBIO'!$D$2:$G$15,2,0),"")</f>
        <v/>
      </c>
      <c r="AE195" s="24" t="str">
        <f>IFERROR(VLOOKUP(F195,'TASA DE CAMBIO'!$D$2:$G$15,3,0),"")</f>
        <v/>
      </c>
      <c r="AF195" s="24" t="str">
        <f>IFERROR(VLOOKUP(F195,'TASA DE CAMBIO'!$D$2:$G$15,4,0),"")</f>
        <v/>
      </c>
    </row>
    <row r="196" spans="2:32" x14ac:dyDescent="0.2">
      <c r="B196" s="24" t="str">
        <f t="shared" si="6"/>
        <v/>
      </c>
      <c r="C196" s="3"/>
      <c r="D196" s="2"/>
      <c r="E196" s="2"/>
      <c r="F196" s="2"/>
      <c r="G196" s="2"/>
      <c r="H196" s="2"/>
      <c r="I196" s="2"/>
      <c r="J196" s="55" t="str">
        <f t="shared" si="8"/>
        <v/>
      </c>
      <c r="AC196" s="24" t="str">
        <f t="shared" si="7"/>
        <v/>
      </c>
      <c r="AD196" s="24" t="str">
        <f>IFERROR(VLOOKUP(F196,'TASA DE CAMBIO'!$D$2:$G$15,2,0),"")</f>
        <v/>
      </c>
      <c r="AE196" s="24" t="str">
        <f>IFERROR(VLOOKUP(F196,'TASA DE CAMBIO'!$D$2:$G$15,3,0),"")</f>
        <v/>
      </c>
      <c r="AF196" s="24" t="str">
        <f>IFERROR(VLOOKUP(F196,'TASA DE CAMBIO'!$D$2:$G$15,4,0),"")</f>
        <v/>
      </c>
    </row>
    <row r="197" spans="2:32" x14ac:dyDescent="0.2">
      <c r="B197" s="24" t="str">
        <f t="shared" si="6"/>
        <v/>
      </c>
      <c r="C197" s="3"/>
      <c r="D197" s="2"/>
      <c r="E197" s="2"/>
      <c r="F197" s="2"/>
      <c r="G197" s="2"/>
      <c r="H197" s="2"/>
      <c r="I197" s="2"/>
      <c r="J197" s="55" t="str">
        <f t="shared" si="8"/>
        <v/>
      </c>
      <c r="AC197" s="24" t="str">
        <f t="shared" si="7"/>
        <v/>
      </c>
      <c r="AD197" s="24" t="str">
        <f>IFERROR(VLOOKUP(F197,'TASA DE CAMBIO'!$D$2:$G$15,2,0),"")</f>
        <v/>
      </c>
      <c r="AE197" s="24" t="str">
        <f>IFERROR(VLOOKUP(F197,'TASA DE CAMBIO'!$D$2:$G$15,3,0),"")</f>
        <v/>
      </c>
      <c r="AF197" s="24" t="str">
        <f>IFERROR(VLOOKUP(F197,'TASA DE CAMBIO'!$D$2:$G$15,4,0),"")</f>
        <v/>
      </c>
    </row>
    <row r="198" spans="2:32" x14ac:dyDescent="0.2">
      <c r="B198" s="24" t="str">
        <f t="shared" ref="B198:B261" si="9">CONCATENATE(D198,E198,F198)</f>
        <v/>
      </c>
      <c r="C198" s="3"/>
      <c r="D198" s="2"/>
      <c r="E198" s="2"/>
      <c r="F198" s="2"/>
      <c r="G198" s="2"/>
      <c r="H198" s="2"/>
      <c r="I198" s="2"/>
      <c r="J198" s="55" t="str">
        <f t="shared" si="8"/>
        <v/>
      </c>
      <c r="AC198" s="24" t="str">
        <f t="shared" ref="AC198:AC261" si="10">IF(G198="","",G198-H198-I198)</f>
        <v/>
      </c>
      <c r="AD198" s="24" t="str">
        <f>IFERROR(VLOOKUP(F198,'TASA DE CAMBIO'!$D$2:$G$15,2,0),"")</f>
        <v/>
      </c>
      <c r="AE198" s="24" t="str">
        <f>IFERROR(VLOOKUP(F198,'TASA DE CAMBIO'!$D$2:$G$15,3,0),"")</f>
        <v/>
      </c>
      <c r="AF198" s="24" t="str">
        <f>IFERROR(VLOOKUP(F198,'TASA DE CAMBIO'!$D$2:$G$15,4,0),"")</f>
        <v/>
      </c>
    </row>
    <row r="199" spans="2:32" x14ac:dyDescent="0.2">
      <c r="B199" s="24" t="str">
        <f t="shared" si="9"/>
        <v/>
      </c>
      <c r="C199" s="3"/>
      <c r="D199" s="2"/>
      <c r="E199" s="2"/>
      <c r="F199" s="2"/>
      <c r="G199" s="2"/>
      <c r="H199" s="2"/>
      <c r="I199" s="2"/>
      <c r="J199" s="55" t="str">
        <f t="shared" ref="J199:J262" si="11">IF(AC199="","",IF(AND(AE199="Inicio",AF199=2),_xlfn.CONCAT(AD199,TEXT(AC199,"#,##0.00")), IF(AND(AE199="Fin",AF199=2),_xlfn.CONCAT(TEXT(AC199,"#,##0.00"),AD199), IF(AND(AE199="Inicio",AF199=0),_xlfn.CONCAT(AD199,TEXT(AC199,"#,##0")), IF(AND(AE199="Fin",AF199=0),_xlfn.CONCAT(TEXT(AC199,"#,##0"),AD199),"")))))</f>
        <v/>
      </c>
      <c r="AC199" s="24" t="str">
        <f t="shared" si="10"/>
        <v/>
      </c>
      <c r="AD199" s="24" t="str">
        <f>IFERROR(VLOOKUP(F199,'TASA DE CAMBIO'!$D$2:$G$15,2,0),"")</f>
        <v/>
      </c>
      <c r="AE199" s="24" t="str">
        <f>IFERROR(VLOOKUP(F199,'TASA DE CAMBIO'!$D$2:$G$15,3,0),"")</f>
        <v/>
      </c>
      <c r="AF199" s="24" t="str">
        <f>IFERROR(VLOOKUP(F199,'TASA DE CAMBIO'!$D$2:$G$15,4,0),"")</f>
        <v/>
      </c>
    </row>
    <row r="200" spans="2:32" x14ac:dyDescent="0.2">
      <c r="B200" s="24" t="str">
        <f t="shared" si="9"/>
        <v/>
      </c>
      <c r="C200" s="3"/>
      <c r="D200" s="2"/>
      <c r="E200" s="2"/>
      <c r="F200" s="2"/>
      <c r="G200" s="2"/>
      <c r="H200" s="2"/>
      <c r="I200" s="2"/>
      <c r="J200" s="55" t="str">
        <f t="shared" si="11"/>
        <v/>
      </c>
      <c r="AC200" s="24" t="str">
        <f t="shared" si="10"/>
        <v/>
      </c>
      <c r="AD200" s="24" t="str">
        <f>IFERROR(VLOOKUP(F200,'TASA DE CAMBIO'!$D$2:$G$15,2,0),"")</f>
        <v/>
      </c>
      <c r="AE200" s="24" t="str">
        <f>IFERROR(VLOOKUP(F200,'TASA DE CAMBIO'!$D$2:$G$15,3,0),"")</f>
        <v/>
      </c>
      <c r="AF200" s="24" t="str">
        <f>IFERROR(VLOOKUP(F200,'TASA DE CAMBIO'!$D$2:$G$15,4,0),"")</f>
        <v/>
      </c>
    </row>
    <row r="201" spans="2:32" x14ac:dyDescent="0.2">
      <c r="B201" s="24" t="str">
        <f t="shared" si="9"/>
        <v/>
      </c>
      <c r="C201" s="3"/>
      <c r="D201" s="2"/>
      <c r="E201" s="2"/>
      <c r="F201" s="2"/>
      <c r="G201" s="2"/>
      <c r="H201" s="2"/>
      <c r="I201" s="2"/>
      <c r="J201" s="55" t="str">
        <f t="shared" si="11"/>
        <v/>
      </c>
      <c r="AC201" s="24" t="str">
        <f t="shared" si="10"/>
        <v/>
      </c>
      <c r="AD201" s="24" t="str">
        <f>IFERROR(VLOOKUP(F201,'TASA DE CAMBIO'!$D$2:$G$15,2,0),"")</f>
        <v/>
      </c>
      <c r="AE201" s="24" t="str">
        <f>IFERROR(VLOOKUP(F201,'TASA DE CAMBIO'!$D$2:$G$15,3,0),"")</f>
        <v/>
      </c>
      <c r="AF201" s="24" t="str">
        <f>IFERROR(VLOOKUP(F201,'TASA DE CAMBIO'!$D$2:$G$15,4,0),"")</f>
        <v/>
      </c>
    </row>
    <row r="202" spans="2:32" x14ac:dyDescent="0.2">
      <c r="B202" s="24" t="str">
        <f t="shared" si="9"/>
        <v/>
      </c>
      <c r="C202" s="3"/>
      <c r="D202" s="2"/>
      <c r="E202" s="2"/>
      <c r="F202" s="2"/>
      <c r="G202" s="2"/>
      <c r="H202" s="2"/>
      <c r="I202" s="2"/>
      <c r="J202" s="55" t="str">
        <f t="shared" si="11"/>
        <v/>
      </c>
      <c r="AC202" s="24" t="str">
        <f t="shared" si="10"/>
        <v/>
      </c>
      <c r="AD202" s="24" t="str">
        <f>IFERROR(VLOOKUP(F202,'TASA DE CAMBIO'!$D$2:$G$15,2,0),"")</f>
        <v/>
      </c>
      <c r="AE202" s="24" t="str">
        <f>IFERROR(VLOOKUP(F202,'TASA DE CAMBIO'!$D$2:$G$15,3,0),"")</f>
        <v/>
      </c>
      <c r="AF202" s="24" t="str">
        <f>IFERROR(VLOOKUP(F202,'TASA DE CAMBIO'!$D$2:$G$15,4,0),"")</f>
        <v/>
      </c>
    </row>
    <row r="203" spans="2:32" x14ac:dyDescent="0.2">
      <c r="B203" s="24" t="str">
        <f t="shared" si="9"/>
        <v/>
      </c>
      <c r="C203" s="3"/>
      <c r="D203" s="2"/>
      <c r="E203" s="2"/>
      <c r="F203" s="2"/>
      <c r="G203" s="2"/>
      <c r="H203" s="2"/>
      <c r="I203" s="2"/>
      <c r="J203" s="55" t="str">
        <f t="shared" si="11"/>
        <v/>
      </c>
      <c r="AC203" s="24" t="str">
        <f t="shared" si="10"/>
        <v/>
      </c>
      <c r="AD203" s="24" t="str">
        <f>IFERROR(VLOOKUP(F203,'TASA DE CAMBIO'!$D$2:$G$15,2,0),"")</f>
        <v/>
      </c>
      <c r="AE203" s="24" t="str">
        <f>IFERROR(VLOOKUP(F203,'TASA DE CAMBIO'!$D$2:$G$15,3,0),"")</f>
        <v/>
      </c>
      <c r="AF203" s="24" t="str">
        <f>IFERROR(VLOOKUP(F203,'TASA DE CAMBIO'!$D$2:$G$15,4,0),"")</f>
        <v/>
      </c>
    </row>
    <row r="204" spans="2:32" x14ac:dyDescent="0.2">
      <c r="B204" s="24" t="str">
        <f t="shared" si="9"/>
        <v/>
      </c>
      <c r="C204" s="3"/>
      <c r="D204" s="2"/>
      <c r="E204" s="2"/>
      <c r="F204" s="2"/>
      <c r="G204" s="2"/>
      <c r="H204" s="2"/>
      <c r="I204" s="2"/>
      <c r="J204" s="55" t="str">
        <f t="shared" si="11"/>
        <v/>
      </c>
      <c r="AC204" s="24" t="str">
        <f t="shared" si="10"/>
        <v/>
      </c>
      <c r="AD204" s="24" t="str">
        <f>IFERROR(VLOOKUP(F204,'TASA DE CAMBIO'!$D$2:$G$15,2,0),"")</f>
        <v/>
      </c>
      <c r="AE204" s="24" t="str">
        <f>IFERROR(VLOOKUP(F204,'TASA DE CAMBIO'!$D$2:$G$15,3,0),"")</f>
        <v/>
      </c>
      <c r="AF204" s="24" t="str">
        <f>IFERROR(VLOOKUP(F204,'TASA DE CAMBIO'!$D$2:$G$15,4,0),"")</f>
        <v/>
      </c>
    </row>
    <row r="205" spans="2:32" x14ac:dyDescent="0.2">
      <c r="B205" s="24" t="str">
        <f t="shared" si="9"/>
        <v/>
      </c>
      <c r="C205" s="3"/>
      <c r="D205" s="2"/>
      <c r="E205" s="2"/>
      <c r="F205" s="2"/>
      <c r="G205" s="2"/>
      <c r="H205" s="2"/>
      <c r="I205" s="2"/>
      <c r="J205" s="55" t="str">
        <f t="shared" si="11"/>
        <v/>
      </c>
      <c r="AC205" s="24" t="str">
        <f t="shared" si="10"/>
        <v/>
      </c>
      <c r="AD205" s="24" t="str">
        <f>IFERROR(VLOOKUP(F205,'TASA DE CAMBIO'!$D$2:$G$15,2,0),"")</f>
        <v/>
      </c>
      <c r="AE205" s="24" t="str">
        <f>IFERROR(VLOOKUP(F205,'TASA DE CAMBIO'!$D$2:$G$15,3,0),"")</f>
        <v/>
      </c>
      <c r="AF205" s="24" t="str">
        <f>IFERROR(VLOOKUP(F205,'TASA DE CAMBIO'!$D$2:$G$15,4,0),"")</f>
        <v/>
      </c>
    </row>
    <row r="206" spans="2:32" x14ac:dyDescent="0.2">
      <c r="B206" s="24" t="str">
        <f t="shared" si="9"/>
        <v/>
      </c>
      <c r="C206" s="3"/>
      <c r="D206" s="2"/>
      <c r="E206" s="2"/>
      <c r="F206" s="2"/>
      <c r="G206" s="2"/>
      <c r="H206" s="2"/>
      <c r="I206" s="2"/>
      <c r="J206" s="55" t="str">
        <f t="shared" si="11"/>
        <v/>
      </c>
      <c r="AC206" s="24" t="str">
        <f t="shared" si="10"/>
        <v/>
      </c>
      <c r="AD206" s="24" t="str">
        <f>IFERROR(VLOOKUP(F206,'TASA DE CAMBIO'!$D$2:$G$15,2,0),"")</f>
        <v/>
      </c>
      <c r="AE206" s="24" t="str">
        <f>IFERROR(VLOOKUP(F206,'TASA DE CAMBIO'!$D$2:$G$15,3,0),"")</f>
        <v/>
      </c>
      <c r="AF206" s="24" t="str">
        <f>IFERROR(VLOOKUP(F206,'TASA DE CAMBIO'!$D$2:$G$15,4,0),"")</f>
        <v/>
      </c>
    </row>
    <row r="207" spans="2:32" x14ac:dyDescent="0.2">
      <c r="B207" s="24" t="str">
        <f t="shared" si="9"/>
        <v/>
      </c>
      <c r="C207" s="3"/>
      <c r="D207" s="2"/>
      <c r="E207" s="2"/>
      <c r="F207" s="2"/>
      <c r="G207" s="2"/>
      <c r="H207" s="2"/>
      <c r="I207" s="2"/>
      <c r="J207" s="55" t="str">
        <f t="shared" si="11"/>
        <v/>
      </c>
      <c r="AC207" s="24" t="str">
        <f t="shared" si="10"/>
        <v/>
      </c>
      <c r="AD207" s="24" t="str">
        <f>IFERROR(VLOOKUP(F207,'TASA DE CAMBIO'!$D$2:$G$15,2,0),"")</f>
        <v/>
      </c>
      <c r="AE207" s="24" t="str">
        <f>IFERROR(VLOOKUP(F207,'TASA DE CAMBIO'!$D$2:$G$15,3,0),"")</f>
        <v/>
      </c>
      <c r="AF207" s="24" t="str">
        <f>IFERROR(VLOOKUP(F207,'TASA DE CAMBIO'!$D$2:$G$15,4,0),"")</f>
        <v/>
      </c>
    </row>
    <row r="208" spans="2:32" x14ac:dyDescent="0.2">
      <c r="B208" s="24" t="str">
        <f t="shared" si="9"/>
        <v/>
      </c>
      <c r="C208" s="3"/>
      <c r="D208" s="2"/>
      <c r="E208" s="2"/>
      <c r="F208" s="2"/>
      <c r="G208" s="2"/>
      <c r="H208" s="2"/>
      <c r="I208" s="2"/>
      <c r="J208" s="55" t="str">
        <f t="shared" si="11"/>
        <v/>
      </c>
      <c r="AC208" s="24" t="str">
        <f t="shared" si="10"/>
        <v/>
      </c>
      <c r="AD208" s="24" t="str">
        <f>IFERROR(VLOOKUP(F208,'TASA DE CAMBIO'!$D$2:$G$15,2,0),"")</f>
        <v/>
      </c>
      <c r="AE208" s="24" t="str">
        <f>IFERROR(VLOOKUP(F208,'TASA DE CAMBIO'!$D$2:$G$15,3,0),"")</f>
        <v/>
      </c>
      <c r="AF208" s="24" t="str">
        <f>IFERROR(VLOOKUP(F208,'TASA DE CAMBIO'!$D$2:$G$15,4,0),"")</f>
        <v/>
      </c>
    </row>
    <row r="209" spans="2:32" x14ac:dyDescent="0.2">
      <c r="B209" s="24" t="str">
        <f t="shared" si="9"/>
        <v/>
      </c>
      <c r="C209" s="3"/>
      <c r="D209" s="2"/>
      <c r="E209" s="2"/>
      <c r="F209" s="2"/>
      <c r="G209" s="2"/>
      <c r="H209" s="2"/>
      <c r="I209" s="2"/>
      <c r="J209" s="55" t="str">
        <f t="shared" si="11"/>
        <v/>
      </c>
      <c r="AC209" s="24" t="str">
        <f t="shared" si="10"/>
        <v/>
      </c>
      <c r="AD209" s="24" t="str">
        <f>IFERROR(VLOOKUP(F209,'TASA DE CAMBIO'!$D$2:$G$15,2,0),"")</f>
        <v/>
      </c>
      <c r="AE209" s="24" t="str">
        <f>IFERROR(VLOOKUP(F209,'TASA DE CAMBIO'!$D$2:$G$15,3,0),"")</f>
        <v/>
      </c>
      <c r="AF209" s="24" t="str">
        <f>IFERROR(VLOOKUP(F209,'TASA DE CAMBIO'!$D$2:$G$15,4,0),"")</f>
        <v/>
      </c>
    </row>
    <row r="210" spans="2:32" x14ac:dyDescent="0.2">
      <c r="B210" s="24" t="str">
        <f t="shared" si="9"/>
        <v/>
      </c>
      <c r="C210" s="3"/>
      <c r="D210" s="2"/>
      <c r="E210" s="2"/>
      <c r="F210" s="2"/>
      <c r="G210" s="2"/>
      <c r="H210" s="2"/>
      <c r="I210" s="2"/>
      <c r="J210" s="55" t="str">
        <f t="shared" si="11"/>
        <v/>
      </c>
      <c r="AC210" s="24" t="str">
        <f t="shared" si="10"/>
        <v/>
      </c>
      <c r="AD210" s="24" t="str">
        <f>IFERROR(VLOOKUP(F210,'TASA DE CAMBIO'!$D$2:$G$15,2,0),"")</f>
        <v/>
      </c>
      <c r="AE210" s="24" t="str">
        <f>IFERROR(VLOOKUP(F210,'TASA DE CAMBIO'!$D$2:$G$15,3,0),"")</f>
        <v/>
      </c>
      <c r="AF210" s="24" t="str">
        <f>IFERROR(VLOOKUP(F210,'TASA DE CAMBIO'!$D$2:$G$15,4,0),"")</f>
        <v/>
      </c>
    </row>
    <row r="211" spans="2:32" x14ac:dyDescent="0.2">
      <c r="B211" s="24" t="str">
        <f t="shared" si="9"/>
        <v/>
      </c>
      <c r="C211" s="3"/>
      <c r="D211" s="2"/>
      <c r="E211" s="2"/>
      <c r="F211" s="2"/>
      <c r="G211" s="2"/>
      <c r="H211" s="2"/>
      <c r="I211" s="2"/>
      <c r="J211" s="55" t="str">
        <f t="shared" si="11"/>
        <v/>
      </c>
      <c r="AC211" s="24" t="str">
        <f t="shared" si="10"/>
        <v/>
      </c>
      <c r="AD211" s="24" t="str">
        <f>IFERROR(VLOOKUP(F211,'TASA DE CAMBIO'!$D$2:$G$15,2,0),"")</f>
        <v/>
      </c>
      <c r="AE211" s="24" t="str">
        <f>IFERROR(VLOOKUP(F211,'TASA DE CAMBIO'!$D$2:$G$15,3,0),"")</f>
        <v/>
      </c>
      <c r="AF211" s="24" t="str">
        <f>IFERROR(VLOOKUP(F211,'TASA DE CAMBIO'!$D$2:$G$15,4,0),"")</f>
        <v/>
      </c>
    </row>
    <row r="212" spans="2:32" x14ac:dyDescent="0.2">
      <c r="B212" s="24" t="str">
        <f t="shared" si="9"/>
        <v/>
      </c>
      <c r="C212" s="3"/>
      <c r="D212" s="2"/>
      <c r="E212" s="2"/>
      <c r="F212" s="2"/>
      <c r="G212" s="2"/>
      <c r="H212" s="2"/>
      <c r="I212" s="2"/>
      <c r="J212" s="55" t="str">
        <f t="shared" si="11"/>
        <v/>
      </c>
      <c r="AC212" s="24" t="str">
        <f t="shared" si="10"/>
        <v/>
      </c>
      <c r="AD212" s="24" t="str">
        <f>IFERROR(VLOOKUP(F212,'TASA DE CAMBIO'!$D$2:$G$15,2,0),"")</f>
        <v/>
      </c>
      <c r="AE212" s="24" t="str">
        <f>IFERROR(VLOOKUP(F212,'TASA DE CAMBIO'!$D$2:$G$15,3,0),"")</f>
        <v/>
      </c>
      <c r="AF212" s="24" t="str">
        <f>IFERROR(VLOOKUP(F212,'TASA DE CAMBIO'!$D$2:$G$15,4,0),"")</f>
        <v/>
      </c>
    </row>
    <row r="213" spans="2:32" x14ac:dyDescent="0.2">
      <c r="B213" s="24" t="str">
        <f t="shared" si="9"/>
        <v/>
      </c>
      <c r="C213" s="3"/>
      <c r="D213" s="2"/>
      <c r="E213" s="2"/>
      <c r="F213" s="2"/>
      <c r="G213" s="2"/>
      <c r="H213" s="2"/>
      <c r="I213" s="2"/>
      <c r="J213" s="55" t="str">
        <f t="shared" si="11"/>
        <v/>
      </c>
      <c r="AC213" s="24" t="str">
        <f t="shared" si="10"/>
        <v/>
      </c>
      <c r="AD213" s="24" t="str">
        <f>IFERROR(VLOOKUP(F213,'TASA DE CAMBIO'!$D$2:$G$15,2,0),"")</f>
        <v/>
      </c>
      <c r="AE213" s="24" t="str">
        <f>IFERROR(VLOOKUP(F213,'TASA DE CAMBIO'!$D$2:$G$15,3,0),"")</f>
        <v/>
      </c>
      <c r="AF213" s="24" t="str">
        <f>IFERROR(VLOOKUP(F213,'TASA DE CAMBIO'!$D$2:$G$15,4,0),"")</f>
        <v/>
      </c>
    </row>
    <row r="214" spans="2:32" x14ac:dyDescent="0.2">
      <c r="B214" s="24" t="str">
        <f t="shared" si="9"/>
        <v/>
      </c>
      <c r="C214" s="3"/>
      <c r="D214" s="2"/>
      <c r="E214" s="2"/>
      <c r="F214" s="2"/>
      <c r="G214" s="2"/>
      <c r="H214" s="2"/>
      <c r="I214" s="2"/>
      <c r="J214" s="55" t="str">
        <f t="shared" si="11"/>
        <v/>
      </c>
      <c r="AC214" s="24" t="str">
        <f t="shared" si="10"/>
        <v/>
      </c>
      <c r="AD214" s="24" t="str">
        <f>IFERROR(VLOOKUP(F214,'TASA DE CAMBIO'!$D$2:$G$15,2,0),"")</f>
        <v/>
      </c>
      <c r="AE214" s="24" t="str">
        <f>IFERROR(VLOOKUP(F214,'TASA DE CAMBIO'!$D$2:$G$15,3,0),"")</f>
        <v/>
      </c>
      <c r="AF214" s="24" t="str">
        <f>IFERROR(VLOOKUP(F214,'TASA DE CAMBIO'!$D$2:$G$15,4,0),"")</f>
        <v/>
      </c>
    </row>
    <row r="215" spans="2:32" x14ac:dyDescent="0.2">
      <c r="B215" s="24" t="str">
        <f t="shared" si="9"/>
        <v/>
      </c>
      <c r="C215" s="3"/>
      <c r="D215" s="2"/>
      <c r="E215" s="2"/>
      <c r="F215" s="2"/>
      <c r="G215" s="2"/>
      <c r="H215" s="2"/>
      <c r="I215" s="2"/>
      <c r="J215" s="55" t="str">
        <f t="shared" si="11"/>
        <v/>
      </c>
      <c r="AC215" s="24" t="str">
        <f t="shared" si="10"/>
        <v/>
      </c>
      <c r="AD215" s="24" t="str">
        <f>IFERROR(VLOOKUP(F215,'TASA DE CAMBIO'!$D$2:$G$15,2,0),"")</f>
        <v/>
      </c>
      <c r="AE215" s="24" t="str">
        <f>IFERROR(VLOOKUP(F215,'TASA DE CAMBIO'!$D$2:$G$15,3,0),"")</f>
        <v/>
      </c>
      <c r="AF215" s="24" t="str">
        <f>IFERROR(VLOOKUP(F215,'TASA DE CAMBIO'!$D$2:$G$15,4,0),"")</f>
        <v/>
      </c>
    </row>
    <row r="216" spans="2:32" x14ac:dyDescent="0.2">
      <c r="B216" s="24" t="str">
        <f t="shared" si="9"/>
        <v/>
      </c>
      <c r="C216" s="3"/>
      <c r="D216" s="2"/>
      <c r="E216" s="2"/>
      <c r="F216" s="2"/>
      <c r="G216" s="2"/>
      <c r="H216" s="2"/>
      <c r="I216" s="2"/>
      <c r="J216" s="55" t="str">
        <f t="shared" si="11"/>
        <v/>
      </c>
      <c r="AC216" s="24" t="str">
        <f t="shared" si="10"/>
        <v/>
      </c>
      <c r="AD216" s="24" t="str">
        <f>IFERROR(VLOOKUP(F216,'TASA DE CAMBIO'!$D$2:$G$15,2,0),"")</f>
        <v/>
      </c>
      <c r="AE216" s="24" t="str">
        <f>IFERROR(VLOOKUP(F216,'TASA DE CAMBIO'!$D$2:$G$15,3,0),"")</f>
        <v/>
      </c>
      <c r="AF216" s="24" t="str">
        <f>IFERROR(VLOOKUP(F216,'TASA DE CAMBIO'!$D$2:$G$15,4,0),"")</f>
        <v/>
      </c>
    </row>
    <row r="217" spans="2:32" x14ac:dyDescent="0.2">
      <c r="B217" s="24" t="str">
        <f t="shared" si="9"/>
        <v/>
      </c>
      <c r="C217" s="3"/>
      <c r="D217" s="2"/>
      <c r="E217" s="2"/>
      <c r="F217" s="2"/>
      <c r="G217" s="2"/>
      <c r="H217" s="2"/>
      <c r="I217" s="2"/>
      <c r="J217" s="55" t="str">
        <f t="shared" si="11"/>
        <v/>
      </c>
      <c r="AC217" s="24" t="str">
        <f t="shared" si="10"/>
        <v/>
      </c>
      <c r="AD217" s="24" t="str">
        <f>IFERROR(VLOOKUP(F217,'TASA DE CAMBIO'!$D$2:$G$15,2,0),"")</f>
        <v/>
      </c>
      <c r="AE217" s="24" t="str">
        <f>IFERROR(VLOOKUP(F217,'TASA DE CAMBIO'!$D$2:$G$15,3,0),"")</f>
        <v/>
      </c>
      <c r="AF217" s="24" t="str">
        <f>IFERROR(VLOOKUP(F217,'TASA DE CAMBIO'!$D$2:$G$15,4,0),"")</f>
        <v/>
      </c>
    </row>
    <row r="218" spans="2:32" x14ac:dyDescent="0.2">
      <c r="B218" s="24" t="str">
        <f t="shared" si="9"/>
        <v/>
      </c>
      <c r="C218" s="3"/>
      <c r="D218" s="2"/>
      <c r="E218" s="2"/>
      <c r="F218" s="2"/>
      <c r="G218" s="2"/>
      <c r="H218" s="2"/>
      <c r="I218" s="2"/>
      <c r="J218" s="55" t="str">
        <f t="shared" si="11"/>
        <v/>
      </c>
      <c r="AC218" s="24" t="str">
        <f t="shared" si="10"/>
        <v/>
      </c>
      <c r="AD218" s="24" t="str">
        <f>IFERROR(VLOOKUP(F218,'TASA DE CAMBIO'!$D$2:$G$15,2,0),"")</f>
        <v/>
      </c>
      <c r="AE218" s="24" t="str">
        <f>IFERROR(VLOOKUP(F218,'TASA DE CAMBIO'!$D$2:$G$15,3,0),"")</f>
        <v/>
      </c>
      <c r="AF218" s="24" t="str">
        <f>IFERROR(VLOOKUP(F218,'TASA DE CAMBIO'!$D$2:$G$15,4,0),"")</f>
        <v/>
      </c>
    </row>
    <row r="219" spans="2:32" x14ac:dyDescent="0.2">
      <c r="B219" s="24" t="str">
        <f t="shared" si="9"/>
        <v/>
      </c>
      <c r="C219" s="3"/>
      <c r="D219" s="2"/>
      <c r="E219" s="2"/>
      <c r="F219" s="2"/>
      <c r="G219" s="2"/>
      <c r="H219" s="2"/>
      <c r="I219" s="2"/>
      <c r="J219" s="55" t="str">
        <f t="shared" si="11"/>
        <v/>
      </c>
      <c r="AC219" s="24" t="str">
        <f t="shared" si="10"/>
        <v/>
      </c>
      <c r="AD219" s="24" t="str">
        <f>IFERROR(VLOOKUP(F219,'TASA DE CAMBIO'!$D$2:$G$15,2,0),"")</f>
        <v/>
      </c>
      <c r="AE219" s="24" t="str">
        <f>IFERROR(VLOOKUP(F219,'TASA DE CAMBIO'!$D$2:$G$15,3,0),"")</f>
        <v/>
      </c>
      <c r="AF219" s="24" t="str">
        <f>IFERROR(VLOOKUP(F219,'TASA DE CAMBIO'!$D$2:$G$15,4,0),"")</f>
        <v/>
      </c>
    </row>
    <row r="220" spans="2:32" x14ac:dyDescent="0.2">
      <c r="B220" s="24" t="str">
        <f t="shared" si="9"/>
        <v/>
      </c>
      <c r="C220" s="3"/>
      <c r="D220" s="2"/>
      <c r="E220" s="2"/>
      <c r="F220" s="2"/>
      <c r="G220" s="2"/>
      <c r="H220" s="2"/>
      <c r="I220" s="2"/>
      <c r="J220" s="55" t="str">
        <f t="shared" si="11"/>
        <v/>
      </c>
      <c r="AC220" s="24" t="str">
        <f t="shared" si="10"/>
        <v/>
      </c>
      <c r="AD220" s="24" t="str">
        <f>IFERROR(VLOOKUP(F220,'TASA DE CAMBIO'!$D$2:$G$15,2,0),"")</f>
        <v/>
      </c>
      <c r="AE220" s="24" t="str">
        <f>IFERROR(VLOOKUP(F220,'TASA DE CAMBIO'!$D$2:$G$15,3,0),"")</f>
        <v/>
      </c>
      <c r="AF220" s="24" t="str">
        <f>IFERROR(VLOOKUP(F220,'TASA DE CAMBIO'!$D$2:$G$15,4,0),"")</f>
        <v/>
      </c>
    </row>
    <row r="221" spans="2:32" x14ac:dyDescent="0.2">
      <c r="B221" s="24" t="str">
        <f t="shared" si="9"/>
        <v/>
      </c>
      <c r="C221" s="3"/>
      <c r="D221" s="2"/>
      <c r="E221" s="2"/>
      <c r="F221" s="2"/>
      <c r="G221" s="2"/>
      <c r="H221" s="2"/>
      <c r="I221" s="2"/>
      <c r="J221" s="55" t="str">
        <f t="shared" si="11"/>
        <v/>
      </c>
      <c r="AC221" s="24" t="str">
        <f t="shared" si="10"/>
        <v/>
      </c>
      <c r="AD221" s="24" t="str">
        <f>IFERROR(VLOOKUP(F221,'TASA DE CAMBIO'!$D$2:$G$15,2,0),"")</f>
        <v/>
      </c>
      <c r="AE221" s="24" t="str">
        <f>IFERROR(VLOOKUP(F221,'TASA DE CAMBIO'!$D$2:$G$15,3,0),"")</f>
        <v/>
      </c>
      <c r="AF221" s="24" t="str">
        <f>IFERROR(VLOOKUP(F221,'TASA DE CAMBIO'!$D$2:$G$15,4,0),"")</f>
        <v/>
      </c>
    </row>
    <row r="222" spans="2:32" x14ac:dyDescent="0.2">
      <c r="B222" s="24" t="str">
        <f t="shared" si="9"/>
        <v/>
      </c>
      <c r="C222" s="3"/>
      <c r="D222" s="2"/>
      <c r="E222" s="2"/>
      <c r="F222" s="2"/>
      <c r="G222" s="2"/>
      <c r="H222" s="2"/>
      <c r="I222" s="2"/>
      <c r="J222" s="55" t="str">
        <f t="shared" si="11"/>
        <v/>
      </c>
      <c r="AC222" s="24" t="str">
        <f t="shared" si="10"/>
        <v/>
      </c>
      <c r="AD222" s="24" t="str">
        <f>IFERROR(VLOOKUP(F222,'TASA DE CAMBIO'!$D$2:$G$15,2,0),"")</f>
        <v/>
      </c>
      <c r="AE222" s="24" t="str">
        <f>IFERROR(VLOOKUP(F222,'TASA DE CAMBIO'!$D$2:$G$15,3,0),"")</f>
        <v/>
      </c>
      <c r="AF222" s="24" t="str">
        <f>IFERROR(VLOOKUP(F222,'TASA DE CAMBIO'!$D$2:$G$15,4,0),"")</f>
        <v/>
      </c>
    </row>
    <row r="223" spans="2:32" x14ac:dyDescent="0.2">
      <c r="B223" s="24" t="str">
        <f t="shared" si="9"/>
        <v/>
      </c>
      <c r="C223" s="3"/>
      <c r="D223" s="2"/>
      <c r="E223" s="2"/>
      <c r="F223" s="2"/>
      <c r="G223" s="2"/>
      <c r="H223" s="2"/>
      <c r="I223" s="2"/>
      <c r="J223" s="55" t="str">
        <f t="shared" si="11"/>
        <v/>
      </c>
      <c r="AC223" s="24" t="str">
        <f t="shared" si="10"/>
        <v/>
      </c>
      <c r="AD223" s="24" t="str">
        <f>IFERROR(VLOOKUP(F223,'TASA DE CAMBIO'!$D$2:$G$15,2,0),"")</f>
        <v/>
      </c>
      <c r="AE223" s="24" t="str">
        <f>IFERROR(VLOOKUP(F223,'TASA DE CAMBIO'!$D$2:$G$15,3,0),"")</f>
        <v/>
      </c>
      <c r="AF223" s="24" t="str">
        <f>IFERROR(VLOOKUP(F223,'TASA DE CAMBIO'!$D$2:$G$15,4,0),"")</f>
        <v/>
      </c>
    </row>
    <row r="224" spans="2:32" x14ac:dyDescent="0.2">
      <c r="B224" s="24" t="str">
        <f t="shared" si="9"/>
        <v/>
      </c>
      <c r="C224" s="3"/>
      <c r="D224" s="2"/>
      <c r="E224" s="2"/>
      <c r="F224" s="2"/>
      <c r="G224" s="2"/>
      <c r="H224" s="2"/>
      <c r="I224" s="2"/>
      <c r="J224" s="55" t="str">
        <f t="shared" si="11"/>
        <v/>
      </c>
      <c r="AC224" s="24" t="str">
        <f t="shared" si="10"/>
        <v/>
      </c>
      <c r="AD224" s="24" t="str">
        <f>IFERROR(VLOOKUP(F224,'TASA DE CAMBIO'!$D$2:$G$15,2,0),"")</f>
        <v/>
      </c>
      <c r="AE224" s="24" t="str">
        <f>IFERROR(VLOOKUP(F224,'TASA DE CAMBIO'!$D$2:$G$15,3,0),"")</f>
        <v/>
      </c>
      <c r="AF224" s="24" t="str">
        <f>IFERROR(VLOOKUP(F224,'TASA DE CAMBIO'!$D$2:$G$15,4,0),"")</f>
        <v/>
      </c>
    </row>
    <row r="225" spans="2:32" x14ac:dyDescent="0.2">
      <c r="B225" s="24" t="str">
        <f t="shared" si="9"/>
        <v/>
      </c>
      <c r="C225" s="3"/>
      <c r="D225" s="2"/>
      <c r="E225" s="2"/>
      <c r="F225" s="2"/>
      <c r="G225" s="2"/>
      <c r="H225" s="2"/>
      <c r="I225" s="2"/>
      <c r="J225" s="55" t="str">
        <f t="shared" si="11"/>
        <v/>
      </c>
      <c r="AC225" s="24" t="str">
        <f t="shared" si="10"/>
        <v/>
      </c>
      <c r="AD225" s="24" t="str">
        <f>IFERROR(VLOOKUP(F225,'TASA DE CAMBIO'!$D$2:$G$15,2,0),"")</f>
        <v/>
      </c>
      <c r="AE225" s="24" t="str">
        <f>IFERROR(VLOOKUP(F225,'TASA DE CAMBIO'!$D$2:$G$15,3,0),"")</f>
        <v/>
      </c>
      <c r="AF225" s="24" t="str">
        <f>IFERROR(VLOOKUP(F225,'TASA DE CAMBIO'!$D$2:$G$15,4,0),"")</f>
        <v/>
      </c>
    </row>
    <row r="226" spans="2:32" x14ac:dyDescent="0.2">
      <c r="B226" s="24" t="str">
        <f t="shared" si="9"/>
        <v/>
      </c>
      <c r="C226" s="3"/>
      <c r="D226" s="2"/>
      <c r="E226" s="2"/>
      <c r="F226" s="2"/>
      <c r="G226" s="2"/>
      <c r="H226" s="2"/>
      <c r="I226" s="2"/>
      <c r="J226" s="55" t="str">
        <f t="shared" si="11"/>
        <v/>
      </c>
      <c r="AC226" s="24" t="str">
        <f t="shared" si="10"/>
        <v/>
      </c>
      <c r="AD226" s="24" t="str">
        <f>IFERROR(VLOOKUP(F226,'TASA DE CAMBIO'!$D$2:$G$15,2,0),"")</f>
        <v/>
      </c>
      <c r="AE226" s="24" t="str">
        <f>IFERROR(VLOOKUP(F226,'TASA DE CAMBIO'!$D$2:$G$15,3,0),"")</f>
        <v/>
      </c>
      <c r="AF226" s="24" t="str">
        <f>IFERROR(VLOOKUP(F226,'TASA DE CAMBIO'!$D$2:$G$15,4,0),"")</f>
        <v/>
      </c>
    </row>
    <row r="227" spans="2:32" x14ac:dyDescent="0.2">
      <c r="B227" s="24" t="str">
        <f t="shared" si="9"/>
        <v/>
      </c>
      <c r="C227" s="3"/>
      <c r="D227" s="2"/>
      <c r="E227" s="2"/>
      <c r="F227" s="2"/>
      <c r="G227" s="2"/>
      <c r="H227" s="2"/>
      <c r="I227" s="2"/>
      <c r="J227" s="55" t="str">
        <f t="shared" si="11"/>
        <v/>
      </c>
      <c r="AC227" s="24" t="str">
        <f t="shared" si="10"/>
        <v/>
      </c>
      <c r="AD227" s="24" t="str">
        <f>IFERROR(VLOOKUP(F227,'TASA DE CAMBIO'!$D$2:$G$15,2,0),"")</f>
        <v/>
      </c>
      <c r="AE227" s="24" t="str">
        <f>IFERROR(VLOOKUP(F227,'TASA DE CAMBIO'!$D$2:$G$15,3,0),"")</f>
        <v/>
      </c>
      <c r="AF227" s="24" t="str">
        <f>IFERROR(VLOOKUP(F227,'TASA DE CAMBIO'!$D$2:$G$15,4,0),"")</f>
        <v/>
      </c>
    </row>
    <row r="228" spans="2:32" x14ac:dyDescent="0.2">
      <c r="B228" s="24" t="str">
        <f t="shared" si="9"/>
        <v/>
      </c>
      <c r="C228" s="3"/>
      <c r="D228" s="2"/>
      <c r="E228" s="2"/>
      <c r="F228" s="2"/>
      <c r="G228" s="2"/>
      <c r="H228" s="2"/>
      <c r="I228" s="2"/>
      <c r="J228" s="55" t="str">
        <f t="shared" si="11"/>
        <v/>
      </c>
      <c r="AC228" s="24" t="str">
        <f t="shared" si="10"/>
        <v/>
      </c>
      <c r="AD228" s="24" t="str">
        <f>IFERROR(VLOOKUP(F228,'TASA DE CAMBIO'!$D$2:$G$15,2,0),"")</f>
        <v/>
      </c>
      <c r="AE228" s="24" t="str">
        <f>IFERROR(VLOOKUP(F228,'TASA DE CAMBIO'!$D$2:$G$15,3,0),"")</f>
        <v/>
      </c>
      <c r="AF228" s="24" t="str">
        <f>IFERROR(VLOOKUP(F228,'TASA DE CAMBIO'!$D$2:$G$15,4,0),"")</f>
        <v/>
      </c>
    </row>
    <row r="229" spans="2:32" x14ac:dyDescent="0.2">
      <c r="B229" s="24" t="str">
        <f t="shared" si="9"/>
        <v/>
      </c>
      <c r="C229" s="3"/>
      <c r="D229" s="2"/>
      <c r="E229" s="2"/>
      <c r="F229" s="2"/>
      <c r="G229" s="2"/>
      <c r="H229" s="2"/>
      <c r="I229" s="2"/>
      <c r="J229" s="55" t="str">
        <f t="shared" si="11"/>
        <v/>
      </c>
      <c r="AC229" s="24" t="str">
        <f t="shared" si="10"/>
        <v/>
      </c>
      <c r="AD229" s="24" t="str">
        <f>IFERROR(VLOOKUP(F229,'TASA DE CAMBIO'!$D$2:$G$15,2,0),"")</f>
        <v/>
      </c>
      <c r="AE229" s="24" t="str">
        <f>IFERROR(VLOOKUP(F229,'TASA DE CAMBIO'!$D$2:$G$15,3,0),"")</f>
        <v/>
      </c>
      <c r="AF229" s="24" t="str">
        <f>IFERROR(VLOOKUP(F229,'TASA DE CAMBIO'!$D$2:$G$15,4,0),"")</f>
        <v/>
      </c>
    </row>
    <row r="230" spans="2:32" x14ac:dyDescent="0.2">
      <c r="B230" s="24" t="str">
        <f t="shared" si="9"/>
        <v/>
      </c>
      <c r="C230" s="3"/>
      <c r="D230" s="2"/>
      <c r="E230" s="2"/>
      <c r="F230" s="2"/>
      <c r="G230" s="2"/>
      <c r="H230" s="2"/>
      <c r="I230" s="2"/>
      <c r="J230" s="55" t="str">
        <f t="shared" si="11"/>
        <v/>
      </c>
      <c r="AC230" s="24" t="str">
        <f t="shared" si="10"/>
        <v/>
      </c>
      <c r="AD230" s="24" t="str">
        <f>IFERROR(VLOOKUP(F230,'TASA DE CAMBIO'!$D$2:$G$15,2,0),"")</f>
        <v/>
      </c>
      <c r="AE230" s="24" t="str">
        <f>IFERROR(VLOOKUP(F230,'TASA DE CAMBIO'!$D$2:$G$15,3,0),"")</f>
        <v/>
      </c>
      <c r="AF230" s="24" t="str">
        <f>IFERROR(VLOOKUP(F230,'TASA DE CAMBIO'!$D$2:$G$15,4,0),"")</f>
        <v/>
      </c>
    </row>
    <row r="231" spans="2:32" x14ac:dyDescent="0.2">
      <c r="B231" s="24" t="str">
        <f t="shared" si="9"/>
        <v/>
      </c>
      <c r="C231" s="3"/>
      <c r="D231" s="2"/>
      <c r="E231" s="2"/>
      <c r="F231" s="2"/>
      <c r="G231" s="2"/>
      <c r="H231" s="2"/>
      <c r="I231" s="2"/>
      <c r="J231" s="55" t="str">
        <f t="shared" si="11"/>
        <v/>
      </c>
      <c r="AC231" s="24" t="str">
        <f t="shared" si="10"/>
        <v/>
      </c>
      <c r="AD231" s="24" t="str">
        <f>IFERROR(VLOOKUP(F231,'TASA DE CAMBIO'!$D$2:$G$15,2,0),"")</f>
        <v/>
      </c>
      <c r="AE231" s="24" t="str">
        <f>IFERROR(VLOOKUP(F231,'TASA DE CAMBIO'!$D$2:$G$15,3,0),"")</f>
        <v/>
      </c>
      <c r="AF231" s="24" t="str">
        <f>IFERROR(VLOOKUP(F231,'TASA DE CAMBIO'!$D$2:$G$15,4,0),"")</f>
        <v/>
      </c>
    </row>
    <row r="232" spans="2:32" x14ac:dyDescent="0.2">
      <c r="B232" s="24" t="str">
        <f t="shared" si="9"/>
        <v/>
      </c>
      <c r="C232" s="3"/>
      <c r="D232" s="2"/>
      <c r="E232" s="2"/>
      <c r="F232" s="2"/>
      <c r="G232" s="2"/>
      <c r="H232" s="2"/>
      <c r="I232" s="2"/>
      <c r="J232" s="55" t="str">
        <f t="shared" si="11"/>
        <v/>
      </c>
      <c r="AC232" s="24" t="str">
        <f t="shared" si="10"/>
        <v/>
      </c>
      <c r="AD232" s="24" t="str">
        <f>IFERROR(VLOOKUP(F232,'TASA DE CAMBIO'!$D$2:$G$15,2,0),"")</f>
        <v/>
      </c>
      <c r="AE232" s="24" t="str">
        <f>IFERROR(VLOOKUP(F232,'TASA DE CAMBIO'!$D$2:$G$15,3,0),"")</f>
        <v/>
      </c>
      <c r="AF232" s="24" t="str">
        <f>IFERROR(VLOOKUP(F232,'TASA DE CAMBIO'!$D$2:$G$15,4,0),"")</f>
        <v/>
      </c>
    </row>
    <row r="233" spans="2:32" x14ac:dyDescent="0.2">
      <c r="B233" s="24" t="str">
        <f t="shared" si="9"/>
        <v/>
      </c>
      <c r="C233" s="3"/>
      <c r="D233" s="2"/>
      <c r="E233" s="2"/>
      <c r="F233" s="2"/>
      <c r="G233" s="2"/>
      <c r="H233" s="2"/>
      <c r="I233" s="2"/>
      <c r="J233" s="55" t="str">
        <f t="shared" si="11"/>
        <v/>
      </c>
      <c r="AC233" s="24" t="str">
        <f t="shared" si="10"/>
        <v/>
      </c>
      <c r="AD233" s="24" t="str">
        <f>IFERROR(VLOOKUP(F233,'TASA DE CAMBIO'!$D$2:$G$15,2,0),"")</f>
        <v/>
      </c>
      <c r="AE233" s="24" t="str">
        <f>IFERROR(VLOOKUP(F233,'TASA DE CAMBIO'!$D$2:$G$15,3,0),"")</f>
        <v/>
      </c>
      <c r="AF233" s="24" t="str">
        <f>IFERROR(VLOOKUP(F233,'TASA DE CAMBIO'!$D$2:$G$15,4,0),"")</f>
        <v/>
      </c>
    </row>
    <row r="234" spans="2:32" x14ac:dyDescent="0.2">
      <c r="B234" s="24" t="str">
        <f t="shared" si="9"/>
        <v/>
      </c>
      <c r="C234" s="3"/>
      <c r="D234" s="2"/>
      <c r="E234" s="2"/>
      <c r="F234" s="2"/>
      <c r="G234" s="2"/>
      <c r="H234" s="2"/>
      <c r="I234" s="2"/>
      <c r="J234" s="55" t="str">
        <f t="shared" si="11"/>
        <v/>
      </c>
      <c r="AC234" s="24" t="str">
        <f t="shared" si="10"/>
        <v/>
      </c>
      <c r="AD234" s="24" t="str">
        <f>IFERROR(VLOOKUP(F234,'TASA DE CAMBIO'!$D$2:$G$15,2,0),"")</f>
        <v/>
      </c>
      <c r="AE234" s="24" t="str">
        <f>IFERROR(VLOOKUP(F234,'TASA DE CAMBIO'!$D$2:$G$15,3,0),"")</f>
        <v/>
      </c>
      <c r="AF234" s="24" t="str">
        <f>IFERROR(VLOOKUP(F234,'TASA DE CAMBIO'!$D$2:$G$15,4,0),"")</f>
        <v/>
      </c>
    </row>
    <row r="235" spans="2:32" x14ac:dyDescent="0.2">
      <c r="B235" s="24" t="str">
        <f t="shared" si="9"/>
        <v/>
      </c>
      <c r="C235" s="3"/>
      <c r="D235" s="2"/>
      <c r="E235" s="2"/>
      <c r="F235" s="2"/>
      <c r="G235" s="2"/>
      <c r="H235" s="2"/>
      <c r="I235" s="2"/>
      <c r="J235" s="55" t="str">
        <f t="shared" si="11"/>
        <v/>
      </c>
      <c r="AC235" s="24" t="str">
        <f t="shared" si="10"/>
        <v/>
      </c>
      <c r="AD235" s="24" t="str">
        <f>IFERROR(VLOOKUP(F235,'TASA DE CAMBIO'!$D$2:$G$15,2,0),"")</f>
        <v/>
      </c>
      <c r="AE235" s="24" t="str">
        <f>IFERROR(VLOOKUP(F235,'TASA DE CAMBIO'!$D$2:$G$15,3,0),"")</f>
        <v/>
      </c>
      <c r="AF235" s="24" t="str">
        <f>IFERROR(VLOOKUP(F235,'TASA DE CAMBIO'!$D$2:$G$15,4,0),"")</f>
        <v/>
      </c>
    </row>
    <row r="236" spans="2:32" x14ac:dyDescent="0.2">
      <c r="B236" s="24" t="str">
        <f t="shared" si="9"/>
        <v/>
      </c>
      <c r="C236" s="3"/>
      <c r="D236" s="2"/>
      <c r="E236" s="2"/>
      <c r="F236" s="2"/>
      <c r="G236" s="2"/>
      <c r="H236" s="2"/>
      <c r="I236" s="2"/>
      <c r="J236" s="55" t="str">
        <f t="shared" si="11"/>
        <v/>
      </c>
      <c r="AC236" s="24" t="str">
        <f t="shared" si="10"/>
        <v/>
      </c>
      <c r="AD236" s="24" t="str">
        <f>IFERROR(VLOOKUP(F236,'TASA DE CAMBIO'!$D$2:$G$15,2,0),"")</f>
        <v/>
      </c>
      <c r="AE236" s="24" t="str">
        <f>IFERROR(VLOOKUP(F236,'TASA DE CAMBIO'!$D$2:$G$15,3,0),"")</f>
        <v/>
      </c>
      <c r="AF236" s="24" t="str">
        <f>IFERROR(VLOOKUP(F236,'TASA DE CAMBIO'!$D$2:$G$15,4,0),"")</f>
        <v/>
      </c>
    </row>
    <row r="237" spans="2:32" x14ac:dyDescent="0.2">
      <c r="B237" s="24" t="str">
        <f t="shared" si="9"/>
        <v/>
      </c>
      <c r="C237" s="3"/>
      <c r="D237" s="2"/>
      <c r="E237" s="2"/>
      <c r="F237" s="2"/>
      <c r="G237" s="2"/>
      <c r="H237" s="2"/>
      <c r="I237" s="2"/>
      <c r="J237" s="55" t="str">
        <f t="shared" si="11"/>
        <v/>
      </c>
      <c r="AC237" s="24" t="str">
        <f t="shared" si="10"/>
        <v/>
      </c>
      <c r="AD237" s="24" t="str">
        <f>IFERROR(VLOOKUP(F237,'TASA DE CAMBIO'!$D$2:$G$15,2,0),"")</f>
        <v/>
      </c>
      <c r="AE237" s="24" t="str">
        <f>IFERROR(VLOOKUP(F237,'TASA DE CAMBIO'!$D$2:$G$15,3,0),"")</f>
        <v/>
      </c>
      <c r="AF237" s="24" t="str">
        <f>IFERROR(VLOOKUP(F237,'TASA DE CAMBIO'!$D$2:$G$15,4,0),"")</f>
        <v/>
      </c>
    </row>
    <row r="238" spans="2:32" x14ac:dyDescent="0.2">
      <c r="B238" s="24" t="str">
        <f t="shared" si="9"/>
        <v/>
      </c>
      <c r="C238" s="3"/>
      <c r="D238" s="2"/>
      <c r="E238" s="2"/>
      <c r="F238" s="2"/>
      <c r="G238" s="2"/>
      <c r="H238" s="2"/>
      <c r="I238" s="2"/>
      <c r="J238" s="55" t="str">
        <f t="shared" si="11"/>
        <v/>
      </c>
      <c r="AC238" s="24" t="str">
        <f t="shared" si="10"/>
        <v/>
      </c>
      <c r="AD238" s="24" t="str">
        <f>IFERROR(VLOOKUP(F238,'TASA DE CAMBIO'!$D$2:$G$15,2,0),"")</f>
        <v/>
      </c>
      <c r="AE238" s="24" t="str">
        <f>IFERROR(VLOOKUP(F238,'TASA DE CAMBIO'!$D$2:$G$15,3,0),"")</f>
        <v/>
      </c>
      <c r="AF238" s="24" t="str">
        <f>IFERROR(VLOOKUP(F238,'TASA DE CAMBIO'!$D$2:$G$15,4,0),"")</f>
        <v/>
      </c>
    </row>
    <row r="239" spans="2:32" x14ac:dyDescent="0.2">
      <c r="B239" s="24" t="str">
        <f t="shared" si="9"/>
        <v/>
      </c>
      <c r="C239" s="3"/>
      <c r="D239" s="2"/>
      <c r="E239" s="2"/>
      <c r="F239" s="2"/>
      <c r="G239" s="2"/>
      <c r="H239" s="2"/>
      <c r="I239" s="2"/>
      <c r="J239" s="55" t="str">
        <f t="shared" si="11"/>
        <v/>
      </c>
      <c r="AC239" s="24" t="str">
        <f t="shared" si="10"/>
        <v/>
      </c>
      <c r="AD239" s="24" t="str">
        <f>IFERROR(VLOOKUP(F239,'TASA DE CAMBIO'!$D$2:$G$15,2,0),"")</f>
        <v/>
      </c>
      <c r="AE239" s="24" t="str">
        <f>IFERROR(VLOOKUP(F239,'TASA DE CAMBIO'!$D$2:$G$15,3,0),"")</f>
        <v/>
      </c>
      <c r="AF239" s="24" t="str">
        <f>IFERROR(VLOOKUP(F239,'TASA DE CAMBIO'!$D$2:$G$15,4,0),"")</f>
        <v/>
      </c>
    </row>
    <row r="240" spans="2:32" x14ac:dyDescent="0.2">
      <c r="B240" s="24" t="str">
        <f t="shared" si="9"/>
        <v/>
      </c>
      <c r="C240" s="3"/>
      <c r="D240" s="2"/>
      <c r="E240" s="2"/>
      <c r="F240" s="2"/>
      <c r="G240" s="2"/>
      <c r="H240" s="2"/>
      <c r="I240" s="2"/>
      <c r="J240" s="55" t="str">
        <f t="shared" si="11"/>
        <v/>
      </c>
      <c r="AC240" s="24" t="str">
        <f t="shared" si="10"/>
        <v/>
      </c>
      <c r="AD240" s="24" t="str">
        <f>IFERROR(VLOOKUP(F240,'TASA DE CAMBIO'!$D$2:$G$15,2,0),"")</f>
        <v/>
      </c>
      <c r="AE240" s="24" t="str">
        <f>IFERROR(VLOOKUP(F240,'TASA DE CAMBIO'!$D$2:$G$15,3,0),"")</f>
        <v/>
      </c>
      <c r="AF240" s="24" t="str">
        <f>IFERROR(VLOOKUP(F240,'TASA DE CAMBIO'!$D$2:$G$15,4,0),"")</f>
        <v/>
      </c>
    </row>
    <row r="241" spans="2:32" x14ac:dyDescent="0.2">
      <c r="B241" s="24" t="str">
        <f t="shared" si="9"/>
        <v/>
      </c>
      <c r="C241" s="3"/>
      <c r="D241" s="2"/>
      <c r="E241" s="2"/>
      <c r="F241" s="2"/>
      <c r="G241" s="2"/>
      <c r="H241" s="2"/>
      <c r="I241" s="2"/>
      <c r="J241" s="55" t="str">
        <f t="shared" si="11"/>
        <v/>
      </c>
      <c r="AC241" s="24" t="str">
        <f t="shared" si="10"/>
        <v/>
      </c>
      <c r="AD241" s="24" t="str">
        <f>IFERROR(VLOOKUP(F241,'TASA DE CAMBIO'!$D$2:$G$15,2,0),"")</f>
        <v/>
      </c>
      <c r="AE241" s="24" t="str">
        <f>IFERROR(VLOOKUP(F241,'TASA DE CAMBIO'!$D$2:$G$15,3,0),"")</f>
        <v/>
      </c>
      <c r="AF241" s="24" t="str">
        <f>IFERROR(VLOOKUP(F241,'TASA DE CAMBIO'!$D$2:$G$15,4,0),"")</f>
        <v/>
      </c>
    </row>
    <row r="242" spans="2:32" x14ac:dyDescent="0.2">
      <c r="B242" s="24" t="str">
        <f t="shared" si="9"/>
        <v/>
      </c>
      <c r="C242" s="3"/>
      <c r="D242" s="2"/>
      <c r="E242" s="2"/>
      <c r="F242" s="2"/>
      <c r="G242" s="2"/>
      <c r="H242" s="2"/>
      <c r="I242" s="2"/>
      <c r="J242" s="55" t="str">
        <f t="shared" si="11"/>
        <v/>
      </c>
      <c r="AC242" s="24" t="str">
        <f t="shared" si="10"/>
        <v/>
      </c>
      <c r="AD242" s="24" t="str">
        <f>IFERROR(VLOOKUP(F242,'TASA DE CAMBIO'!$D$2:$G$15,2,0),"")</f>
        <v/>
      </c>
      <c r="AE242" s="24" t="str">
        <f>IFERROR(VLOOKUP(F242,'TASA DE CAMBIO'!$D$2:$G$15,3,0),"")</f>
        <v/>
      </c>
      <c r="AF242" s="24" t="str">
        <f>IFERROR(VLOOKUP(F242,'TASA DE CAMBIO'!$D$2:$G$15,4,0),"")</f>
        <v/>
      </c>
    </row>
    <row r="243" spans="2:32" x14ac:dyDescent="0.2">
      <c r="B243" s="24" t="str">
        <f t="shared" si="9"/>
        <v/>
      </c>
      <c r="C243" s="3"/>
      <c r="D243" s="2"/>
      <c r="E243" s="2"/>
      <c r="F243" s="2"/>
      <c r="G243" s="2"/>
      <c r="H243" s="2"/>
      <c r="I243" s="2"/>
      <c r="J243" s="55" t="str">
        <f t="shared" si="11"/>
        <v/>
      </c>
      <c r="AC243" s="24" t="str">
        <f t="shared" si="10"/>
        <v/>
      </c>
      <c r="AD243" s="24" t="str">
        <f>IFERROR(VLOOKUP(F243,'TASA DE CAMBIO'!$D$2:$G$15,2,0),"")</f>
        <v/>
      </c>
      <c r="AE243" s="24" t="str">
        <f>IFERROR(VLOOKUP(F243,'TASA DE CAMBIO'!$D$2:$G$15,3,0),"")</f>
        <v/>
      </c>
      <c r="AF243" s="24" t="str">
        <f>IFERROR(VLOOKUP(F243,'TASA DE CAMBIO'!$D$2:$G$15,4,0),"")</f>
        <v/>
      </c>
    </row>
    <row r="244" spans="2:32" x14ac:dyDescent="0.2">
      <c r="B244" s="24" t="str">
        <f t="shared" si="9"/>
        <v/>
      </c>
      <c r="C244" s="3"/>
      <c r="D244" s="2"/>
      <c r="E244" s="2"/>
      <c r="F244" s="2"/>
      <c r="G244" s="2"/>
      <c r="H244" s="2"/>
      <c r="I244" s="2"/>
      <c r="J244" s="55" t="str">
        <f t="shared" si="11"/>
        <v/>
      </c>
      <c r="AC244" s="24" t="str">
        <f t="shared" si="10"/>
        <v/>
      </c>
      <c r="AD244" s="24" t="str">
        <f>IFERROR(VLOOKUP(F244,'TASA DE CAMBIO'!$D$2:$G$15,2,0),"")</f>
        <v/>
      </c>
      <c r="AE244" s="24" t="str">
        <f>IFERROR(VLOOKUP(F244,'TASA DE CAMBIO'!$D$2:$G$15,3,0),"")</f>
        <v/>
      </c>
      <c r="AF244" s="24" t="str">
        <f>IFERROR(VLOOKUP(F244,'TASA DE CAMBIO'!$D$2:$G$15,4,0),"")</f>
        <v/>
      </c>
    </row>
    <row r="245" spans="2:32" x14ac:dyDescent="0.2">
      <c r="B245" s="24" t="str">
        <f t="shared" si="9"/>
        <v/>
      </c>
      <c r="C245" s="3"/>
      <c r="D245" s="2"/>
      <c r="E245" s="2"/>
      <c r="F245" s="2"/>
      <c r="G245" s="2"/>
      <c r="H245" s="2"/>
      <c r="I245" s="2"/>
      <c r="J245" s="55" t="str">
        <f t="shared" si="11"/>
        <v/>
      </c>
      <c r="AC245" s="24" t="str">
        <f t="shared" si="10"/>
        <v/>
      </c>
      <c r="AD245" s="24" t="str">
        <f>IFERROR(VLOOKUP(F245,'TASA DE CAMBIO'!$D$2:$G$15,2,0),"")</f>
        <v/>
      </c>
      <c r="AE245" s="24" t="str">
        <f>IFERROR(VLOOKUP(F245,'TASA DE CAMBIO'!$D$2:$G$15,3,0),"")</f>
        <v/>
      </c>
      <c r="AF245" s="24" t="str">
        <f>IFERROR(VLOOKUP(F245,'TASA DE CAMBIO'!$D$2:$G$15,4,0),"")</f>
        <v/>
      </c>
    </row>
    <row r="246" spans="2:32" x14ac:dyDescent="0.2">
      <c r="B246" s="24" t="str">
        <f t="shared" si="9"/>
        <v/>
      </c>
      <c r="C246" s="3"/>
      <c r="D246" s="2"/>
      <c r="E246" s="2"/>
      <c r="F246" s="2"/>
      <c r="G246" s="2"/>
      <c r="H246" s="2"/>
      <c r="I246" s="2"/>
      <c r="J246" s="55" t="str">
        <f t="shared" si="11"/>
        <v/>
      </c>
      <c r="AC246" s="24" t="str">
        <f t="shared" si="10"/>
        <v/>
      </c>
      <c r="AD246" s="24" t="str">
        <f>IFERROR(VLOOKUP(F246,'TASA DE CAMBIO'!$D$2:$G$15,2,0),"")</f>
        <v/>
      </c>
      <c r="AE246" s="24" t="str">
        <f>IFERROR(VLOOKUP(F246,'TASA DE CAMBIO'!$D$2:$G$15,3,0),"")</f>
        <v/>
      </c>
      <c r="AF246" s="24" t="str">
        <f>IFERROR(VLOOKUP(F246,'TASA DE CAMBIO'!$D$2:$G$15,4,0),"")</f>
        <v/>
      </c>
    </row>
    <row r="247" spans="2:32" x14ac:dyDescent="0.2">
      <c r="B247" s="24" t="str">
        <f t="shared" si="9"/>
        <v/>
      </c>
      <c r="C247" s="3"/>
      <c r="D247" s="2"/>
      <c r="E247" s="2"/>
      <c r="F247" s="2"/>
      <c r="G247" s="2"/>
      <c r="H247" s="2"/>
      <c r="I247" s="2"/>
      <c r="J247" s="55" t="str">
        <f t="shared" si="11"/>
        <v/>
      </c>
      <c r="AC247" s="24" t="str">
        <f t="shared" si="10"/>
        <v/>
      </c>
      <c r="AD247" s="24" t="str">
        <f>IFERROR(VLOOKUP(F247,'TASA DE CAMBIO'!$D$2:$G$15,2,0),"")</f>
        <v/>
      </c>
      <c r="AE247" s="24" t="str">
        <f>IFERROR(VLOOKUP(F247,'TASA DE CAMBIO'!$D$2:$G$15,3,0),"")</f>
        <v/>
      </c>
      <c r="AF247" s="24" t="str">
        <f>IFERROR(VLOOKUP(F247,'TASA DE CAMBIO'!$D$2:$G$15,4,0),"")</f>
        <v/>
      </c>
    </row>
    <row r="248" spans="2:32" x14ac:dyDescent="0.2">
      <c r="B248" s="24" t="str">
        <f t="shared" si="9"/>
        <v/>
      </c>
      <c r="C248" s="3"/>
      <c r="D248" s="2"/>
      <c r="E248" s="2"/>
      <c r="F248" s="2"/>
      <c r="G248" s="2"/>
      <c r="H248" s="2"/>
      <c r="I248" s="2"/>
      <c r="J248" s="55" t="str">
        <f t="shared" si="11"/>
        <v/>
      </c>
      <c r="AC248" s="24" t="str">
        <f t="shared" si="10"/>
        <v/>
      </c>
      <c r="AD248" s="24" t="str">
        <f>IFERROR(VLOOKUP(F248,'TASA DE CAMBIO'!$D$2:$G$15,2,0),"")</f>
        <v/>
      </c>
      <c r="AE248" s="24" t="str">
        <f>IFERROR(VLOOKUP(F248,'TASA DE CAMBIO'!$D$2:$G$15,3,0),"")</f>
        <v/>
      </c>
      <c r="AF248" s="24" t="str">
        <f>IFERROR(VLOOKUP(F248,'TASA DE CAMBIO'!$D$2:$G$15,4,0),"")</f>
        <v/>
      </c>
    </row>
    <row r="249" spans="2:32" x14ac:dyDescent="0.2">
      <c r="B249" s="24" t="str">
        <f t="shared" si="9"/>
        <v/>
      </c>
      <c r="C249" s="3"/>
      <c r="D249" s="2"/>
      <c r="E249" s="2"/>
      <c r="F249" s="2"/>
      <c r="G249" s="2"/>
      <c r="H249" s="2"/>
      <c r="I249" s="2"/>
      <c r="J249" s="55" t="str">
        <f t="shared" si="11"/>
        <v/>
      </c>
      <c r="AC249" s="24" t="str">
        <f t="shared" si="10"/>
        <v/>
      </c>
      <c r="AD249" s="24" t="str">
        <f>IFERROR(VLOOKUP(F249,'TASA DE CAMBIO'!$D$2:$G$15,2,0),"")</f>
        <v/>
      </c>
      <c r="AE249" s="24" t="str">
        <f>IFERROR(VLOOKUP(F249,'TASA DE CAMBIO'!$D$2:$G$15,3,0),"")</f>
        <v/>
      </c>
      <c r="AF249" s="24" t="str">
        <f>IFERROR(VLOOKUP(F249,'TASA DE CAMBIO'!$D$2:$G$15,4,0),"")</f>
        <v/>
      </c>
    </row>
    <row r="250" spans="2:32" x14ac:dyDescent="0.2">
      <c r="B250" s="24" t="str">
        <f t="shared" si="9"/>
        <v/>
      </c>
      <c r="C250" s="3"/>
      <c r="D250" s="2"/>
      <c r="E250" s="2"/>
      <c r="F250" s="2"/>
      <c r="G250" s="2"/>
      <c r="H250" s="2"/>
      <c r="I250" s="2"/>
      <c r="J250" s="55" t="str">
        <f t="shared" si="11"/>
        <v/>
      </c>
      <c r="AC250" s="24" t="str">
        <f t="shared" si="10"/>
        <v/>
      </c>
      <c r="AD250" s="24" t="str">
        <f>IFERROR(VLOOKUP(F250,'TASA DE CAMBIO'!$D$2:$G$15,2,0),"")</f>
        <v/>
      </c>
      <c r="AE250" s="24" t="str">
        <f>IFERROR(VLOOKUP(F250,'TASA DE CAMBIO'!$D$2:$G$15,3,0),"")</f>
        <v/>
      </c>
      <c r="AF250" s="24" t="str">
        <f>IFERROR(VLOOKUP(F250,'TASA DE CAMBIO'!$D$2:$G$15,4,0),"")</f>
        <v/>
      </c>
    </row>
    <row r="251" spans="2:32" x14ac:dyDescent="0.2">
      <c r="B251" s="24" t="str">
        <f t="shared" si="9"/>
        <v/>
      </c>
      <c r="C251" s="3"/>
      <c r="D251" s="2"/>
      <c r="E251" s="2"/>
      <c r="F251" s="2"/>
      <c r="G251" s="2"/>
      <c r="H251" s="2"/>
      <c r="I251" s="2"/>
      <c r="J251" s="55" t="str">
        <f t="shared" si="11"/>
        <v/>
      </c>
      <c r="AC251" s="24" t="str">
        <f t="shared" si="10"/>
        <v/>
      </c>
      <c r="AD251" s="24" t="str">
        <f>IFERROR(VLOOKUP(F251,'TASA DE CAMBIO'!$D$2:$G$15,2,0),"")</f>
        <v/>
      </c>
      <c r="AE251" s="24" t="str">
        <f>IFERROR(VLOOKUP(F251,'TASA DE CAMBIO'!$D$2:$G$15,3,0),"")</f>
        <v/>
      </c>
      <c r="AF251" s="24" t="str">
        <f>IFERROR(VLOOKUP(F251,'TASA DE CAMBIO'!$D$2:$G$15,4,0),"")</f>
        <v/>
      </c>
    </row>
    <row r="252" spans="2:32" x14ac:dyDescent="0.2">
      <c r="B252" s="24" t="str">
        <f t="shared" si="9"/>
        <v/>
      </c>
      <c r="C252" s="3"/>
      <c r="D252" s="2"/>
      <c r="E252" s="2"/>
      <c r="F252" s="2"/>
      <c r="G252" s="2"/>
      <c r="H252" s="2"/>
      <c r="I252" s="2"/>
      <c r="J252" s="55" t="str">
        <f t="shared" si="11"/>
        <v/>
      </c>
      <c r="AC252" s="24" t="str">
        <f t="shared" si="10"/>
        <v/>
      </c>
      <c r="AD252" s="24" t="str">
        <f>IFERROR(VLOOKUP(F252,'TASA DE CAMBIO'!$D$2:$G$15,2,0),"")</f>
        <v/>
      </c>
      <c r="AE252" s="24" t="str">
        <f>IFERROR(VLOOKUP(F252,'TASA DE CAMBIO'!$D$2:$G$15,3,0),"")</f>
        <v/>
      </c>
      <c r="AF252" s="24" t="str">
        <f>IFERROR(VLOOKUP(F252,'TASA DE CAMBIO'!$D$2:$G$15,4,0),"")</f>
        <v/>
      </c>
    </row>
    <row r="253" spans="2:32" x14ac:dyDescent="0.2">
      <c r="B253" s="24" t="str">
        <f t="shared" si="9"/>
        <v/>
      </c>
      <c r="C253" s="3"/>
      <c r="D253" s="2"/>
      <c r="E253" s="2"/>
      <c r="F253" s="2"/>
      <c r="G253" s="2"/>
      <c r="H253" s="2"/>
      <c r="I253" s="2"/>
      <c r="J253" s="55" t="str">
        <f t="shared" si="11"/>
        <v/>
      </c>
      <c r="AC253" s="24" t="str">
        <f t="shared" si="10"/>
        <v/>
      </c>
      <c r="AD253" s="24" t="str">
        <f>IFERROR(VLOOKUP(F253,'TASA DE CAMBIO'!$D$2:$G$15,2,0),"")</f>
        <v/>
      </c>
      <c r="AE253" s="24" t="str">
        <f>IFERROR(VLOOKUP(F253,'TASA DE CAMBIO'!$D$2:$G$15,3,0),"")</f>
        <v/>
      </c>
      <c r="AF253" s="24" t="str">
        <f>IFERROR(VLOOKUP(F253,'TASA DE CAMBIO'!$D$2:$G$15,4,0),"")</f>
        <v/>
      </c>
    </row>
    <row r="254" spans="2:32" x14ac:dyDescent="0.2">
      <c r="B254" s="24" t="str">
        <f t="shared" si="9"/>
        <v/>
      </c>
      <c r="C254" s="3"/>
      <c r="D254" s="2"/>
      <c r="E254" s="2"/>
      <c r="F254" s="2"/>
      <c r="G254" s="2"/>
      <c r="H254" s="2"/>
      <c r="I254" s="2"/>
      <c r="J254" s="55" t="str">
        <f t="shared" si="11"/>
        <v/>
      </c>
      <c r="AC254" s="24" t="str">
        <f t="shared" si="10"/>
        <v/>
      </c>
      <c r="AD254" s="24" t="str">
        <f>IFERROR(VLOOKUP(F254,'TASA DE CAMBIO'!$D$2:$G$15,2,0),"")</f>
        <v/>
      </c>
      <c r="AE254" s="24" t="str">
        <f>IFERROR(VLOOKUP(F254,'TASA DE CAMBIO'!$D$2:$G$15,3,0),"")</f>
        <v/>
      </c>
      <c r="AF254" s="24" t="str">
        <f>IFERROR(VLOOKUP(F254,'TASA DE CAMBIO'!$D$2:$G$15,4,0),"")</f>
        <v/>
      </c>
    </row>
    <row r="255" spans="2:32" x14ac:dyDescent="0.2">
      <c r="B255" s="24" t="str">
        <f t="shared" si="9"/>
        <v/>
      </c>
      <c r="C255" s="3"/>
      <c r="D255" s="2"/>
      <c r="E255" s="2"/>
      <c r="F255" s="2"/>
      <c r="G255" s="2"/>
      <c r="H255" s="2"/>
      <c r="I255" s="2"/>
      <c r="J255" s="55" t="str">
        <f t="shared" si="11"/>
        <v/>
      </c>
      <c r="AC255" s="24" t="str">
        <f t="shared" si="10"/>
        <v/>
      </c>
      <c r="AD255" s="24" t="str">
        <f>IFERROR(VLOOKUP(F255,'TASA DE CAMBIO'!$D$2:$G$15,2,0),"")</f>
        <v/>
      </c>
      <c r="AE255" s="24" t="str">
        <f>IFERROR(VLOOKUP(F255,'TASA DE CAMBIO'!$D$2:$G$15,3,0),"")</f>
        <v/>
      </c>
      <c r="AF255" s="24" t="str">
        <f>IFERROR(VLOOKUP(F255,'TASA DE CAMBIO'!$D$2:$G$15,4,0),"")</f>
        <v/>
      </c>
    </row>
    <row r="256" spans="2:32" x14ac:dyDescent="0.2">
      <c r="B256" s="24" t="str">
        <f t="shared" si="9"/>
        <v/>
      </c>
      <c r="C256" s="3"/>
      <c r="D256" s="2"/>
      <c r="E256" s="2"/>
      <c r="F256" s="2"/>
      <c r="G256" s="2"/>
      <c r="H256" s="2"/>
      <c r="I256" s="2"/>
      <c r="J256" s="55" t="str">
        <f t="shared" si="11"/>
        <v/>
      </c>
      <c r="AC256" s="24" t="str">
        <f t="shared" si="10"/>
        <v/>
      </c>
      <c r="AD256" s="24" t="str">
        <f>IFERROR(VLOOKUP(F256,'TASA DE CAMBIO'!$D$2:$G$15,2,0),"")</f>
        <v/>
      </c>
      <c r="AE256" s="24" t="str">
        <f>IFERROR(VLOOKUP(F256,'TASA DE CAMBIO'!$D$2:$G$15,3,0),"")</f>
        <v/>
      </c>
      <c r="AF256" s="24" t="str">
        <f>IFERROR(VLOOKUP(F256,'TASA DE CAMBIO'!$D$2:$G$15,4,0),"")</f>
        <v/>
      </c>
    </row>
    <row r="257" spans="2:32" x14ac:dyDescent="0.2">
      <c r="B257" s="24" t="str">
        <f t="shared" si="9"/>
        <v/>
      </c>
      <c r="C257" s="3"/>
      <c r="D257" s="2"/>
      <c r="E257" s="2"/>
      <c r="F257" s="2"/>
      <c r="G257" s="2"/>
      <c r="H257" s="2"/>
      <c r="I257" s="2"/>
      <c r="J257" s="55" t="str">
        <f t="shared" si="11"/>
        <v/>
      </c>
      <c r="AC257" s="24" t="str">
        <f t="shared" si="10"/>
        <v/>
      </c>
      <c r="AD257" s="24" t="str">
        <f>IFERROR(VLOOKUP(F257,'TASA DE CAMBIO'!$D$2:$G$15,2,0),"")</f>
        <v/>
      </c>
      <c r="AE257" s="24" t="str">
        <f>IFERROR(VLOOKUP(F257,'TASA DE CAMBIO'!$D$2:$G$15,3,0),"")</f>
        <v/>
      </c>
      <c r="AF257" s="24" t="str">
        <f>IFERROR(VLOOKUP(F257,'TASA DE CAMBIO'!$D$2:$G$15,4,0),"")</f>
        <v/>
      </c>
    </row>
    <row r="258" spans="2:32" x14ac:dyDescent="0.2">
      <c r="B258" s="24" t="str">
        <f t="shared" si="9"/>
        <v/>
      </c>
      <c r="C258" s="3"/>
      <c r="D258" s="2"/>
      <c r="E258" s="2"/>
      <c r="F258" s="2"/>
      <c r="G258" s="2"/>
      <c r="H258" s="2"/>
      <c r="I258" s="2"/>
      <c r="J258" s="55" t="str">
        <f t="shared" si="11"/>
        <v/>
      </c>
      <c r="AC258" s="24" t="str">
        <f t="shared" si="10"/>
        <v/>
      </c>
      <c r="AD258" s="24" t="str">
        <f>IFERROR(VLOOKUP(F258,'TASA DE CAMBIO'!$D$2:$G$15,2,0),"")</f>
        <v/>
      </c>
      <c r="AE258" s="24" t="str">
        <f>IFERROR(VLOOKUP(F258,'TASA DE CAMBIO'!$D$2:$G$15,3,0),"")</f>
        <v/>
      </c>
      <c r="AF258" s="24" t="str">
        <f>IFERROR(VLOOKUP(F258,'TASA DE CAMBIO'!$D$2:$G$15,4,0),"")</f>
        <v/>
      </c>
    </row>
    <row r="259" spans="2:32" x14ac:dyDescent="0.2">
      <c r="B259" s="24" t="str">
        <f t="shared" si="9"/>
        <v/>
      </c>
      <c r="C259" s="3"/>
      <c r="D259" s="2"/>
      <c r="E259" s="2"/>
      <c r="F259" s="2"/>
      <c r="G259" s="2"/>
      <c r="H259" s="2"/>
      <c r="I259" s="2"/>
      <c r="J259" s="55" t="str">
        <f t="shared" si="11"/>
        <v/>
      </c>
      <c r="AC259" s="24" t="str">
        <f t="shared" si="10"/>
        <v/>
      </c>
      <c r="AD259" s="24" t="str">
        <f>IFERROR(VLOOKUP(F259,'TASA DE CAMBIO'!$D$2:$G$15,2,0),"")</f>
        <v/>
      </c>
      <c r="AE259" s="24" t="str">
        <f>IFERROR(VLOOKUP(F259,'TASA DE CAMBIO'!$D$2:$G$15,3,0),"")</f>
        <v/>
      </c>
      <c r="AF259" s="24" t="str">
        <f>IFERROR(VLOOKUP(F259,'TASA DE CAMBIO'!$D$2:$G$15,4,0),"")</f>
        <v/>
      </c>
    </row>
    <row r="260" spans="2:32" x14ac:dyDescent="0.2">
      <c r="B260" s="24" t="str">
        <f t="shared" si="9"/>
        <v/>
      </c>
      <c r="C260" s="3"/>
      <c r="D260" s="2"/>
      <c r="E260" s="2"/>
      <c r="F260" s="2"/>
      <c r="G260" s="2"/>
      <c r="H260" s="2"/>
      <c r="I260" s="2"/>
      <c r="J260" s="55" t="str">
        <f t="shared" si="11"/>
        <v/>
      </c>
      <c r="AC260" s="24" t="str">
        <f t="shared" si="10"/>
        <v/>
      </c>
      <c r="AD260" s="24" t="str">
        <f>IFERROR(VLOOKUP(F260,'TASA DE CAMBIO'!$D$2:$G$15,2,0),"")</f>
        <v/>
      </c>
      <c r="AE260" s="24" t="str">
        <f>IFERROR(VLOOKUP(F260,'TASA DE CAMBIO'!$D$2:$G$15,3,0),"")</f>
        <v/>
      </c>
      <c r="AF260" s="24" t="str">
        <f>IFERROR(VLOOKUP(F260,'TASA DE CAMBIO'!$D$2:$G$15,4,0),"")</f>
        <v/>
      </c>
    </row>
    <row r="261" spans="2:32" x14ac:dyDescent="0.2">
      <c r="B261" s="24" t="str">
        <f t="shared" si="9"/>
        <v/>
      </c>
      <c r="C261" s="3"/>
      <c r="D261" s="2"/>
      <c r="E261" s="2"/>
      <c r="F261" s="2"/>
      <c r="G261" s="2"/>
      <c r="H261" s="2"/>
      <c r="I261" s="2"/>
      <c r="J261" s="55" t="str">
        <f t="shared" si="11"/>
        <v/>
      </c>
      <c r="AC261" s="24" t="str">
        <f t="shared" si="10"/>
        <v/>
      </c>
      <c r="AD261" s="24" t="str">
        <f>IFERROR(VLOOKUP(F261,'TASA DE CAMBIO'!$D$2:$G$15,2,0),"")</f>
        <v/>
      </c>
      <c r="AE261" s="24" t="str">
        <f>IFERROR(VLOOKUP(F261,'TASA DE CAMBIO'!$D$2:$G$15,3,0),"")</f>
        <v/>
      </c>
      <c r="AF261" s="24" t="str">
        <f>IFERROR(VLOOKUP(F261,'TASA DE CAMBIO'!$D$2:$G$15,4,0),"")</f>
        <v/>
      </c>
    </row>
    <row r="262" spans="2:32" x14ac:dyDescent="0.2">
      <c r="B262" s="24" t="str">
        <f t="shared" ref="B262:B325" si="12">CONCATENATE(D262,E262,F262)</f>
        <v/>
      </c>
      <c r="C262" s="3"/>
      <c r="D262" s="2"/>
      <c r="E262" s="2"/>
      <c r="F262" s="2"/>
      <c r="G262" s="2"/>
      <c r="H262" s="2"/>
      <c r="I262" s="2"/>
      <c r="J262" s="55" t="str">
        <f t="shared" si="11"/>
        <v/>
      </c>
      <c r="AC262" s="24" t="str">
        <f t="shared" ref="AC262:AC325" si="13">IF(G262="","",G262-H262-I262)</f>
        <v/>
      </c>
      <c r="AD262" s="24" t="str">
        <f>IFERROR(VLOOKUP(F262,'TASA DE CAMBIO'!$D$2:$G$15,2,0),"")</f>
        <v/>
      </c>
      <c r="AE262" s="24" t="str">
        <f>IFERROR(VLOOKUP(F262,'TASA DE CAMBIO'!$D$2:$G$15,3,0),"")</f>
        <v/>
      </c>
      <c r="AF262" s="24" t="str">
        <f>IFERROR(VLOOKUP(F262,'TASA DE CAMBIO'!$D$2:$G$15,4,0),"")</f>
        <v/>
      </c>
    </row>
    <row r="263" spans="2:32" x14ac:dyDescent="0.2">
      <c r="B263" s="24" t="str">
        <f t="shared" si="12"/>
        <v/>
      </c>
      <c r="C263" s="3"/>
      <c r="D263" s="2"/>
      <c r="E263" s="2"/>
      <c r="F263" s="2"/>
      <c r="G263" s="2"/>
      <c r="H263" s="2"/>
      <c r="I263" s="2"/>
      <c r="J263" s="55" t="str">
        <f t="shared" ref="J263:J326" si="14">IF(AC263="","",IF(AND(AE263="Inicio",AF263=2),_xlfn.CONCAT(AD263,TEXT(AC263,"#,##0.00")), IF(AND(AE263="Fin",AF263=2),_xlfn.CONCAT(TEXT(AC263,"#,##0.00"),AD263), IF(AND(AE263="Inicio",AF263=0),_xlfn.CONCAT(AD263,TEXT(AC263,"#,##0")), IF(AND(AE263="Fin",AF263=0),_xlfn.CONCAT(TEXT(AC263,"#,##0"),AD263),"")))))</f>
        <v/>
      </c>
      <c r="AC263" s="24" t="str">
        <f t="shared" si="13"/>
        <v/>
      </c>
      <c r="AD263" s="24" t="str">
        <f>IFERROR(VLOOKUP(F263,'TASA DE CAMBIO'!$D$2:$G$15,2,0),"")</f>
        <v/>
      </c>
      <c r="AE263" s="24" t="str">
        <f>IFERROR(VLOOKUP(F263,'TASA DE CAMBIO'!$D$2:$G$15,3,0),"")</f>
        <v/>
      </c>
      <c r="AF263" s="24" t="str">
        <f>IFERROR(VLOOKUP(F263,'TASA DE CAMBIO'!$D$2:$G$15,4,0),"")</f>
        <v/>
      </c>
    </row>
    <row r="264" spans="2:32" x14ac:dyDescent="0.2">
      <c r="B264" s="24" t="str">
        <f t="shared" si="12"/>
        <v/>
      </c>
      <c r="C264" s="3"/>
      <c r="D264" s="2"/>
      <c r="E264" s="2"/>
      <c r="F264" s="2"/>
      <c r="G264" s="2"/>
      <c r="H264" s="2"/>
      <c r="I264" s="2"/>
      <c r="J264" s="55" t="str">
        <f t="shared" si="14"/>
        <v/>
      </c>
      <c r="AC264" s="24" t="str">
        <f t="shared" si="13"/>
        <v/>
      </c>
      <c r="AD264" s="24" t="str">
        <f>IFERROR(VLOOKUP(F264,'TASA DE CAMBIO'!$D$2:$G$15,2,0),"")</f>
        <v/>
      </c>
      <c r="AE264" s="24" t="str">
        <f>IFERROR(VLOOKUP(F264,'TASA DE CAMBIO'!$D$2:$G$15,3,0),"")</f>
        <v/>
      </c>
      <c r="AF264" s="24" t="str">
        <f>IFERROR(VLOOKUP(F264,'TASA DE CAMBIO'!$D$2:$G$15,4,0),"")</f>
        <v/>
      </c>
    </row>
    <row r="265" spans="2:32" x14ac:dyDescent="0.2">
      <c r="B265" s="24" t="str">
        <f t="shared" si="12"/>
        <v/>
      </c>
      <c r="C265" s="3"/>
      <c r="D265" s="2"/>
      <c r="E265" s="2"/>
      <c r="F265" s="2"/>
      <c r="G265" s="2"/>
      <c r="H265" s="2"/>
      <c r="I265" s="2"/>
      <c r="J265" s="55" t="str">
        <f t="shared" si="14"/>
        <v/>
      </c>
      <c r="AC265" s="24" t="str">
        <f t="shared" si="13"/>
        <v/>
      </c>
      <c r="AD265" s="24" t="str">
        <f>IFERROR(VLOOKUP(F265,'TASA DE CAMBIO'!$D$2:$G$15,2,0),"")</f>
        <v/>
      </c>
      <c r="AE265" s="24" t="str">
        <f>IFERROR(VLOOKUP(F265,'TASA DE CAMBIO'!$D$2:$G$15,3,0),"")</f>
        <v/>
      </c>
      <c r="AF265" s="24" t="str">
        <f>IFERROR(VLOOKUP(F265,'TASA DE CAMBIO'!$D$2:$G$15,4,0),"")</f>
        <v/>
      </c>
    </row>
    <row r="266" spans="2:32" x14ac:dyDescent="0.2">
      <c r="B266" s="24" t="str">
        <f t="shared" si="12"/>
        <v/>
      </c>
      <c r="C266" s="3"/>
      <c r="D266" s="2"/>
      <c r="E266" s="2"/>
      <c r="F266" s="2"/>
      <c r="G266" s="2"/>
      <c r="H266" s="2"/>
      <c r="I266" s="2"/>
      <c r="J266" s="55" t="str">
        <f t="shared" si="14"/>
        <v/>
      </c>
      <c r="AC266" s="24" t="str">
        <f t="shared" si="13"/>
        <v/>
      </c>
      <c r="AD266" s="24" t="str">
        <f>IFERROR(VLOOKUP(F266,'TASA DE CAMBIO'!$D$2:$G$15,2,0),"")</f>
        <v/>
      </c>
      <c r="AE266" s="24" t="str">
        <f>IFERROR(VLOOKUP(F266,'TASA DE CAMBIO'!$D$2:$G$15,3,0),"")</f>
        <v/>
      </c>
      <c r="AF266" s="24" t="str">
        <f>IFERROR(VLOOKUP(F266,'TASA DE CAMBIO'!$D$2:$G$15,4,0),"")</f>
        <v/>
      </c>
    </row>
    <row r="267" spans="2:32" x14ac:dyDescent="0.2">
      <c r="B267" s="24" t="str">
        <f t="shared" si="12"/>
        <v/>
      </c>
      <c r="C267" s="3"/>
      <c r="D267" s="2"/>
      <c r="E267" s="2"/>
      <c r="F267" s="2"/>
      <c r="G267" s="2"/>
      <c r="H267" s="2"/>
      <c r="I267" s="2"/>
      <c r="J267" s="55" t="str">
        <f t="shared" si="14"/>
        <v/>
      </c>
      <c r="AC267" s="24" t="str">
        <f t="shared" si="13"/>
        <v/>
      </c>
      <c r="AD267" s="24" t="str">
        <f>IFERROR(VLOOKUP(F267,'TASA DE CAMBIO'!$D$2:$G$15,2,0),"")</f>
        <v/>
      </c>
      <c r="AE267" s="24" t="str">
        <f>IFERROR(VLOOKUP(F267,'TASA DE CAMBIO'!$D$2:$G$15,3,0),"")</f>
        <v/>
      </c>
      <c r="AF267" s="24" t="str">
        <f>IFERROR(VLOOKUP(F267,'TASA DE CAMBIO'!$D$2:$G$15,4,0),"")</f>
        <v/>
      </c>
    </row>
    <row r="268" spans="2:32" x14ac:dyDescent="0.2">
      <c r="B268" s="24" t="str">
        <f t="shared" si="12"/>
        <v/>
      </c>
      <c r="C268" s="3"/>
      <c r="D268" s="2"/>
      <c r="E268" s="2"/>
      <c r="F268" s="2"/>
      <c r="G268" s="2"/>
      <c r="H268" s="2"/>
      <c r="I268" s="2"/>
      <c r="J268" s="55" t="str">
        <f t="shared" si="14"/>
        <v/>
      </c>
      <c r="AC268" s="24" t="str">
        <f t="shared" si="13"/>
        <v/>
      </c>
      <c r="AD268" s="24" t="str">
        <f>IFERROR(VLOOKUP(F268,'TASA DE CAMBIO'!$D$2:$G$15,2,0),"")</f>
        <v/>
      </c>
      <c r="AE268" s="24" t="str">
        <f>IFERROR(VLOOKUP(F268,'TASA DE CAMBIO'!$D$2:$G$15,3,0),"")</f>
        <v/>
      </c>
      <c r="AF268" s="24" t="str">
        <f>IFERROR(VLOOKUP(F268,'TASA DE CAMBIO'!$D$2:$G$15,4,0),"")</f>
        <v/>
      </c>
    </row>
    <row r="269" spans="2:32" x14ac:dyDescent="0.2">
      <c r="B269" s="24" t="str">
        <f t="shared" si="12"/>
        <v/>
      </c>
      <c r="C269" s="3"/>
      <c r="D269" s="2"/>
      <c r="E269" s="2"/>
      <c r="F269" s="2"/>
      <c r="G269" s="2"/>
      <c r="H269" s="2"/>
      <c r="I269" s="2"/>
      <c r="J269" s="55" t="str">
        <f t="shared" si="14"/>
        <v/>
      </c>
      <c r="AC269" s="24" t="str">
        <f t="shared" si="13"/>
        <v/>
      </c>
      <c r="AD269" s="24" t="str">
        <f>IFERROR(VLOOKUP(F269,'TASA DE CAMBIO'!$D$2:$G$15,2,0),"")</f>
        <v/>
      </c>
      <c r="AE269" s="24" t="str">
        <f>IFERROR(VLOOKUP(F269,'TASA DE CAMBIO'!$D$2:$G$15,3,0),"")</f>
        <v/>
      </c>
      <c r="AF269" s="24" t="str">
        <f>IFERROR(VLOOKUP(F269,'TASA DE CAMBIO'!$D$2:$G$15,4,0),"")</f>
        <v/>
      </c>
    </row>
    <row r="270" spans="2:32" x14ac:dyDescent="0.2">
      <c r="B270" s="24" t="str">
        <f t="shared" si="12"/>
        <v/>
      </c>
      <c r="C270" s="3"/>
      <c r="D270" s="2"/>
      <c r="E270" s="2"/>
      <c r="F270" s="2"/>
      <c r="G270" s="2"/>
      <c r="H270" s="2"/>
      <c r="I270" s="2"/>
      <c r="J270" s="55" t="str">
        <f t="shared" si="14"/>
        <v/>
      </c>
      <c r="AC270" s="24" t="str">
        <f t="shared" si="13"/>
        <v/>
      </c>
      <c r="AD270" s="24" t="str">
        <f>IFERROR(VLOOKUP(F270,'TASA DE CAMBIO'!$D$2:$G$15,2,0),"")</f>
        <v/>
      </c>
      <c r="AE270" s="24" t="str">
        <f>IFERROR(VLOOKUP(F270,'TASA DE CAMBIO'!$D$2:$G$15,3,0),"")</f>
        <v/>
      </c>
      <c r="AF270" s="24" t="str">
        <f>IFERROR(VLOOKUP(F270,'TASA DE CAMBIO'!$D$2:$G$15,4,0),"")</f>
        <v/>
      </c>
    </row>
    <row r="271" spans="2:32" x14ac:dyDescent="0.2">
      <c r="B271" s="24" t="str">
        <f t="shared" si="12"/>
        <v/>
      </c>
      <c r="C271" s="3"/>
      <c r="D271" s="2"/>
      <c r="E271" s="2"/>
      <c r="F271" s="2"/>
      <c r="G271" s="2"/>
      <c r="H271" s="2"/>
      <c r="I271" s="2"/>
      <c r="J271" s="55" t="str">
        <f t="shared" si="14"/>
        <v/>
      </c>
      <c r="AC271" s="24" t="str">
        <f t="shared" si="13"/>
        <v/>
      </c>
      <c r="AD271" s="24" t="str">
        <f>IFERROR(VLOOKUP(F271,'TASA DE CAMBIO'!$D$2:$G$15,2,0),"")</f>
        <v/>
      </c>
      <c r="AE271" s="24" t="str">
        <f>IFERROR(VLOOKUP(F271,'TASA DE CAMBIO'!$D$2:$G$15,3,0),"")</f>
        <v/>
      </c>
      <c r="AF271" s="24" t="str">
        <f>IFERROR(VLOOKUP(F271,'TASA DE CAMBIO'!$D$2:$G$15,4,0),"")</f>
        <v/>
      </c>
    </row>
    <row r="272" spans="2:32" x14ac:dyDescent="0.2">
      <c r="B272" s="24" t="str">
        <f t="shared" si="12"/>
        <v/>
      </c>
      <c r="C272" s="3"/>
      <c r="D272" s="2"/>
      <c r="E272" s="2"/>
      <c r="F272" s="2"/>
      <c r="G272" s="2"/>
      <c r="H272" s="2"/>
      <c r="I272" s="2"/>
      <c r="J272" s="55" t="str">
        <f t="shared" si="14"/>
        <v/>
      </c>
      <c r="AC272" s="24" t="str">
        <f t="shared" si="13"/>
        <v/>
      </c>
      <c r="AD272" s="24" t="str">
        <f>IFERROR(VLOOKUP(F272,'TASA DE CAMBIO'!$D$2:$G$15,2,0),"")</f>
        <v/>
      </c>
      <c r="AE272" s="24" t="str">
        <f>IFERROR(VLOOKUP(F272,'TASA DE CAMBIO'!$D$2:$G$15,3,0),"")</f>
        <v/>
      </c>
      <c r="AF272" s="24" t="str">
        <f>IFERROR(VLOOKUP(F272,'TASA DE CAMBIO'!$D$2:$G$15,4,0),"")</f>
        <v/>
      </c>
    </row>
    <row r="273" spans="2:32" x14ac:dyDescent="0.2">
      <c r="B273" s="24" t="str">
        <f t="shared" si="12"/>
        <v/>
      </c>
      <c r="C273" s="3"/>
      <c r="D273" s="2"/>
      <c r="E273" s="2"/>
      <c r="F273" s="2"/>
      <c r="G273" s="2"/>
      <c r="H273" s="2"/>
      <c r="I273" s="2"/>
      <c r="J273" s="55" t="str">
        <f t="shared" si="14"/>
        <v/>
      </c>
      <c r="AC273" s="24" t="str">
        <f t="shared" si="13"/>
        <v/>
      </c>
      <c r="AD273" s="24" t="str">
        <f>IFERROR(VLOOKUP(F273,'TASA DE CAMBIO'!$D$2:$G$15,2,0),"")</f>
        <v/>
      </c>
      <c r="AE273" s="24" t="str">
        <f>IFERROR(VLOOKUP(F273,'TASA DE CAMBIO'!$D$2:$G$15,3,0),"")</f>
        <v/>
      </c>
      <c r="AF273" s="24" t="str">
        <f>IFERROR(VLOOKUP(F273,'TASA DE CAMBIO'!$D$2:$G$15,4,0),"")</f>
        <v/>
      </c>
    </row>
    <row r="274" spans="2:32" x14ac:dyDescent="0.2">
      <c r="B274" s="24" t="str">
        <f t="shared" si="12"/>
        <v/>
      </c>
      <c r="C274" s="3"/>
      <c r="D274" s="2"/>
      <c r="E274" s="2"/>
      <c r="F274" s="2"/>
      <c r="G274" s="2"/>
      <c r="H274" s="2"/>
      <c r="I274" s="2"/>
      <c r="J274" s="55" t="str">
        <f t="shared" si="14"/>
        <v/>
      </c>
      <c r="AC274" s="24" t="str">
        <f t="shared" si="13"/>
        <v/>
      </c>
      <c r="AD274" s="24" t="str">
        <f>IFERROR(VLOOKUP(F274,'TASA DE CAMBIO'!$D$2:$G$15,2,0),"")</f>
        <v/>
      </c>
      <c r="AE274" s="24" t="str">
        <f>IFERROR(VLOOKUP(F274,'TASA DE CAMBIO'!$D$2:$G$15,3,0),"")</f>
        <v/>
      </c>
      <c r="AF274" s="24" t="str">
        <f>IFERROR(VLOOKUP(F274,'TASA DE CAMBIO'!$D$2:$G$15,4,0),"")</f>
        <v/>
      </c>
    </row>
    <row r="275" spans="2:32" x14ac:dyDescent="0.2">
      <c r="B275" s="24" t="str">
        <f t="shared" si="12"/>
        <v/>
      </c>
      <c r="C275" s="3"/>
      <c r="D275" s="2"/>
      <c r="E275" s="2"/>
      <c r="F275" s="2"/>
      <c r="G275" s="2"/>
      <c r="H275" s="2"/>
      <c r="I275" s="2"/>
      <c r="J275" s="55" t="str">
        <f t="shared" si="14"/>
        <v/>
      </c>
      <c r="AC275" s="24" t="str">
        <f t="shared" si="13"/>
        <v/>
      </c>
      <c r="AD275" s="24" t="str">
        <f>IFERROR(VLOOKUP(F275,'TASA DE CAMBIO'!$D$2:$G$15,2,0),"")</f>
        <v/>
      </c>
      <c r="AE275" s="24" t="str">
        <f>IFERROR(VLOOKUP(F275,'TASA DE CAMBIO'!$D$2:$G$15,3,0),"")</f>
        <v/>
      </c>
      <c r="AF275" s="24" t="str">
        <f>IFERROR(VLOOKUP(F275,'TASA DE CAMBIO'!$D$2:$G$15,4,0),"")</f>
        <v/>
      </c>
    </row>
    <row r="276" spans="2:32" x14ac:dyDescent="0.2">
      <c r="B276" s="24" t="str">
        <f t="shared" si="12"/>
        <v/>
      </c>
      <c r="C276" s="3"/>
      <c r="D276" s="2"/>
      <c r="E276" s="2"/>
      <c r="F276" s="2"/>
      <c r="G276" s="2"/>
      <c r="H276" s="2"/>
      <c r="I276" s="2"/>
      <c r="J276" s="55" t="str">
        <f t="shared" si="14"/>
        <v/>
      </c>
      <c r="AC276" s="24" t="str">
        <f t="shared" si="13"/>
        <v/>
      </c>
      <c r="AD276" s="24" t="str">
        <f>IFERROR(VLOOKUP(F276,'TASA DE CAMBIO'!$D$2:$G$15,2,0),"")</f>
        <v/>
      </c>
      <c r="AE276" s="24" t="str">
        <f>IFERROR(VLOOKUP(F276,'TASA DE CAMBIO'!$D$2:$G$15,3,0),"")</f>
        <v/>
      </c>
      <c r="AF276" s="24" t="str">
        <f>IFERROR(VLOOKUP(F276,'TASA DE CAMBIO'!$D$2:$G$15,4,0),"")</f>
        <v/>
      </c>
    </row>
    <row r="277" spans="2:32" x14ac:dyDescent="0.2">
      <c r="B277" s="24" t="str">
        <f t="shared" si="12"/>
        <v/>
      </c>
      <c r="C277" s="3"/>
      <c r="D277" s="2"/>
      <c r="E277" s="2"/>
      <c r="F277" s="2"/>
      <c r="G277" s="2"/>
      <c r="H277" s="2"/>
      <c r="I277" s="2"/>
      <c r="J277" s="55" t="str">
        <f t="shared" si="14"/>
        <v/>
      </c>
      <c r="AC277" s="24" t="str">
        <f t="shared" si="13"/>
        <v/>
      </c>
      <c r="AD277" s="24" t="str">
        <f>IFERROR(VLOOKUP(F277,'TASA DE CAMBIO'!$D$2:$G$15,2,0),"")</f>
        <v/>
      </c>
      <c r="AE277" s="24" t="str">
        <f>IFERROR(VLOOKUP(F277,'TASA DE CAMBIO'!$D$2:$G$15,3,0),"")</f>
        <v/>
      </c>
      <c r="AF277" s="24" t="str">
        <f>IFERROR(VLOOKUP(F277,'TASA DE CAMBIO'!$D$2:$G$15,4,0),"")</f>
        <v/>
      </c>
    </row>
    <row r="278" spans="2:32" x14ac:dyDescent="0.2">
      <c r="B278" s="24" t="str">
        <f t="shared" si="12"/>
        <v/>
      </c>
      <c r="C278" s="3"/>
      <c r="D278" s="2"/>
      <c r="E278" s="2"/>
      <c r="F278" s="2"/>
      <c r="G278" s="2"/>
      <c r="H278" s="2"/>
      <c r="I278" s="2"/>
      <c r="J278" s="55" t="str">
        <f t="shared" si="14"/>
        <v/>
      </c>
      <c r="AC278" s="24" t="str">
        <f t="shared" si="13"/>
        <v/>
      </c>
      <c r="AD278" s="24" t="str">
        <f>IFERROR(VLOOKUP(F278,'TASA DE CAMBIO'!$D$2:$G$15,2,0),"")</f>
        <v/>
      </c>
      <c r="AE278" s="24" t="str">
        <f>IFERROR(VLOOKUP(F278,'TASA DE CAMBIO'!$D$2:$G$15,3,0),"")</f>
        <v/>
      </c>
      <c r="AF278" s="24" t="str">
        <f>IFERROR(VLOOKUP(F278,'TASA DE CAMBIO'!$D$2:$G$15,4,0),"")</f>
        <v/>
      </c>
    </row>
    <row r="279" spans="2:32" x14ac:dyDescent="0.2">
      <c r="B279" s="24" t="str">
        <f t="shared" si="12"/>
        <v/>
      </c>
      <c r="C279" s="3"/>
      <c r="D279" s="2"/>
      <c r="E279" s="2"/>
      <c r="F279" s="2"/>
      <c r="G279" s="2"/>
      <c r="H279" s="2"/>
      <c r="I279" s="2"/>
      <c r="J279" s="55" t="str">
        <f t="shared" si="14"/>
        <v/>
      </c>
      <c r="AC279" s="24" t="str">
        <f t="shared" si="13"/>
        <v/>
      </c>
      <c r="AD279" s="24" t="str">
        <f>IFERROR(VLOOKUP(F279,'TASA DE CAMBIO'!$D$2:$G$15,2,0),"")</f>
        <v/>
      </c>
      <c r="AE279" s="24" t="str">
        <f>IFERROR(VLOOKUP(F279,'TASA DE CAMBIO'!$D$2:$G$15,3,0),"")</f>
        <v/>
      </c>
      <c r="AF279" s="24" t="str">
        <f>IFERROR(VLOOKUP(F279,'TASA DE CAMBIO'!$D$2:$G$15,4,0),"")</f>
        <v/>
      </c>
    </row>
    <row r="280" spans="2:32" x14ac:dyDescent="0.2">
      <c r="B280" s="24" t="str">
        <f t="shared" si="12"/>
        <v/>
      </c>
      <c r="C280" s="3"/>
      <c r="D280" s="2"/>
      <c r="E280" s="2"/>
      <c r="F280" s="2"/>
      <c r="G280" s="2"/>
      <c r="H280" s="2"/>
      <c r="I280" s="2"/>
      <c r="J280" s="55" t="str">
        <f t="shared" si="14"/>
        <v/>
      </c>
      <c r="AC280" s="24" t="str">
        <f t="shared" si="13"/>
        <v/>
      </c>
      <c r="AD280" s="24" t="str">
        <f>IFERROR(VLOOKUP(F280,'TASA DE CAMBIO'!$D$2:$G$15,2,0),"")</f>
        <v/>
      </c>
      <c r="AE280" s="24" t="str">
        <f>IFERROR(VLOOKUP(F280,'TASA DE CAMBIO'!$D$2:$G$15,3,0),"")</f>
        <v/>
      </c>
      <c r="AF280" s="24" t="str">
        <f>IFERROR(VLOOKUP(F280,'TASA DE CAMBIO'!$D$2:$G$15,4,0),"")</f>
        <v/>
      </c>
    </row>
    <row r="281" spans="2:32" x14ac:dyDescent="0.2">
      <c r="B281" s="24" t="str">
        <f t="shared" si="12"/>
        <v/>
      </c>
      <c r="C281" s="3"/>
      <c r="D281" s="2"/>
      <c r="E281" s="2"/>
      <c r="F281" s="2"/>
      <c r="G281" s="2"/>
      <c r="H281" s="2"/>
      <c r="I281" s="2"/>
      <c r="J281" s="55" t="str">
        <f t="shared" si="14"/>
        <v/>
      </c>
      <c r="AC281" s="24" t="str">
        <f t="shared" si="13"/>
        <v/>
      </c>
      <c r="AD281" s="24" t="str">
        <f>IFERROR(VLOOKUP(F281,'TASA DE CAMBIO'!$D$2:$G$15,2,0),"")</f>
        <v/>
      </c>
      <c r="AE281" s="24" t="str">
        <f>IFERROR(VLOOKUP(F281,'TASA DE CAMBIO'!$D$2:$G$15,3,0),"")</f>
        <v/>
      </c>
      <c r="AF281" s="24" t="str">
        <f>IFERROR(VLOOKUP(F281,'TASA DE CAMBIO'!$D$2:$G$15,4,0),"")</f>
        <v/>
      </c>
    </row>
    <row r="282" spans="2:32" x14ac:dyDescent="0.2">
      <c r="B282" s="24" t="str">
        <f t="shared" si="12"/>
        <v/>
      </c>
      <c r="C282" s="3"/>
      <c r="D282" s="2"/>
      <c r="E282" s="2"/>
      <c r="F282" s="2"/>
      <c r="G282" s="2"/>
      <c r="H282" s="2"/>
      <c r="I282" s="2"/>
      <c r="J282" s="55" t="str">
        <f t="shared" si="14"/>
        <v/>
      </c>
      <c r="AC282" s="24" t="str">
        <f t="shared" si="13"/>
        <v/>
      </c>
      <c r="AD282" s="24" t="str">
        <f>IFERROR(VLOOKUP(F282,'TASA DE CAMBIO'!$D$2:$G$15,2,0),"")</f>
        <v/>
      </c>
      <c r="AE282" s="24" t="str">
        <f>IFERROR(VLOOKUP(F282,'TASA DE CAMBIO'!$D$2:$G$15,3,0),"")</f>
        <v/>
      </c>
      <c r="AF282" s="24" t="str">
        <f>IFERROR(VLOOKUP(F282,'TASA DE CAMBIO'!$D$2:$G$15,4,0),"")</f>
        <v/>
      </c>
    </row>
    <row r="283" spans="2:32" x14ac:dyDescent="0.2">
      <c r="B283" s="24" t="str">
        <f t="shared" si="12"/>
        <v/>
      </c>
      <c r="C283" s="3"/>
      <c r="D283" s="2"/>
      <c r="E283" s="2"/>
      <c r="F283" s="2"/>
      <c r="G283" s="2"/>
      <c r="H283" s="2"/>
      <c r="I283" s="2"/>
      <c r="J283" s="55" t="str">
        <f t="shared" si="14"/>
        <v/>
      </c>
      <c r="AC283" s="24" t="str">
        <f t="shared" si="13"/>
        <v/>
      </c>
      <c r="AD283" s="24" t="str">
        <f>IFERROR(VLOOKUP(F283,'TASA DE CAMBIO'!$D$2:$G$15,2,0),"")</f>
        <v/>
      </c>
      <c r="AE283" s="24" t="str">
        <f>IFERROR(VLOOKUP(F283,'TASA DE CAMBIO'!$D$2:$G$15,3,0),"")</f>
        <v/>
      </c>
      <c r="AF283" s="24" t="str">
        <f>IFERROR(VLOOKUP(F283,'TASA DE CAMBIO'!$D$2:$G$15,4,0),"")</f>
        <v/>
      </c>
    </row>
    <row r="284" spans="2:32" x14ac:dyDescent="0.2">
      <c r="B284" s="24" t="str">
        <f t="shared" si="12"/>
        <v/>
      </c>
      <c r="C284" s="3"/>
      <c r="D284" s="2"/>
      <c r="E284" s="2"/>
      <c r="F284" s="2"/>
      <c r="G284" s="2"/>
      <c r="H284" s="2"/>
      <c r="I284" s="2"/>
      <c r="J284" s="55" t="str">
        <f t="shared" si="14"/>
        <v/>
      </c>
      <c r="AC284" s="24" t="str">
        <f t="shared" si="13"/>
        <v/>
      </c>
      <c r="AD284" s="24" t="str">
        <f>IFERROR(VLOOKUP(F284,'TASA DE CAMBIO'!$D$2:$G$15,2,0),"")</f>
        <v/>
      </c>
      <c r="AE284" s="24" t="str">
        <f>IFERROR(VLOOKUP(F284,'TASA DE CAMBIO'!$D$2:$G$15,3,0),"")</f>
        <v/>
      </c>
      <c r="AF284" s="24" t="str">
        <f>IFERROR(VLOOKUP(F284,'TASA DE CAMBIO'!$D$2:$G$15,4,0),"")</f>
        <v/>
      </c>
    </row>
    <row r="285" spans="2:32" x14ac:dyDescent="0.2">
      <c r="B285" s="24" t="str">
        <f t="shared" si="12"/>
        <v/>
      </c>
      <c r="C285" s="3"/>
      <c r="D285" s="2"/>
      <c r="E285" s="2"/>
      <c r="F285" s="2"/>
      <c r="G285" s="2"/>
      <c r="H285" s="2"/>
      <c r="I285" s="2"/>
      <c r="J285" s="55" t="str">
        <f t="shared" si="14"/>
        <v/>
      </c>
      <c r="AC285" s="24" t="str">
        <f t="shared" si="13"/>
        <v/>
      </c>
      <c r="AD285" s="24" t="str">
        <f>IFERROR(VLOOKUP(F285,'TASA DE CAMBIO'!$D$2:$G$15,2,0),"")</f>
        <v/>
      </c>
      <c r="AE285" s="24" t="str">
        <f>IFERROR(VLOOKUP(F285,'TASA DE CAMBIO'!$D$2:$G$15,3,0),"")</f>
        <v/>
      </c>
      <c r="AF285" s="24" t="str">
        <f>IFERROR(VLOOKUP(F285,'TASA DE CAMBIO'!$D$2:$G$15,4,0),"")</f>
        <v/>
      </c>
    </row>
    <row r="286" spans="2:32" x14ac:dyDescent="0.2">
      <c r="B286" s="24" t="str">
        <f t="shared" si="12"/>
        <v/>
      </c>
      <c r="C286" s="3"/>
      <c r="D286" s="2"/>
      <c r="E286" s="2"/>
      <c r="F286" s="2"/>
      <c r="G286" s="2"/>
      <c r="H286" s="2"/>
      <c r="I286" s="2"/>
      <c r="J286" s="55" t="str">
        <f t="shared" si="14"/>
        <v/>
      </c>
      <c r="AC286" s="24" t="str">
        <f t="shared" si="13"/>
        <v/>
      </c>
      <c r="AD286" s="24" t="str">
        <f>IFERROR(VLOOKUP(F286,'TASA DE CAMBIO'!$D$2:$G$15,2,0),"")</f>
        <v/>
      </c>
      <c r="AE286" s="24" t="str">
        <f>IFERROR(VLOOKUP(F286,'TASA DE CAMBIO'!$D$2:$G$15,3,0),"")</f>
        <v/>
      </c>
      <c r="AF286" s="24" t="str">
        <f>IFERROR(VLOOKUP(F286,'TASA DE CAMBIO'!$D$2:$G$15,4,0),"")</f>
        <v/>
      </c>
    </row>
    <row r="287" spans="2:32" x14ac:dyDescent="0.2">
      <c r="B287" s="24" t="str">
        <f t="shared" si="12"/>
        <v/>
      </c>
      <c r="C287" s="3"/>
      <c r="D287" s="2"/>
      <c r="E287" s="2"/>
      <c r="F287" s="2"/>
      <c r="G287" s="2"/>
      <c r="H287" s="2"/>
      <c r="I287" s="2"/>
      <c r="J287" s="55" t="str">
        <f t="shared" si="14"/>
        <v/>
      </c>
      <c r="AC287" s="24" t="str">
        <f t="shared" si="13"/>
        <v/>
      </c>
      <c r="AD287" s="24" t="str">
        <f>IFERROR(VLOOKUP(F287,'TASA DE CAMBIO'!$D$2:$G$15,2,0),"")</f>
        <v/>
      </c>
      <c r="AE287" s="24" t="str">
        <f>IFERROR(VLOOKUP(F287,'TASA DE CAMBIO'!$D$2:$G$15,3,0),"")</f>
        <v/>
      </c>
      <c r="AF287" s="24" t="str">
        <f>IFERROR(VLOOKUP(F287,'TASA DE CAMBIO'!$D$2:$G$15,4,0),"")</f>
        <v/>
      </c>
    </row>
    <row r="288" spans="2:32" x14ac:dyDescent="0.2">
      <c r="B288" s="24" t="str">
        <f t="shared" si="12"/>
        <v/>
      </c>
      <c r="C288" s="3"/>
      <c r="D288" s="2"/>
      <c r="E288" s="2"/>
      <c r="F288" s="2"/>
      <c r="G288" s="2"/>
      <c r="H288" s="2"/>
      <c r="I288" s="2"/>
      <c r="J288" s="55" t="str">
        <f t="shared" si="14"/>
        <v/>
      </c>
      <c r="AC288" s="24" t="str">
        <f t="shared" si="13"/>
        <v/>
      </c>
      <c r="AD288" s="24" t="str">
        <f>IFERROR(VLOOKUP(F288,'TASA DE CAMBIO'!$D$2:$G$15,2,0),"")</f>
        <v/>
      </c>
      <c r="AE288" s="24" t="str">
        <f>IFERROR(VLOOKUP(F288,'TASA DE CAMBIO'!$D$2:$G$15,3,0),"")</f>
        <v/>
      </c>
      <c r="AF288" s="24" t="str">
        <f>IFERROR(VLOOKUP(F288,'TASA DE CAMBIO'!$D$2:$G$15,4,0),"")</f>
        <v/>
      </c>
    </row>
    <row r="289" spans="2:32" x14ac:dyDescent="0.2">
      <c r="B289" s="24" t="str">
        <f t="shared" si="12"/>
        <v/>
      </c>
      <c r="C289" s="3"/>
      <c r="D289" s="2"/>
      <c r="E289" s="2"/>
      <c r="F289" s="2"/>
      <c r="G289" s="2"/>
      <c r="H289" s="2"/>
      <c r="I289" s="2"/>
      <c r="J289" s="55" t="str">
        <f t="shared" si="14"/>
        <v/>
      </c>
      <c r="AC289" s="24" t="str">
        <f t="shared" si="13"/>
        <v/>
      </c>
      <c r="AD289" s="24" t="str">
        <f>IFERROR(VLOOKUP(F289,'TASA DE CAMBIO'!$D$2:$G$15,2,0),"")</f>
        <v/>
      </c>
      <c r="AE289" s="24" t="str">
        <f>IFERROR(VLOOKUP(F289,'TASA DE CAMBIO'!$D$2:$G$15,3,0),"")</f>
        <v/>
      </c>
      <c r="AF289" s="24" t="str">
        <f>IFERROR(VLOOKUP(F289,'TASA DE CAMBIO'!$D$2:$G$15,4,0),"")</f>
        <v/>
      </c>
    </row>
    <row r="290" spans="2:32" x14ac:dyDescent="0.2">
      <c r="B290" s="24" t="str">
        <f t="shared" si="12"/>
        <v/>
      </c>
      <c r="C290" s="3"/>
      <c r="D290" s="2"/>
      <c r="E290" s="2"/>
      <c r="F290" s="2"/>
      <c r="G290" s="2"/>
      <c r="H290" s="2"/>
      <c r="I290" s="2"/>
      <c r="J290" s="55" t="str">
        <f t="shared" si="14"/>
        <v/>
      </c>
      <c r="AC290" s="24" t="str">
        <f t="shared" si="13"/>
        <v/>
      </c>
      <c r="AD290" s="24" t="str">
        <f>IFERROR(VLOOKUP(F290,'TASA DE CAMBIO'!$D$2:$G$15,2,0),"")</f>
        <v/>
      </c>
      <c r="AE290" s="24" t="str">
        <f>IFERROR(VLOOKUP(F290,'TASA DE CAMBIO'!$D$2:$G$15,3,0),"")</f>
        <v/>
      </c>
      <c r="AF290" s="24" t="str">
        <f>IFERROR(VLOOKUP(F290,'TASA DE CAMBIO'!$D$2:$G$15,4,0),"")</f>
        <v/>
      </c>
    </row>
    <row r="291" spans="2:32" x14ac:dyDescent="0.2">
      <c r="B291" s="24" t="str">
        <f t="shared" si="12"/>
        <v/>
      </c>
      <c r="C291" s="3"/>
      <c r="D291" s="2"/>
      <c r="E291" s="2"/>
      <c r="F291" s="2"/>
      <c r="G291" s="2"/>
      <c r="H291" s="2"/>
      <c r="I291" s="2"/>
      <c r="J291" s="55" t="str">
        <f t="shared" si="14"/>
        <v/>
      </c>
      <c r="AC291" s="24" t="str">
        <f t="shared" si="13"/>
        <v/>
      </c>
      <c r="AD291" s="24" t="str">
        <f>IFERROR(VLOOKUP(F291,'TASA DE CAMBIO'!$D$2:$G$15,2,0),"")</f>
        <v/>
      </c>
      <c r="AE291" s="24" t="str">
        <f>IFERROR(VLOOKUP(F291,'TASA DE CAMBIO'!$D$2:$G$15,3,0),"")</f>
        <v/>
      </c>
      <c r="AF291" s="24" t="str">
        <f>IFERROR(VLOOKUP(F291,'TASA DE CAMBIO'!$D$2:$G$15,4,0),"")</f>
        <v/>
      </c>
    </row>
    <row r="292" spans="2:32" x14ac:dyDescent="0.2">
      <c r="B292" s="24" t="str">
        <f t="shared" si="12"/>
        <v/>
      </c>
      <c r="C292" s="3"/>
      <c r="D292" s="2"/>
      <c r="E292" s="2"/>
      <c r="F292" s="2"/>
      <c r="G292" s="2"/>
      <c r="H292" s="2"/>
      <c r="I292" s="2"/>
      <c r="J292" s="55" t="str">
        <f t="shared" si="14"/>
        <v/>
      </c>
      <c r="AC292" s="24" t="str">
        <f t="shared" si="13"/>
        <v/>
      </c>
      <c r="AD292" s="24" t="str">
        <f>IFERROR(VLOOKUP(F292,'TASA DE CAMBIO'!$D$2:$G$15,2,0),"")</f>
        <v/>
      </c>
      <c r="AE292" s="24" t="str">
        <f>IFERROR(VLOOKUP(F292,'TASA DE CAMBIO'!$D$2:$G$15,3,0),"")</f>
        <v/>
      </c>
      <c r="AF292" s="24" t="str">
        <f>IFERROR(VLOOKUP(F292,'TASA DE CAMBIO'!$D$2:$G$15,4,0),"")</f>
        <v/>
      </c>
    </row>
    <row r="293" spans="2:32" x14ac:dyDescent="0.2">
      <c r="B293" s="24" t="str">
        <f t="shared" si="12"/>
        <v/>
      </c>
      <c r="C293" s="3"/>
      <c r="D293" s="2"/>
      <c r="E293" s="2"/>
      <c r="F293" s="2"/>
      <c r="G293" s="2"/>
      <c r="H293" s="2"/>
      <c r="I293" s="2"/>
      <c r="J293" s="55" t="str">
        <f t="shared" si="14"/>
        <v/>
      </c>
      <c r="AC293" s="24" t="str">
        <f t="shared" si="13"/>
        <v/>
      </c>
      <c r="AD293" s="24" t="str">
        <f>IFERROR(VLOOKUP(F293,'TASA DE CAMBIO'!$D$2:$G$15,2,0),"")</f>
        <v/>
      </c>
      <c r="AE293" s="24" t="str">
        <f>IFERROR(VLOOKUP(F293,'TASA DE CAMBIO'!$D$2:$G$15,3,0),"")</f>
        <v/>
      </c>
      <c r="AF293" s="24" t="str">
        <f>IFERROR(VLOOKUP(F293,'TASA DE CAMBIO'!$D$2:$G$15,4,0),"")</f>
        <v/>
      </c>
    </row>
    <row r="294" spans="2:32" x14ac:dyDescent="0.2">
      <c r="B294" s="24" t="str">
        <f t="shared" si="12"/>
        <v/>
      </c>
      <c r="C294" s="3"/>
      <c r="D294" s="2"/>
      <c r="E294" s="2"/>
      <c r="F294" s="2"/>
      <c r="G294" s="2"/>
      <c r="H294" s="2"/>
      <c r="I294" s="2"/>
      <c r="J294" s="55" t="str">
        <f t="shared" si="14"/>
        <v/>
      </c>
      <c r="AC294" s="24" t="str">
        <f t="shared" si="13"/>
        <v/>
      </c>
      <c r="AD294" s="24" t="str">
        <f>IFERROR(VLOOKUP(F294,'TASA DE CAMBIO'!$D$2:$G$15,2,0),"")</f>
        <v/>
      </c>
      <c r="AE294" s="24" t="str">
        <f>IFERROR(VLOOKUP(F294,'TASA DE CAMBIO'!$D$2:$G$15,3,0),"")</f>
        <v/>
      </c>
      <c r="AF294" s="24" t="str">
        <f>IFERROR(VLOOKUP(F294,'TASA DE CAMBIO'!$D$2:$G$15,4,0),"")</f>
        <v/>
      </c>
    </row>
    <row r="295" spans="2:32" x14ac:dyDescent="0.2">
      <c r="B295" s="24" t="str">
        <f t="shared" si="12"/>
        <v/>
      </c>
      <c r="C295" s="3"/>
      <c r="D295" s="2"/>
      <c r="E295" s="2"/>
      <c r="F295" s="2"/>
      <c r="G295" s="2"/>
      <c r="H295" s="2"/>
      <c r="I295" s="2"/>
      <c r="J295" s="55" t="str">
        <f t="shared" si="14"/>
        <v/>
      </c>
      <c r="AC295" s="24" t="str">
        <f t="shared" si="13"/>
        <v/>
      </c>
      <c r="AD295" s="24" t="str">
        <f>IFERROR(VLOOKUP(F295,'TASA DE CAMBIO'!$D$2:$G$15,2,0),"")</f>
        <v/>
      </c>
      <c r="AE295" s="24" t="str">
        <f>IFERROR(VLOOKUP(F295,'TASA DE CAMBIO'!$D$2:$G$15,3,0),"")</f>
        <v/>
      </c>
      <c r="AF295" s="24" t="str">
        <f>IFERROR(VLOOKUP(F295,'TASA DE CAMBIO'!$D$2:$G$15,4,0),"")</f>
        <v/>
      </c>
    </row>
    <row r="296" spans="2:32" x14ac:dyDescent="0.2">
      <c r="B296" s="24" t="str">
        <f t="shared" si="12"/>
        <v/>
      </c>
      <c r="C296" s="3"/>
      <c r="D296" s="2"/>
      <c r="E296" s="2"/>
      <c r="F296" s="2"/>
      <c r="G296" s="2"/>
      <c r="H296" s="2"/>
      <c r="I296" s="2"/>
      <c r="J296" s="55" t="str">
        <f t="shared" si="14"/>
        <v/>
      </c>
      <c r="AC296" s="24" t="str">
        <f t="shared" si="13"/>
        <v/>
      </c>
      <c r="AD296" s="24" t="str">
        <f>IFERROR(VLOOKUP(F296,'TASA DE CAMBIO'!$D$2:$G$15,2,0),"")</f>
        <v/>
      </c>
      <c r="AE296" s="24" t="str">
        <f>IFERROR(VLOOKUP(F296,'TASA DE CAMBIO'!$D$2:$G$15,3,0),"")</f>
        <v/>
      </c>
      <c r="AF296" s="24" t="str">
        <f>IFERROR(VLOOKUP(F296,'TASA DE CAMBIO'!$D$2:$G$15,4,0),"")</f>
        <v/>
      </c>
    </row>
    <row r="297" spans="2:32" x14ac:dyDescent="0.2">
      <c r="B297" s="24" t="str">
        <f t="shared" si="12"/>
        <v/>
      </c>
      <c r="C297" s="3"/>
      <c r="D297" s="2"/>
      <c r="E297" s="2"/>
      <c r="F297" s="2"/>
      <c r="G297" s="2"/>
      <c r="H297" s="2"/>
      <c r="I297" s="2"/>
      <c r="J297" s="55" t="str">
        <f t="shared" si="14"/>
        <v/>
      </c>
      <c r="AC297" s="24" t="str">
        <f t="shared" si="13"/>
        <v/>
      </c>
      <c r="AD297" s="24" t="str">
        <f>IFERROR(VLOOKUP(F297,'TASA DE CAMBIO'!$D$2:$G$15,2,0),"")</f>
        <v/>
      </c>
      <c r="AE297" s="24" t="str">
        <f>IFERROR(VLOOKUP(F297,'TASA DE CAMBIO'!$D$2:$G$15,3,0),"")</f>
        <v/>
      </c>
      <c r="AF297" s="24" t="str">
        <f>IFERROR(VLOOKUP(F297,'TASA DE CAMBIO'!$D$2:$G$15,4,0),"")</f>
        <v/>
      </c>
    </row>
    <row r="298" spans="2:32" x14ac:dyDescent="0.2">
      <c r="B298" s="24" t="str">
        <f t="shared" si="12"/>
        <v/>
      </c>
      <c r="C298" s="3"/>
      <c r="D298" s="2"/>
      <c r="E298" s="2"/>
      <c r="F298" s="2"/>
      <c r="G298" s="2"/>
      <c r="H298" s="2"/>
      <c r="I298" s="2"/>
      <c r="J298" s="55" t="str">
        <f t="shared" si="14"/>
        <v/>
      </c>
      <c r="AC298" s="24" t="str">
        <f t="shared" si="13"/>
        <v/>
      </c>
      <c r="AD298" s="24" t="str">
        <f>IFERROR(VLOOKUP(F298,'TASA DE CAMBIO'!$D$2:$G$15,2,0),"")</f>
        <v/>
      </c>
      <c r="AE298" s="24" t="str">
        <f>IFERROR(VLOOKUP(F298,'TASA DE CAMBIO'!$D$2:$G$15,3,0),"")</f>
        <v/>
      </c>
      <c r="AF298" s="24" t="str">
        <f>IFERROR(VLOOKUP(F298,'TASA DE CAMBIO'!$D$2:$G$15,4,0),"")</f>
        <v/>
      </c>
    </row>
    <row r="299" spans="2:32" x14ac:dyDescent="0.2">
      <c r="B299" s="24" t="str">
        <f t="shared" si="12"/>
        <v/>
      </c>
      <c r="C299" s="3"/>
      <c r="D299" s="2"/>
      <c r="E299" s="2"/>
      <c r="F299" s="2"/>
      <c r="G299" s="2"/>
      <c r="H299" s="2"/>
      <c r="I299" s="2"/>
      <c r="J299" s="55" t="str">
        <f t="shared" si="14"/>
        <v/>
      </c>
      <c r="AC299" s="24" t="str">
        <f t="shared" si="13"/>
        <v/>
      </c>
      <c r="AD299" s="24" t="str">
        <f>IFERROR(VLOOKUP(F299,'TASA DE CAMBIO'!$D$2:$G$15,2,0),"")</f>
        <v/>
      </c>
      <c r="AE299" s="24" t="str">
        <f>IFERROR(VLOOKUP(F299,'TASA DE CAMBIO'!$D$2:$G$15,3,0),"")</f>
        <v/>
      </c>
      <c r="AF299" s="24" t="str">
        <f>IFERROR(VLOOKUP(F299,'TASA DE CAMBIO'!$D$2:$G$15,4,0),"")</f>
        <v/>
      </c>
    </row>
    <row r="300" spans="2:32" x14ac:dyDescent="0.2">
      <c r="B300" s="24" t="str">
        <f t="shared" si="12"/>
        <v/>
      </c>
      <c r="C300" s="3"/>
      <c r="D300" s="2"/>
      <c r="E300" s="2"/>
      <c r="F300" s="2"/>
      <c r="G300" s="2"/>
      <c r="H300" s="2"/>
      <c r="I300" s="2"/>
      <c r="J300" s="55" t="str">
        <f t="shared" si="14"/>
        <v/>
      </c>
      <c r="AC300" s="24" t="str">
        <f t="shared" si="13"/>
        <v/>
      </c>
      <c r="AD300" s="24" t="str">
        <f>IFERROR(VLOOKUP(F300,'TASA DE CAMBIO'!$D$2:$G$15,2,0),"")</f>
        <v/>
      </c>
      <c r="AE300" s="24" t="str">
        <f>IFERROR(VLOOKUP(F300,'TASA DE CAMBIO'!$D$2:$G$15,3,0),"")</f>
        <v/>
      </c>
      <c r="AF300" s="24" t="str">
        <f>IFERROR(VLOOKUP(F300,'TASA DE CAMBIO'!$D$2:$G$15,4,0),"")</f>
        <v/>
      </c>
    </row>
    <row r="301" spans="2:32" x14ac:dyDescent="0.2">
      <c r="B301" s="24" t="str">
        <f t="shared" si="12"/>
        <v/>
      </c>
      <c r="C301" s="3"/>
      <c r="D301" s="2"/>
      <c r="E301" s="2"/>
      <c r="F301" s="2"/>
      <c r="G301" s="2"/>
      <c r="H301" s="2"/>
      <c r="I301" s="2"/>
      <c r="J301" s="55" t="str">
        <f t="shared" si="14"/>
        <v/>
      </c>
      <c r="AC301" s="24" t="str">
        <f t="shared" si="13"/>
        <v/>
      </c>
      <c r="AD301" s="24" t="str">
        <f>IFERROR(VLOOKUP(F301,'TASA DE CAMBIO'!$D$2:$G$15,2,0),"")</f>
        <v/>
      </c>
      <c r="AE301" s="24" t="str">
        <f>IFERROR(VLOOKUP(F301,'TASA DE CAMBIO'!$D$2:$G$15,3,0),"")</f>
        <v/>
      </c>
      <c r="AF301" s="24" t="str">
        <f>IFERROR(VLOOKUP(F301,'TASA DE CAMBIO'!$D$2:$G$15,4,0),"")</f>
        <v/>
      </c>
    </row>
    <row r="302" spans="2:32" x14ac:dyDescent="0.2">
      <c r="B302" s="24" t="str">
        <f t="shared" si="12"/>
        <v/>
      </c>
      <c r="C302" s="3"/>
      <c r="D302" s="2"/>
      <c r="E302" s="2"/>
      <c r="F302" s="2"/>
      <c r="G302" s="2"/>
      <c r="H302" s="2"/>
      <c r="I302" s="2"/>
      <c r="J302" s="55" t="str">
        <f t="shared" si="14"/>
        <v/>
      </c>
      <c r="AC302" s="24" t="str">
        <f t="shared" si="13"/>
        <v/>
      </c>
      <c r="AD302" s="24" t="str">
        <f>IFERROR(VLOOKUP(F302,'TASA DE CAMBIO'!$D$2:$G$15,2,0),"")</f>
        <v/>
      </c>
      <c r="AE302" s="24" t="str">
        <f>IFERROR(VLOOKUP(F302,'TASA DE CAMBIO'!$D$2:$G$15,3,0),"")</f>
        <v/>
      </c>
      <c r="AF302" s="24" t="str">
        <f>IFERROR(VLOOKUP(F302,'TASA DE CAMBIO'!$D$2:$G$15,4,0),"")</f>
        <v/>
      </c>
    </row>
    <row r="303" spans="2:32" x14ac:dyDescent="0.2">
      <c r="B303" s="24" t="str">
        <f t="shared" si="12"/>
        <v/>
      </c>
      <c r="C303" s="3"/>
      <c r="D303" s="2"/>
      <c r="E303" s="2"/>
      <c r="F303" s="2"/>
      <c r="G303" s="2"/>
      <c r="H303" s="2"/>
      <c r="I303" s="2"/>
      <c r="J303" s="55" t="str">
        <f t="shared" si="14"/>
        <v/>
      </c>
      <c r="AC303" s="24" t="str">
        <f t="shared" si="13"/>
        <v/>
      </c>
      <c r="AD303" s="24" t="str">
        <f>IFERROR(VLOOKUP(F303,'TASA DE CAMBIO'!$D$2:$G$15,2,0),"")</f>
        <v/>
      </c>
      <c r="AE303" s="24" t="str">
        <f>IFERROR(VLOOKUP(F303,'TASA DE CAMBIO'!$D$2:$G$15,3,0),"")</f>
        <v/>
      </c>
      <c r="AF303" s="24" t="str">
        <f>IFERROR(VLOOKUP(F303,'TASA DE CAMBIO'!$D$2:$G$15,4,0),"")</f>
        <v/>
      </c>
    </row>
    <row r="304" spans="2:32" x14ac:dyDescent="0.2">
      <c r="B304" s="24" t="str">
        <f t="shared" si="12"/>
        <v/>
      </c>
      <c r="C304" s="3"/>
      <c r="D304" s="2"/>
      <c r="E304" s="2"/>
      <c r="F304" s="2"/>
      <c r="G304" s="2"/>
      <c r="H304" s="2"/>
      <c r="I304" s="2"/>
      <c r="J304" s="55" t="str">
        <f t="shared" si="14"/>
        <v/>
      </c>
      <c r="AC304" s="24" t="str">
        <f t="shared" si="13"/>
        <v/>
      </c>
      <c r="AD304" s="24" t="str">
        <f>IFERROR(VLOOKUP(F304,'TASA DE CAMBIO'!$D$2:$G$15,2,0),"")</f>
        <v/>
      </c>
      <c r="AE304" s="24" t="str">
        <f>IFERROR(VLOOKUP(F304,'TASA DE CAMBIO'!$D$2:$G$15,3,0),"")</f>
        <v/>
      </c>
      <c r="AF304" s="24" t="str">
        <f>IFERROR(VLOOKUP(F304,'TASA DE CAMBIO'!$D$2:$G$15,4,0),"")</f>
        <v/>
      </c>
    </row>
    <row r="305" spans="2:32" x14ac:dyDescent="0.2">
      <c r="B305" s="24" t="str">
        <f t="shared" si="12"/>
        <v/>
      </c>
      <c r="C305" s="3"/>
      <c r="D305" s="2"/>
      <c r="E305" s="2"/>
      <c r="F305" s="2"/>
      <c r="G305" s="2"/>
      <c r="H305" s="2"/>
      <c r="I305" s="2"/>
      <c r="J305" s="55" t="str">
        <f t="shared" si="14"/>
        <v/>
      </c>
      <c r="AC305" s="24" t="str">
        <f t="shared" si="13"/>
        <v/>
      </c>
      <c r="AD305" s="24" t="str">
        <f>IFERROR(VLOOKUP(F305,'TASA DE CAMBIO'!$D$2:$G$15,2,0),"")</f>
        <v/>
      </c>
      <c r="AE305" s="24" t="str">
        <f>IFERROR(VLOOKUP(F305,'TASA DE CAMBIO'!$D$2:$G$15,3,0),"")</f>
        <v/>
      </c>
      <c r="AF305" s="24" t="str">
        <f>IFERROR(VLOOKUP(F305,'TASA DE CAMBIO'!$D$2:$G$15,4,0),"")</f>
        <v/>
      </c>
    </row>
    <row r="306" spans="2:32" x14ac:dyDescent="0.2">
      <c r="B306" s="24" t="str">
        <f t="shared" si="12"/>
        <v/>
      </c>
      <c r="C306" s="3"/>
      <c r="D306" s="2"/>
      <c r="E306" s="2"/>
      <c r="F306" s="2"/>
      <c r="G306" s="2"/>
      <c r="H306" s="2"/>
      <c r="I306" s="2"/>
      <c r="J306" s="55" t="str">
        <f t="shared" si="14"/>
        <v/>
      </c>
      <c r="AC306" s="24" t="str">
        <f t="shared" si="13"/>
        <v/>
      </c>
      <c r="AD306" s="24" t="str">
        <f>IFERROR(VLOOKUP(F306,'TASA DE CAMBIO'!$D$2:$G$15,2,0),"")</f>
        <v/>
      </c>
      <c r="AE306" s="24" t="str">
        <f>IFERROR(VLOOKUP(F306,'TASA DE CAMBIO'!$D$2:$G$15,3,0),"")</f>
        <v/>
      </c>
      <c r="AF306" s="24" t="str">
        <f>IFERROR(VLOOKUP(F306,'TASA DE CAMBIO'!$D$2:$G$15,4,0),"")</f>
        <v/>
      </c>
    </row>
    <row r="307" spans="2:32" x14ac:dyDescent="0.2">
      <c r="B307" s="24" t="str">
        <f t="shared" si="12"/>
        <v/>
      </c>
      <c r="C307" s="3"/>
      <c r="D307" s="2"/>
      <c r="E307" s="2"/>
      <c r="F307" s="2"/>
      <c r="G307" s="2"/>
      <c r="H307" s="2"/>
      <c r="I307" s="2"/>
      <c r="J307" s="55" t="str">
        <f t="shared" si="14"/>
        <v/>
      </c>
      <c r="AC307" s="24" t="str">
        <f t="shared" si="13"/>
        <v/>
      </c>
      <c r="AD307" s="24" t="str">
        <f>IFERROR(VLOOKUP(F307,'TASA DE CAMBIO'!$D$2:$G$15,2,0),"")</f>
        <v/>
      </c>
      <c r="AE307" s="24" t="str">
        <f>IFERROR(VLOOKUP(F307,'TASA DE CAMBIO'!$D$2:$G$15,3,0),"")</f>
        <v/>
      </c>
      <c r="AF307" s="24" t="str">
        <f>IFERROR(VLOOKUP(F307,'TASA DE CAMBIO'!$D$2:$G$15,4,0),"")</f>
        <v/>
      </c>
    </row>
    <row r="308" spans="2:32" x14ac:dyDescent="0.2">
      <c r="B308" s="24" t="str">
        <f t="shared" si="12"/>
        <v/>
      </c>
      <c r="C308" s="3"/>
      <c r="D308" s="2"/>
      <c r="E308" s="2"/>
      <c r="F308" s="2"/>
      <c r="G308" s="2"/>
      <c r="H308" s="2"/>
      <c r="I308" s="2"/>
      <c r="J308" s="55" t="str">
        <f t="shared" si="14"/>
        <v/>
      </c>
      <c r="AC308" s="24" t="str">
        <f t="shared" si="13"/>
        <v/>
      </c>
      <c r="AD308" s="24" t="str">
        <f>IFERROR(VLOOKUP(F308,'TASA DE CAMBIO'!$D$2:$G$15,2,0),"")</f>
        <v/>
      </c>
      <c r="AE308" s="24" t="str">
        <f>IFERROR(VLOOKUP(F308,'TASA DE CAMBIO'!$D$2:$G$15,3,0),"")</f>
        <v/>
      </c>
      <c r="AF308" s="24" t="str">
        <f>IFERROR(VLOOKUP(F308,'TASA DE CAMBIO'!$D$2:$G$15,4,0),"")</f>
        <v/>
      </c>
    </row>
    <row r="309" spans="2:32" x14ac:dyDescent="0.2">
      <c r="B309" s="24" t="str">
        <f t="shared" si="12"/>
        <v/>
      </c>
      <c r="C309" s="3"/>
      <c r="D309" s="2"/>
      <c r="E309" s="2"/>
      <c r="F309" s="2"/>
      <c r="G309" s="2"/>
      <c r="H309" s="2"/>
      <c r="I309" s="2"/>
      <c r="J309" s="55" t="str">
        <f t="shared" si="14"/>
        <v/>
      </c>
      <c r="AC309" s="24" t="str">
        <f t="shared" si="13"/>
        <v/>
      </c>
      <c r="AD309" s="24" t="str">
        <f>IFERROR(VLOOKUP(F309,'TASA DE CAMBIO'!$D$2:$G$15,2,0),"")</f>
        <v/>
      </c>
      <c r="AE309" s="24" t="str">
        <f>IFERROR(VLOOKUP(F309,'TASA DE CAMBIO'!$D$2:$G$15,3,0),"")</f>
        <v/>
      </c>
      <c r="AF309" s="24" t="str">
        <f>IFERROR(VLOOKUP(F309,'TASA DE CAMBIO'!$D$2:$G$15,4,0),"")</f>
        <v/>
      </c>
    </row>
    <row r="310" spans="2:32" x14ac:dyDescent="0.2">
      <c r="B310" s="24" t="str">
        <f t="shared" si="12"/>
        <v/>
      </c>
      <c r="C310" s="3"/>
      <c r="D310" s="2"/>
      <c r="E310" s="2"/>
      <c r="F310" s="2"/>
      <c r="G310" s="2"/>
      <c r="H310" s="2"/>
      <c r="I310" s="2"/>
      <c r="J310" s="55" t="str">
        <f t="shared" si="14"/>
        <v/>
      </c>
      <c r="AC310" s="24" t="str">
        <f t="shared" si="13"/>
        <v/>
      </c>
      <c r="AD310" s="24" t="str">
        <f>IFERROR(VLOOKUP(F310,'TASA DE CAMBIO'!$D$2:$G$15,2,0),"")</f>
        <v/>
      </c>
      <c r="AE310" s="24" t="str">
        <f>IFERROR(VLOOKUP(F310,'TASA DE CAMBIO'!$D$2:$G$15,3,0),"")</f>
        <v/>
      </c>
      <c r="AF310" s="24" t="str">
        <f>IFERROR(VLOOKUP(F310,'TASA DE CAMBIO'!$D$2:$G$15,4,0),"")</f>
        <v/>
      </c>
    </row>
    <row r="311" spans="2:32" x14ac:dyDescent="0.2">
      <c r="B311" s="24" t="str">
        <f t="shared" si="12"/>
        <v/>
      </c>
      <c r="C311" s="3"/>
      <c r="D311" s="2"/>
      <c r="E311" s="2"/>
      <c r="F311" s="2"/>
      <c r="G311" s="2"/>
      <c r="H311" s="2"/>
      <c r="I311" s="2"/>
      <c r="J311" s="55" t="str">
        <f t="shared" si="14"/>
        <v/>
      </c>
      <c r="AC311" s="24" t="str">
        <f t="shared" si="13"/>
        <v/>
      </c>
      <c r="AD311" s="24" t="str">
        <f>IFERROR(VLOOKUP(F311,'TASA DE CAMBIO'!$D$2:$G$15,2,0),"")</f>
        <v/>
      </c>
      <c r="AE311" s="24" t="str">
        <f>IFERROR(VLOOKUP(F311,'TASA DE CAMBIO'!$D$2:$G$15,3,0),"")</f>
        <v/>
      </c>
      <c r="AF311" s="24" t="str">
        <f>IFERROR(VLOOKUP(F311,'TASA DE CAMBIO'!$D$2:$G$15,4,0),"")</f>
        <v/>
      </c>
    </row>
    <row r="312" spans="2:32" x14ac:dyDescent="0.2">
      <c r="B312" s="24" t="str">
        <f t="shared" si="12"/>
        <v/>
      </c>
      <c r="C312" s="3"/>
      <c r="D312" s="2"/>
      <c r="E312" s="2"/>
      <c r="F312" s="2"/>
      <c r="G312" s="2"/>
      <c r="H312" s="2"/>
      <c r="I312" s="2"/>
      <c r="J312" s="55" t="str">
        <f t="shared" si="14"/>
        <v/>
      </c>
      <c r="AC312" s="24" t="str">
        <f t="shared" si="13"/>
        <v/>
      </c>
      <c r="AD312" s="24" t="str">
        <f>IFERROR(VLOOKUP(F312,'TASA DE CAMBIO'!$D$2:$G$15,2,0),"")</f>
        <v/>
      </c>
      <c r="AE312" s="24" t="str">
        <f>IFERROR(VLOOKUP(F312,'TASA DE CAMBIO'!$D$2:$G$15,3,0),"")</f>
        <v/>
      </c>
      <c r="AF312" s="24" t="str">
        <f>IFERROR(VLOOKUP(F312,'TASA DE CAMBIO'!$D$2:$G$15,4,0),"")</f>
        <v/>
      </c>
    </row>
    <row r="313" spans="2:32" x14ac:dyDescent="0.2">
      <c r="B313" s="24" t="str">
        <f t="shared" si="12"/>
        <v/>
      </c>
      <c r="C313" s="3"/>
      <c r="D313" s="2"/>
      <c r="E313" s="2"/>
      <c r="F313" s="2"/>
      <c r="G313" s="2"/>
      <c r="H313" s="2"/>
      <c r="I313" s="2"/>
      <c r="J313" s="55" t="str">
        <f t="shared" si="14"/>
        <v/>
      </c>
      <c r="AC313" s="24" t="str">
        <f t="shared" si="13"/>
        <v/>
      </c>
      <c r="AD313" s="24" t="str">
        <f>IFERROR(VLOOKUP(F313,'TASA DE CAMBIO'!$D$2:$G$15,2,0),"")</f>
        <v/>
      </c>
      <c r="AE313" s="24" t="str">
        <f>IFERROR(VLOOKUP(F313,'TASA DE CAMBIO'!$D$2:$G$15,3,0),"")</f>
        <v/>
      </c>
      <c r="AF313" s="24" t="str">
        <f>IFERROR(VLOOKUP(F313,'TASA DE CAMBIO'!$D$2:$G$15,4,0),"")</f>
        <v/>
      </c>
    </row>
    <row r="314" spans="2:32" x14ac:dyDescent="0.2">
      <c r="B314" s="24" t="str">
        <f t="shared" si="12"/>
        <v/>
      </c>
      <c r="C314" s="3"/>
      <c r="D314" s="2"/>
      <c r="E314" s="2"/>
      <c r="F314" s="2"/>
      <c r="G314" s="2"/>
      <c r="H314" s="2"/>
      <c r="I314" s="2"/>
      <c r="J314" s="55" t="str">
        <f t="shared" si="14"/>
        <v/>
      </c>
      <c r="AC314" s="24" t="str">
        <f t="shared" si="13"/>
        <v/>
      </c>
      <c r="AD314" s="24" t="str">
        <f>IFERROR(VLOOKUP(F314,'TASA DE CAMBIO'!$D$2:$G$15,2,0),"")</f>
        <v/>
      </c>
      <c r="AE314" s="24" t="str">
        <f>IFERROR(VLOOKUP(F314,'TASA DE CAMBIO'!$D$2:$G$15,3,0),"")</f>
        <v/>
      </c>
      <c r="AF314" s="24" t="str">
        <f>IFERROR(VLOOKUP(F314,'TASA DE CAMBIO'!$D$2:$G$15,4,0),"")</f>
        <v/>
      </c>
    </row>
    <row r="315" spans="2:32" x14ac:dyDescent="0.2">
      <c r="B315" s="24" t="str">
        <f t="shared" si="12"/>
        <v/>
      </c>
      <c r="C315" s="3"/>
      <c r="D315" s="2"/>
      <c r="E315" s="2"/>
      <c r="F315" s="2"/>
      <c r="G315" s="2"/>
      <c r="H315" s="2"/>
      <c r="I315" s="2"/>
      <c r="J315" s="55" t="str">
        <f t="shared" si="14"/>
        <v/>
      </c>
      <c r="AC315" s="24" t="str">
        <f t="shared" si="13"/>
        <v/>
      </c>
      <c r="AD315" s="24" t="str">
        <f>IFERROR(VLOOKUP(F315,'TASA DE CAMBIO'!$D$2:$G$15,2,0),"")</f>
        <v/>
      </c>
      <c r="AE315" s="24" t="str">
        <f>IFERROR(VLOOKUP(F315,'TASA DE CAMBIO'!$D$2:$G$15,3,0),"")</f>
        <v/>
      </c>
      <c r="AF315" s="24" t="str">
        <f>IFERROR(VLOOKUP(F315,'TASA DE CAMBIO'!$D$2:$G$15,4,0),"")</f>
        <v/>
      </c>
    </row>
    <row r="316" spans="2:32" x14ac:dyDescent="0.2">
      <c r="B316" s="24" t="str">
        <f t="shared" si="12"/>
        <v/>
      </c>
      <c r="C316" s="3"/>
      <c r="D316" s="2"/>
      <c r="E316" s="2"/>
      <c r="F316" s="2"/>
      <c r="G316" s="2"/>
      <c r="H316" s="2"/>
      <c r="I316" s="2"/>
      <c r="J316" s="55" t="str">
        <f t="shared" si="14"/>
        <v/>
      </c>
      <c r="AC316" s="24" t="str">
        <f t="shared" si="13"/>
        <v/>
      </c>
      <c r="AD316" s="24" t="str">
        <f>IFERROR(VLOOKUP(F316,'TASA DE CAMBIO'!$D$2:$G$15,2,0),"")</f>
        <v/>
      </c>
      <c r="AE316" s="24" t="str">
        <f>IFERROR(VLOOKUP(F316,'TASA DE CAMBIO'!$D$2:$G$15,3,0),"")</f>
        <v/>
      </c>
      <c r="AF316" s="24" t="str">
        <f>IFERROR(VLOOKUP(F316,'TASA DE CAMBIO'!$D$2:$G$15,4,0),"")</f>
        <v/>
      </c>
    </row>
    <row r="317" spans="2:32" x14ac:dyDescent="0.2">
      <c r="B317" s="24" t="str">
        <f t="shared" si="12"/>
        <v/>
      </c>
      <c r="C317" s="3"/>
      <c r="D317" s="2"/>
      <c r="E317" s="2"/>
      <c r="F317" s="2"/>
      <c r="G317" s="2"/>
      <c r="H317" s="2"/>
      <c r="I317" s="2"/>
      <c r="J317" s="55" t="str">
        <f t="shared" si="14"/>
        <v/>
      </c>
      <c r="AC317" s="24" t="str">
        <f t="shared" si="13"/>
        <v/>
      </c>
      <c r="AD317" s="24" t="str">
        <f>IFERROR(VLOOKUP(F317,'TASA DE CAMBIO'!$D$2:$G$15,2,0),"")</f>
        <v/>
      </c>
      <c r="AE317" s="24" t="str">
        <f>IFERROR(VLOOKUP(F317,'TASA DE CAMBIO'!$D$2:$G$15,3,0),"")</f>
        <v/>
      </c>
      <c r="AF317" s="24" t="str">
        <f>IFERROR(VLOOKUP(F317,'TASA DE CAMBIO'!$D$2:$G$15,4,0),"")</f>
        <v/>
      </c>
    </row>
    <row r="318" spans="2:32" x14ac:dyDescent="0.2">
      <c r="B318" s="24" t="str">
        <f t="shared" si="12"/>
        <v/>
      </c>
      <c r="C318" s="3"/>
      <c r="D318" s="2"/>
      <c r="E318" s="2"/>
      <c r="F318" s="2"/>
      <c r="G318" s="2"/>
      <c r="H318" s="2"/>
      <c r="I318" s="2"/>
      <c r="J318" s="55" t="str">
        <f t="shared" si="14"/>
        <v/>
      </c>
      <c r="AC318" s="24" t="str">
        <f t="shared" si="13"/>
        <v/>
      </c>
      <c r="AD318" s="24" t="str">
        <f>IFERROR(VLOOKUP(F318,'TASA DE CAMBIO'!$D$2:$G$15,2,0),"")</f>
        <v/>
      </c>
      <c r="AE318" s="24" t="str">
        <f>IFERROR(VLOOKUP(F318,'TASA DE CAMBIO'!$D$2:$G$15,3,0),"")</f>
        <v/>
      </c>
      <c r="AF318" s="24" t="str">
        <f>IFERROR(VLOOKUP(F318,'TASA DE CAMBIO'!$D$2:$G$15,4,0),"")</f>
        <v/>
      </c>
    </row>
    <row r="319" spans="2:32" x14ac:dyDescent="0.2">
      <c r="B319" s="24" t="str">
        <f t="shared" si="12"/>
        <v/>
      </c>
      <c r="C319" s="3"/>
      <c r="D319" s="2"/>
      <c r="E319" s="2"/>
      <c r="F319" s="2"/>
      <c r="G319" s="2"/>
      <c r="H319" s="2"/>
      <c r="I319" s="2"/>
      <c r="J319" s="55" t="str">
        <f t="shared" si="14"/>
        <v/>
      </c>
      <c r="AC319" s="24" t="str">
        <f t="shared" si="13"/>
        <v/>
      </c>
      <c r="AD319" s="24" t="str">
        <f>IFERROR(VLOOKUP(F319,'TASA DE CAMBIO'!$D$2:$G$15,2,0),"")</f>
        <v/>
      </c>
      <c r="AE319" s="24" t="str">
        <f>IFERROR(VLOOKUP(F319,'TASA DE CAMBIO'!$D$2:$G$15,3,0),"")</f>
        <v/>
      </c>
      <c r="AF319" s="24" t="str">
        <f>IFERROR(VLOOKUP(F319,'TASA DE CAMBIO'!$D$2:$G$15,4,0),"")</f>
        <v/>
      </c>
    </row>
    <row r="320" spans="2:32" x14ac:dyDescent="0.2">
      <c r="B320" s="24" t="str">
        <f t="shared" si="12"/>
        <v/>
      </c>
      <c r="C320" s="3"/>
      <c r="D320" s="2"/>
      <c r="E320" s="2"/>
      <c r="F320" s="2"/>
      <c r="G320" s="2"/>
      <c r="H320" s="2"/>
      <c r="I320" s="2"/>
      <c r="J320" s="55" t="str">
        <f t="shared" si="14"/>
        <v/>
      </c>
      <c r="AC320" s="24" t="str">
        <f t="shared" si="13"/>
        <v/>
      </c>
      <c r="AD320" s="24" t="str">
        <f>IFERROR(VLOOKUP(F320,'TASA DE CAMBIO'!$D$2:$G$15,2,0),"")</f>
        <v/>
      </c>
      <c r="AE320" s="24" t="str">
        <f>IFERROR(VLOOKUP(F320,'TASA DE CAMBIO'!$D$2:$G$15,3,0),"")</f>
        <v/>
      </c>
      <c r="AF320" s="24" t="str">
        <f>IFERROR(VLOOKUP(F320,'TASA DE CAMBIO'!$D$2:$G$15,4,0),"")</f>
        <v/>
      </c>
    </row>
    <row r="321" spans="2:32" x14ac:dyDescent="0.2">
      <c r="B321" s="24" t="str">
        <f t="shared" si="12"/>
        <v/>
      </c>
      <c r="C321" s="3"/>
      <c r="D321" s="2"/>
      <c r="E321" s="2"/>
      <c r="F321" s="2"/>
      <c r="G321" s="2"/>
      <c r="H321" s="2"/>
      <c r="I321" s="2"/>
      <c r="J321" s="55" t="str">
        <f t="shared" si="14"/>
        <v/>
      </c>
      <c r="AC321" s="24" t="str">
        <f t="shared" si="13"/>
        <v/>
      </c>
      <c r="AD321" s="24" t="str">
        <f>IFERROR(VLOOKUP(F321,'TASA DE CAMBIO'!$D$2:$G$15,2,0),"")</f>
        <v/>
      </c>
      <c r="AE321" s="24" t="str">
        <f>IFERROR(VLOOKUP(F321,'TASA DE CAMBIO'!$D$2:$G$15,3,0),"")</f>
        <v/>
      </c>
      <c r="AF321" s="24" t="str">
        <f>IFERROR(VLOOKUP(F321,'TASA DE CAMBIO'!$D$2:$G$15,4,0),"")</f>
        <v/>
      </c>
    </row>
    <row r="322" spans="2:32" x14ac:dyDescent="0.2">
      <c r="B322" s="24" t="str">
        <f t="shared" si="12"/>
        <v/>
      </c>
      <c r="C322" s="3"/>
      <c r="D322" s="2"/>
      <c r="E322" s="2"/>
      <c r="F322" s="2"/>
      <c r="G322" s="2"/>
      <c r="H322" s="2"/>
      <c r="I322" s="2"/>
      <c r="J322" s="55" t="str">
        <f t="shared" si="14"/>
        <v/>
      </c>
      <c r="AC322" s="24" t="str">
        <f t="shared" si="13"/>
        <v/>
      </c>
      <c r="AD322" s="24" t="str">
        <f>IFERROR(VLOOKUP(F322,'TASA DE CAMBIO'!$D$2:$G$15,2,0),"")</f>
        <v/>
      </c>
      <c r="AE322" s="24" t="str">
        <f>IFERROR(VLOOKUP(F322,'TASA DE CAMBIO'!$D$2:$G$15,3,0),"")</f>
        <v/>
      </c>
      <c r="AF322" s="24" t="str">
        <f>IFERROR(VLOOKUP(F322,'TASA DE CAMBIO'!$D$2:$G$15,4,0),"")</f>
        <v/>
      </c>
    </row>
    <row r="323" spans="2:32" x14ac:dyDescent="0.2">
      <c r="B323" s="24" t="str">
        <f t="shared" si="12"/>
        <v/>
      </c>
      <c r="C323" s="3"/>
      <c r="D323" s="2"/>
      <c r="E323" s="2"/>
      <c r="F323" s="2"/>
      <c r="G323" s="2"/>
      <c r="H323" s="2"/>
      <c r="I323" s="2"/>
      <c r="J323" s="55" t="str">
        <f t="shared" si="14"/>
        <v/>
      </c>
      <c r="AC323" s="24" t="str">
        <f t="shared" si="13"/>
        <v/>
      </c>
      <c r="AD323" s="24" t="str">
        <f>IFERROR(VLOOKUP(F323,'TASA DE CAMBIO'!$D$2:$G$15,2,0),"")</f>
        <v/>
      </c>
      <c r="AE323" s="24" t="str">
        <f>IFERROR(VLOOKUP(F323,'TASA DE CAMBIO'!$D$2:$G$15,3,0),"")</f>
        <v/>
      </c>
      <c r="AF323" s="24" t="str">
        <f>IFERROR(VLOOKUP(F323,'TASA DE CAMBIO'!$D$2:$G$15,4,0),"")</f>
        <v/>
      </c>
    </row>
    <row r="324" spans="2:32" x14ac:dyDescent="0.2">
      <c r="B324" s="24" t="str">
        <f t="shared" si="12"/>
        <v/>
      </c>
      <c r="C324" s="3"/>
      <c r="D324" s="2"/>
      <c r="E324" s="2"/>
      <c r="F324" s="2"/>
      <c r="G324" s="2"/>
      <c r="H324" s="2"/>
      <c r="I324" s="2"/>
      <c r="J324" s="55" t="str">
        <f t="shared" si="14"/>
        <v/>
      </c>
      <c r="AC324" s="24" t="str">
        <f t="shared" si="13"/>
        <v/>
      </c>
      <c r="AD324" s="24" t="str">
        <f>IFERROR(VLOOKUP(F324,'TASA DE CAMBIO'!$D$2:$G$15,2,0),"")</f>
        <v/>
      </c>
      <c r="AE324" s="24" t="str">
        <f>IFERROR(VLOOKUP(F324,'TASA DE CAMBIO'!$D$2:$G$15,3,0),"")</f>
        <v/>
      </c>
      <c r="AF324" s="24" t="str">
        <f>IFERROR(VLOOKUP(F324,'TASA DE CAMBIO'!$D$2:$G$15,4,0),"")</f>
        <v/>
      </c>
    </row>
    <row r="325" spans="2:32" x14ac:dyDescent="0.2">
      <c r="B325" s="24" t="str">
        <f t="shared" si="12"/>
        <v/>
      </c>
      <c r="C325" s="3"/>
      <c r="D325" s="2"/>
      <c r="E325" s="2"/>
      <c r="F325" s="2"/>
      <c r="G325" s="2"/>
      <c r="H325" s="2"/>
      <c r="I325" s="2"/>
      <c r="J325" s="55" t="str">
        <f t="shared" si="14"/>
        <v/>
      </c>
      <c r="AC325" s="24" t="str">
        <f t="shared" si="13"/>
        <v/>
      </c>
      <c r="AD325" s="24" t="str">
        <f>IFERROR(VLOOKUP(F325,'TASA DE CAMBIO'!$D$2:$G$15,2,0),"")</f>
        <v/>
      </c>
      <c r="AE325" s="24" t="str">
        <f>IFERROR(VLOOKUP(F325,'TASA DE CAMBIO'!$D$2:$G$15,3,0),"")</f>
        <v/>
      </c>
      <c r="AF325" s="24" t="str">
        <f>IFERROR(VLOOKUP(F325,'TASA DE CAMBIO'!$D$2:$G$15,4,0),"")</f>
        <v/>
      </c>
    </row>
    <row r="326" spans="2:32" x14ac:dyDescent="0.2">
      <c r="B326" s="24" t="str">
        <f t="shared" ref="B326:B389" si="15">CONCATENATE(D326,E326,F326)</f>
        <v/>
      </c>
      <c r="C326" s="3"/>
      <c r="D326" s="2"/>
      <c r="E326" s="2"/>
      <c r="F326" s="2"/>
      <c r="G326" s="2"/>
      <c r="H326" s="2"/>
      <c r="I326" s="2"/>
      <c r="J326" s="55" t="str">
        <f t="shared" si="14"/>
        <v/>
      </c>
      <c r="AC326" s="24" t="str">
        <f t="shared" ref="AC326:AC389" si="16">IF(G326="","",G326-H326-I326)</f>
        <v/>
      </c>
      <c r="AD326" s="24" t="str">
        <f>IFERROR(VLOOKUP(F326,'TASA DE CAMBIO'!$D$2:$G$15,2,0),"")</f>
        <v/>
      </c>
      <c r="AE326" s="24" t="str">
        <f>IFERROR(VLOOKUP(F326,'TASA DE CAMBIO'!$D$2:$G$15,3,0),"")</f>
        <v/>
      </c>
      <c r="AF326" s="24" t="str">
        <f>IFERROR(VLOOKUP(F326,'TASA DE CAMBIO'!$D$2:$G$15,4,0),"")</f>
        <v/>
      </c>
    </row>
    <row r="327" spans="2:32" x14ac:dyDescent="0.2">
      <c r="B327" s="24" t="str">
        <f t="shared" si="15"/>
        <v/>
      </c>
      <c r="C327" s="3"/>
      <c r="D327" s="2"/>
      <c r="E327" s="2"/>
      <c r="F327" s="2"/>
      <c r="G327" s="2"/>
      <c r="H327" s="2"/>
      <c r="I327" s="2"/>
      <c r="J327" s="55" t="str">
        <f t="shared" ref="J327:J390" si="17">IF(AC327="","",IF(AND(AE327="Inicio",AF327=2),_xlfn.CONCAT(AD327,TEXT(AC327,"#,##0.00")), IF(AND(AE327="Fin",AF327=2),_xlfn.CONCAT(TEXT(AC327,"#,##0.00"),AD327), IF(AND(AE327="Inicio",AF327=0),_xlfn.CONCAT(AD327,TEXT(AC327,"#,##0")), IF(AND(AE327="Fin",AF327=0),_xlfn.CONCAT(TEXT(AC327,"#,##0"),AD327),"")))))</f>
        <v/>
      </c>
      <c r="AC327" s="24" t="str">
        <f t="shared" si="16"/>
        <v/>
      </c>
      <c r="AD327" s="24" t="str">
        <f>IFERROR(VLOOKUP(F327,'TASA DE CAMBIO'!$D$2:$G$15,2,0),"")</f>
        <v/>
      </c>
      <c r="AE327" s="24" t="str">
        <f>IFERROR(VLOOKUP(F327,'TASA DE CAMBIO'!$D$2:$G$15,3,0),"")</f>
        <v/>
      </c>
      <c r="AF327" s="24" t="str">
        <f>IFERROR(VLOOKUP(F327,'TASA DE CAMBIO'!$D$2:$G$15,4,0),"")</f>
        <v/>
      </c>
    </row>
    <row r="328" spans="2:32" x14ac:dyDescent="0.2">
      <c r="B328" s="24" t="str">
        <f t="shared" si="15"/>
        <v/>
      </c>
      <c r="C328" s="3"/>
      <c r="D328" s="2"/>
      <c r="E328" s="2"/>
      <c r="F328" s="2"/>
      <c r="G328" s="2"/>
      <c r="H328" s="2"/>
      <c r="I328" s="2"/>
      <c r="J328" s="55" t="str">
        <f t="shared" si="17"/>
        <v/>
      </c>
      <c r="AC328" s="24" t="str">
        <f t="shared" si="16"/>
        <v/>
      </c>
      <c r="AD328" s="24" t="str">
        <f>IFERROR(VLOOKUP(F328,'TASA DE CAMBIO'!$D$2:$G$15,2,0),"")</f>
        <v/>
      </c>
      <c r="AE328" s="24" t="str">
        <f>IFERROR(VLOOKUP(F328,'TASA DE CAMBIO'!$D$2:$G$15,3,0),"")</f>
        <v/>
      </c>
      <c r="AF328" s="24" t="str">
        <f>IFERROR(VLOOKUP(F328,'TASA DE CAMBIO'!$D$2:$G$15,4,0),"")</f>
        <v/>
      </c>
    </row>
    <row r="329" spans="2:32" x14ac:dyDescent="0.2">
      <c r="B329" s="24" t="str">
        <f t="shared" si="15"/>
        <v/>
      </c>
      <c r="C329" s="3"/>
      <c r="D329" s="2"/>
      <c r="E329" s="2"/>
      <c r="F329" s="2"/>
      <c r="G329" s="2"/>
      <c r="H329" s="2"/>
      <c r="I329" s="2"/>
      <c r="J329" s="55" t="str">
        <f t="shared" si="17"/>
        <v/>
      </c>
      <c r="AC329" s="24" t="str">
        <f t="shared" si="16"/>
        <v/>
      </c>
      <c r="AD329" s="24" t="str">
        <f>IFERROR(VLOOKUP(F329,'TASA DE CAMBIO'!$D$2:$G$15,2,0),"")</f>
        <v/>
      </c>
      <c r="AE329" s="24" t="str">
        <f>IFERROR(VLOOKUP(F329,'TASA DE CAMBIO'!$D$2:$G$15,3,0),"")</f>
        <v/>
      </c>
      <c r="AF329" s="24" t="str">
        <f>IFERROR(VLOOKUP(F329,'TASA DE CAMBIO'!$D$2:$G$15,4,0),"")</f>
        <v/>
      </c>
    </row>
    <row r="330" spans="2:32" x14ac:dyDescent="0.2">
      <c r="B330" s="24" t="str">
        <f t="shared" si="15"/>
        <v/>
      </c>
      <c r="C330" s="3"/>
      <c r="D330" s="2"/>
      <c r="E330" s="2"/>
      <c r="F330" s="2"/>
      <c r="G330" s="2"/>
      <c r="H330" s="2"/>
      <c r="I330" s="2"/>
      <c r="J330" s="55" t="str">
        <f t="shared" si="17"/>
        <v/>
      </c>
      <c r="AC330" s="24" t="str">
        <f t="shared" si="16"/>
        <v/>
      </c>
      <c r="AD330" s="24" t="str">
        <f>IFERROR(VLOOKUP(F330,'TASA DE CAMBIO'!$D$2:$G$15,2,0),"")</f>
        <v/>
      </c>
      <c r="AE330" s="24" t="str">
        <f>IFERROR(VLOOKUP(F330,'TASA DE CAMBIO'!$D$2:$G$15,3,0),"")</f>
        <v/>
      </c>
      <c r="AF330" s="24" t="str">
        <f>IFERROR(VLOOKUP(F330,'TASA DE CAMBIO'!$D$2:$G$15,4,0),"")</f>
        <v/>
      </c>
    </row>
    <row r="331" spans="2:32" x14ac:dyDescent="0.2">
      <c r="B331" s="24" t="str">
        <f t="shared" si="15"/>
        <v/>
      </c>
      <c r="C331" s="3"/>
      <c r="D331" s="2"/>
      <c r="E331" s="2"/>
      <c r="F331" s="2"/>
      <c r="G331" s="2"/>
      <c r="H331" s="2"/>
      <c r="I331" s="2"/>
      <c r="J331" s="55" t="str">
        <f t="shared" si="17"/>
        <v/>
      </c>
      <c r="AC331" s="24" t="str">
        <f t="shared" si="16"/>
        <v/>
      </c>
      <c r="AD331" s="24" t="str">
        <f>IFERROR(VLOOKUP(F331,'TASA DE CAMBIO'!$D$2:$G$15,2,0),"")</f>
        <v/>
      </c>
      <c r="AE331" s="24" t="str">
        <f>IFERROR(VLOOKUP(F331,'TASA DE CAMBIO'!$D$2:$G$15,3,0),"")</f>
        <v/>
      </c>
      <c r="AF331" s="24" t="str">
        <f>IFERROR(VLOOKUP(F331,'TASA DE CAMBIO'!$D$2:$G$15,4,0),"")</f>
        <v/>
      </c>
    </row>
    <row r="332" spans="2:32" x14ac:dyDescent="0.2">
      <c r="B332" s="24" t="str">
        <f t="shared" si="15"/>
        <v/>
      </c>
      <c r="C332" s="3"/>
      <c r="D332" s="2"/>
      <c r="E332" s="2"/>
      <c r="F332" s="2"/>
      <c r="G332" s="2"/>
      <c r="H332" s="2"/>
      <c r="I332" s="2"/>
      <c r="J332" s="55" t="str">
        <f t="shared" si="17"/>
        <v/>
      </c>
      <c r="AC332" s="24" t="str">
        <f t="shared" si="16"/>
        <v/>
      </c>
      <c r="AD332" s="24" t="str">
        <f>IFERROR(VLOOKUP(F332,'TASA DE CAMBIO'!$D$2:$G$15,2,0),"")</f>
        <v/>
      </c>
      <c r="AE332" s="24" t="str">
        <f>IFERROR(VLOOKUP(F332,'TASA DE CAMBIO'!$D$2:$G$15,3,0),"")</f>
        <v/>
      </c>
      <c r="AF332" s="24" t="str">
        <f>IFERROR(VLOOKUP(F332,'TASA DE CAMBIO'!$D$2:$G$15,4,0),"")</f>
        <v/>
      </c>
    </row>
    <row r="333" spans="2:32" x14ac:dyDescent="0.2">
      <c r="B333" s="24" t="str">
        <f t="shared" si="15"/>
        <v/>
      </c>
      <c r="C333" s="3"/>
      <c r="D333" s="2"/>
      <c r="E333" s="2"/>
      <c r="F333" s="2"/>
      <c r="G333" s="2"/>
      <c r="H333" s="2"/>
      <c r="I333" s="2"/>
      <c r="J333" s="55" t="str">
        <f t="shared" si="17"/>
        <v/>
      </c>
      <c r="AC333" s="24" t="str">
        <f t="shared" si="16"/>
        <v/>
      </c>
      <c r="AD333" s="24" t="str">
        <f>IFERROR(VLOOKUP(F333,'TASA DE CAMBIO'!$D$2:$G$15,2,0),"")</f>
        <v/>
      </c>
      <c r="AE333" s="24" t="str">
        <f>IFERROR(VLOOKUP(F333,'TASA DE CAMBIO'!$D$2:$G$15,3,0),"")</f>
        <v/>
      </c>
      <c r="AF333" s="24" t="str">
        <f>IFERROR(VLOOKUP(F333,'TASA DE CAMBIO'!$D$2:$G$15,4,0),"")</f>
        <v/>
      </c>
    </row>
    <row r="334" spans="2:32" x14ac:dyDescent="0.2">
      <c r="B334" s="24" t="str">
        <f t="shared" si="15"/>
        <v/>
      </c>
      <c r="C334" s="3"/>
      <c r="D334" s="2"/>
      <c r="E334" s="2"/>
      <c r="F334" s="2"/>
      <c r="G334" s="2"/>
      <c r="H334" s="2"/>
      <c r="I334" s="2"/>
      <c r="J334" s="55" t="str">
        <f t="shared" si="17"/>
        <v/>
      </c>
      <c r="AC334" s="24" t="str">
        <f t="shared" si="16"/>
        <v/>
      </c>
      <c r="AD334" s="24" t="str">
        <f>IFERROR(VLOOKUP(F334,'TASA DE CAMBIO'!$D$2:$G$15,2,0),"")</f>
        <v/>
      </c>
      <c r="AE334" s="24" t="str">
        <f>IFERROR(VLOOKUP(F334,'TASA DE CAMBIO'!$D$2:$G$15,3,0),"")</f>
        <v/>
      </c>
      <c r="AF334" s="24" t="str">
        <f>IFERROR(VLOOKUP(F334,'TASA DE CAMBIO'!$D$2:$G$15,4,0),"")</f>
        <v/>
      </c>
    </row>
    <row r="335" spans="2:32" x14ac:dyDescent="0.2">
      <c r="B335" s="24" t="str">
        <f t="shared" si="15"/>
        <v/>
      </c>
      <c r="C335" s="3"/>
      <c r="D335" s="2"/>
      <c r="E335" s="2"/>
      <c r="F335" s="2"/>
      <c r="G335" s="2"/>
      <c r="H335" s="2"/>
      <c r="I335" s="2"/>
      <c r="J335" s="55" t="str">
        <f t="shared" si="17"/>
        <v/>
      </c>
      <c r="AC335" s="24" t="str">
        <f t="shared" si="16"/>
        <v/>
      </c>
      <c r="AD335" s="24" t="str">
        <f>IFERROR(VLOOKUP(F335,'TASA DE CAMBIO'!$D$2:$G$15,2,0),"")</f>
        <v/>
      </c>
      <c r="AE335" s="24" t="str">
        <f>IFERROR(VLOOKUP(F335,'TASA DE CAMBIO'!$D$2:$G$15,3,0),"")</f>
        <v/>
      </c>
      <c r="AF335" s="24" t="str">
        <f>IFERROR(VLOOKUP(F335,'TASA DE CAMBIO'!$D$2:$G$15,4,0),"")</f>
        <v/>
      </c>
    </row>
    <row r="336" spans="2:32" x14ac:dyDescent="0.2">
      <c r="B336" s="24" t="str">
        <f t="shared" si="15"/>
        <v/>
      </c>
      <c r="C336" s="3"/>
      <c r="D336" s="2"/>
      <c r="E336" s="2"/>
      <c r="F336" s="2"/>
      <c r="G336" s="2"/>
      <c r="H336" s="2"/>
      <c r="I336" s="2"/>
      <c r="J336" s="55" t="str">
        <f t="shared" si="17"/>
        <v/>
      </c>
      <c r="AC336" s="24" t="str">
        <f t="shared" si="16"/>
        <v/>
      </c>
      <c r="AD336" s="24" t="str">
        <f>IFERROR(VLOOKUP(F336,'TASA DE CAMBIO'!$D$2:$G$15,2,0),"")</f>
        <v/>
      </c>
      <c r="AE336" s="24" t="str">
        <f>IFERROR(VLOOKUP(F336,'TASA DE CAMBIO'!$D$2:$G$15,3,0),"")</f>
        <v/>
      </c>
      <c r="AF336" s="24" t="str">
        <f>IFERROR(VLOOKUP(F336,'TASA DE CAMBIO'!$D$2:$G$15,4,0),"")</f>
        <v/>
      </c>
    </row>
    <row r="337" spans="2:32" x14ac:dyDescent="0.2">
      <c r="B337" s="24" t="str">
        <f t="shared" si="15"/>
        <v/>
      </c>
      <c r="C337" s="3"/>
      <c r="D337" s="2"/>
      <c r="E337" s="2"/>
      <c r="F337" s="2"/>
      <c r="G337" s="2"/>
      <c r="H337" s="2"/>
      <c r="I337" s="2"/>
      <c r="J337" s="55" t="str">
        <f t="shared" si="17"/>
        <v/>
      </c>
      <c r="AC337" s="24" t="str">
        <f t="shared" si="16"/>
        <v/>
      </c>
      <c r="AD337" s="24" t="str">
        <f>IFERROR(VLOOKUP(F337,'TASA DE CAMBIO'!$D$2:$G$15,2,0),"")</f>
        <v/>
      </c>
      <c r="AE337" s="24" t="str">
        <f>IFERROR(VLOOKUP(F337,'TASA DE CAMBIO'!$D$2:$G$15,3,0),"")</f>
        <v/>
      </c>
      <c r="AF337" s="24" t="str">
        <f>IFERROR(VLOOKUP(F337,'TASA DE CAMBIO'!$D$2:$G$15,4,0),"")</f>
        <v/>
      </c>
    </row>
    <row r="338" spans="2:32" x14ac:dyDescent="0.2">
      <c r="B338" s="24" t="str">
        <f t="shared" si="15"/>
        <v/>
      </c>
      <c r="C338" s="3"/>
      <c r="D338" s="2"/>
      <c r="E338" s="2"/>
      <c r="F338" s="2"/>
      <c r="G338" s="2"/>
      <c r="H338" s="2"/>
      <c r="I338" s="2"/>
      <c r="J338" s="55" t="str">
        <f t="shared" si="17"/>
        <v/>
      </c>
      <c r="AC338" s="24" t="str">
        <f t="shared" si="16"/>
        <v/>
      </c>
      <c r="AD338" s="24" t="str">
        <f>IFERROR(VLOOKUP(F338,'TASA DE CAMBIO'!$D$2:$G$15,2,0),"")</f>
        <v/>
      </c>
      <c r="AE338" s="24" t="str">
        <f>IFERROR(VLOOKUP(F338,'TASA DE CAMBIO'!$D$2:$G$15,3,0),"")</f>
        <v/>
      </c>
      <c r="AF338" s="24" t="str">
        <f>IFERROR(VLOOKUP(F338,'TASA DE CAMBIO'!$D$2:$G$15,4,0),"")</f>
        <v/>
      </c>
    </row>
    <row r="339" spans="2:32" x14ac:dyDescent="0.2">
      <c r="B339" s="24" t="str">
        <f t="shared" si="15"/>
        <v/>
      </c>
      <c r="C339" s="3"/>
      <c r="D339" s="2"/>
      <c r="E339" s="2"/>
      <c r="F339" s="2"/>
      <c r="G339" s="2"/>
      <c r="H339" s="2"/>
      <c r="I339" s="2"/>
      <c r="J339" s="55" t="str">
        <f t="shared" si="17"/>
        <v/>
      </c>
      <c r="AC339" s="24" t="str">
        <f t="shared" si="16"/>
        <v/>
      </c>
      <c r="AD339" s="24" t="str">
        <f>IFERROR(VLOOKUP(F339,'TASA DE CAMBIO'!$D$2:$G$15,2,0),"")</f>
        <v/>
      </c>
      <c r="AE339" s="24" t="str">
        <f>IFERROR(VLOOKUP(F339,'TASA DE CAMBIO'!$D$2:$G$15,3,0),"")</f>
        <v/>
      </c>
      <c r="AF339" s="24" t="str">
        <f>IFERROR(VLOOKUP(F339,'TASA DE CAMBIO'!$D$2:$G$15,4,0),"")</f>
        <v/>
      </c>
    </row>
    <row r="340" spans="2:32" x14ac:dyDescent="0.2">
      <c r="B340" s="24" t="str">
        <f t="shared" si="15"/>
        <v/>
      </c>
      <c r="C340" s="3"/>
      <c r="D340" s="2"/>
      <c r="E340" s="2"/>
      <c r="F340" s="2"/>
      <c r="G340" s="2"/>
      <c r="H340" s="2"/>
      <c r="I340" s="2"/>
      <c r="J340" s="55" t="str">
        <f t="shared" si="17"/>
        <v/>
      </c>
      <c r="AC340" s="24" t="str">
        <f t="shared" si="16"/>
        <v/>
      </c>
      <c r="AD340" s="24" t="str">
        <f>IFERROR(VLOOKUP(F340,'TASA DE CAMBIO'!$D$2:$G$15,2,0),"")</f>
        <v/>
      </c>
      <c r="AE340" s="24" t="str">
        <f>IFERROR(VLOOKUP(F340,'TASA DE CAMBIO'!$D$2:$G$15,3,0),"")</f>
        <v/>
      </c>
      <c r="AF340" s="24" t="str">
        <f>IFERROR(VLOOKUP(F340,'TASA DE CAMBIO'!$D$2:$G$15,4,0),"")</f>
        <v/>
      </c>
    </row>
    <row r="341" spans="2:32" x14ac:dyDescent="0.2">
      <c r="B341" s="24" t="str">
        <f t="shared" si="15"/>
        <v/>
      </c>
      <c r="C341" s="3"/>
      <c r="D341" s="2"/>
      <c r="E341" s="2"/>
      <c r="F341" s="2"/>
      <c r="G341" s="2"/>
      <c r="H341" s="2"/>
      <c r="I341" s="2"/>
      <c r="J341" s="55" t="str">
        <f t="shared" si="17"/>
        <v/>
      </c>
      <c r="AC341" s="24" t="str">
        <f t="shared" si="16"/>
        <v/>
      </c>
      <c r="AD341" s="24" t="str">
        <f>IFERROR(VLOOKUP(F341,'TASA DE CAMBIO'!$D$2:$G$15,2,0),"")</f>
        <v/>
      </c>
      <c r="AE341" s="24" t="str">
        <f>IFERROR(VLOOKUP(F341,'TASA DE CAMBIO'!$D$2:$G$15,3,0),"")</f>
        <v/>
      </c>
      <c r="AF341" s="24" t="str">
        <f>IFERROR(VLOOKUP(F341,'TASA DE CAMBIO'!$D$2:$G$15,4,0),"")</f>
        <v/>
      </c>
    </row>
    <row r="342" spans="2:32" x14ac:dyDescent="0.2">
      <c r="B342" s="24" t="str">
        <f t="shared" si="15"/>
        <v/>
      </c>
      <c r="C342" s="3"/>
      <c r="D342" s="2"/>
      <c r="E342" s="2"/>
      <c r="F342" s="2"/>
      <c r="G342" s="2"/>
      <c r="H342" s="2"/>
      <c r="I342" s="2"/>
      <c r="J342" s="55" t="str">
        <f t="shared" si="17"/>
        <v/>
      </c>
      <c r="AC342" s="24" t="str">
        <f t="shared" si="16"/>
        <v/>
      </c>
      <c r="AD342" s="24" t="str">
        <f>IFERROR(VLOOKUP(F342,'TASA DE CAMBIO'!$D$2:$G$15,2,0),"")</f>
        <v/>
      </c>
      <c r="AE342" s="24" t="str">
        <f>IFERROR(VLOOKUP(F342,'TASA DE CAMBIO'!$D$2:$G$15,3,0),"")</f>
        <v/>
      </c>
      <c r="AF342" s="24" t="str">
        <f>IFERROR(VLOOKUP(F342,'TASA DE CAMBIO'!$D$2:$G$15,4,0),"")</f>
        <v/>
      </c>
    </row>
    <row r="343" spans="2:32" x14ac:dyDescent="0.2">
      <c r="B343" s="24" t="str">
        <f t="shared" si="15"/>
        <v/>
      </c>
      <c r="C343" s="3"/>
      <c r="D343" s="2"/>
      <c r="E343" s="2"/>
      <c r="F343" s="2"/>
      <c r="G343" s="2"/>
      <c r="H343" s="2"/>
      <c r="I343" s="2"/>
      <c r="J343" s="55" t="str">
        <f t="shared" si="17"/>
        <v/>
      </c>
      <c r="AC343" s="24" t="str">
        <f t="shared" si="16"/>
        <v/>
      </c>
      <c r="AD343" s="24" t="str">
        <f>IFERROR(VLOOKUP(F343,'TASA DE CAMBIO'!$D$2:$G$15,2,0),"")</f>
        <v/>
      </c>
      <c r="AE343" s="24" t="str">
        <f>IFERROR(VLOOKUP(F343,'TASA DE CAMBIO'!$D$2:$G$15,3,0),"")</f>
        <v/>
      </c>
      <c r="AF343" s="24" t="str">
        <f>IFERROR(VLOOKUP(F343,'TASA DE CAMBIO'!$D$2:$G$15,4,0),"")</f>
        <v/>
      </c>
    </row>
    <row r="344" spans="2:32" x14ac:dyDescent="0.2">
      <c r="B344" s="24" t="str">
        <f t="shared" si="15"/>
        <v/>
      </c>
      <c r="C344" s="3"/>
      <c r="D344" s="2"/>
      <c r="E344" s="2"/>
      <c r="F344" s="2"/>
      <c r="G344" s="2"/>
      <c r="H344" s="2"/>
      <c r="I344" s="2"/>
      <c r="J344" s="55" t="str">
        <f t="shared" si="17"/>
        <v/>
      </c>
      <c r="AC344" s="24" t="str">
        <f t="shared" si="16"/>
        <v/>
      </c>
      <c r="AD344" s="24" t="str">
        <f>IFERROR(VLOOKUP(F344,'TASA DE CAMBIO'!$D$2:$G$15,2,0),"")</f>
        <v/>
      </c>
      <c r="AE344" s="24" t="str">
        <f>IFERROR(VLOOKUP(F344,'TASA DE CAMBIO'!$D$2:$G$15,3,0),"")</f>
        <v/>
      </c>
      <c r="AF344" s="24" t="str">
        <f>IFERROR(VLOOKUP(F344,'TASA DE CAMBIO'!$D$2:$G$15,4,0),"")</f>
        <v/>
      </c>
    </row>
    <row r="345" spans="2:32" x14ac:dyDescent="0.2">
      <c r="B345" s="24" t="str">
        <f t="shared" si="15"/>
        <v/>
      </c>
      <c r="C345" s="3"/>
      <c r="D345" s="2"/>
      <c r="E345" s="2"/>
      <c r="F345" s="2"/>
      <c r="G345" s="2"/>
      <c r="H345" s="2"/>
      <c r="I345" s="2"/>
      <c r="J345" s="55" t="str">
        <f t="shared" si="17"/>
        <v/>
      </c>
      <c r="AC345" s="24" t="str">
        <f t="shared" si="16"/>
        <v/>
      </c>
      <c r="AD345" s="24" t="str">
        <f>IFERROR(VLOOKUP(F345,'TASA DE CAMBIO'!$D$2:$G$15,2,0),"")</f>
        <v/>
      </c>
      <c r="AE345" s="24" t="str">
        <f>IFERROR(VLOOKUP(F345,'TASA DE CAMBIO'!$D$2:$G$15,3,0),"")</f>
        <v/>
      </c>
      <c r="AF345" s="24" t="str">
        <f>IFERROR(VLOOKUP(F345,'TASA DE CAMBIO'!$D$2:$G$15,4,0),"")</f>
        <v/>
      </c>
    </row>
    <row r="346" spans="2:32" x14ac:dyDescent="0.2">
      <c r="B346" s="24" t="str">
        <f t="shared" si="15"/>
        <v/>
      </c>
      <c r="C346" s="3"/>
      <c r="D346" s="2"/>
      <c r="E346" s="2"/>
      <c r="F346" s="2"/>
      <c r="G346" s="2"/>
      <c r="H346" s="2"/>
      <c r="I346" s="2"/>
      <c r="J346" s="55" t="str">
        <f t="shared" si="17"/>
        <v/>
      </c>
      <c r="AC346" s="24" t="str">
        <f t="shared" si="16"/>
        <v/>
      </c>
      <c r="AD346" s="24" t="str">
        <f>IFERROR(VLOOKUP(F346,'TASA DE CAMBIO'!$D$2:$G$15,2,0),"")</f>
        <v/>
      </c>
      <c r="AE346" s="24" t="str">
        <f>IFERROR(VLOOKUP(F346,'TASA DE CAMBIO'!$D$2:$G$15,3,0),"")</f>
        <v/>
      </c>
      <c r="AF346" s="24" t="str">
        <f>IFERROR(VLOOKUP(F346,'TASA DE CAMBIO'!$D$2:$G$15,4,0),"")</f>
        <v/>
      </c>
    </row>
    <row r="347" spans="2:32" x14ac:dyDescent="0.2">
      <c r="B347" s="24" t="str">
        <f t="shared" si="15"/>
        <v/>
      </c>
      <c r="C347" s="3"/>
      <c r="D347" s="2"/>
      <c r="E347" s="2"/>
      <c r="F347" s="2"/>
      <c r="G347" s="2"/>
      <c r="H347" s="2"/>
      <c r="I347" s="2"/>
      <c r="J347" s="55" t="str">
        <f t="shared" si="17"/>
        <v/>
      </c>
      <c r="AC347" s="24" t="str">
        <f t="shared" si="16"/>
        <v/>
      </c>
      <c r="AD347" s="24" t="str">
        <f>IFERROR(VLOOKUP(F347,'TASA DE CAMBIO'!$D$2:$G$15,2,0),"")</f>
        <v/>
      </c>
      <c r="AE347" s="24" t="str">
        <f>IFERROR(VLOOKUP(F347,'TASA DE CAMBIO'!$D$2:$G$15,3,0),"")</f>
        <v/>
      </c>
      <c r="AF347" s="24" t="str">
        <f>IFERROR(VLOOKUP(F347,'TASA DE CAMBIO'!$D$2:$G$15,4,0),"")</f>
        <v/>
      </c>
    </row>
    <row r="348" spans="2:32" x14ac:dyDescent="0.2">
      <c r="B348" s="24" t="str">
        <f t="shared" si="15"/>
        <v/>
      </c>
      <c r="C348" s="3"/>
      <c r="D348" s="2"/>
      <c r="E348" s="2"/>
      <c r="F348" s="2"/>
      <c r="G348" s="2"/>
      <c r="H348" s="2"/>
      <c r="I348" s="2"/>
      <c r="J348" s="55" t="str">
        <f t="shared" si="17"/>
        <v/>
      </c>
      <c r="AC348" s="24" t="str">
        <f t="shared" si="16"/>
        <v/>
      </c>
      <c r="AD348" s="24" t="str">
        <f>IFERROR(VLOOKUP(F348,'TASA DE CAMBIO'!$D$2:$G$15,2,0),"")</f>
        <v/>
      </c>
      <c r="AE348" s="24" t="str">
        <f>IFERROR(VLOOKUP(F348,'TASA DE CAMBIO'!$D$2:$G$15,3,0),"")</f>
        <v/>
      </c>
      <c r="AF348" s="24" t="str">
        <f>IFERROR(VLOOKUP(F348,'TASA DE CAMBIO'!$D$2:$G$15,4,0),"")</f>
        <v/>
      </c>
    </row>
    <row r="349" spans="2:32" x14ac:dyDescent="0.2">
      <c r="B349" s="24" t="str">
        <f t="shared" si="15"/>
        <v/>
      </c>
      <c r="C349" s="3"/>
      <c r="D349" s="2"/>
      <c r="E349" s="2"/>
      <c r="F349" s="2"/>
      <c r="G349" s="2"/>
      <c r="H349" s="2"/>
      <c r="I349" s="2"/>
      <c r="J349" s="55" t="str">
        <f t="shared" si="17"/>
        <v/>
      </c>
      <c r="AC349" s="24" t="str">
        <f t="shared" si="16"/>
        <v/>
      </c>
      <c r="AD349" s="24" t="str">
        <f>IFERROR(VLOOKUP(F349,'TASA DE CAMBIO'!$D$2:$G$15,2,0),"")</f>
        <v/>
      </c>
      <c r="AE349" s="24" t="str">
        <f>IFERROR(VLOOKUP(F349,'TASA DE CAMBIO'!$D$2:$G$15,3,0),"")</f>
        <v/>
      </c>
      <c r="AF349" s="24" t="str">
        <f>IFERROR(VLOOKUP(F349,'TASA DE CAMBIO'!$D$2:$G$15,4,0),"")</f>
        <v/>
      </c>
    </row>
    <row r="350" spans="2:32" x14ac:dyDescent="0.2">
      <c r="B350" s="24" t="str">
        <f t="shared" si="15"/>
        <v/>
      </c>
      <c r="C350" s="3"/>
      <c r="D350" s="2"/>
      <c r="E350" s="2"/>
      <c r="F350" s="2"/>
      <c r="G350" s="2"/>
      <c r="H350" s="2"/>
      <c r="I350" s="2"/>
      <c r="J350" s="55" t="str">
        <f t="shared" si="17"/>
        <v/>
      </c>
      <c r="AC350" s="24" t="str">
        <f t="shared" si="16"/>
        <v/>
      </c>
      <c r="AD350" s="24" t="str">
        <f>IFERROR(VLOOKUP(F350,'TASA DE CAMBIO'!$D$2:$G$15,2,0),"")</f>
        <v/>
      </c>
      <c r="AE350" s="24" t="str">
        <f>IFERROR(VLOOKUP(F350,'TASA DE CAMBIO'!$D$2:$G$15,3,0),"")</f>
        <v/>
      </c>
      <c r="AF350" s="24" t="str">
        <f>IFERROR(VLOOKUP(F350,'TASA DE CAMBIO'!$D$2:$G$15,4,0),"")</f>
        <v/>
      </c>
    </row>
    <row r="351" spans="2:32" x14ac:dyDescent="0.2">
      <c r="B351" s="24" t="str">
        <f t="shared" si="15"/>
        <v/>
      </c>
      <c r="C351" s="3"/>
      <c r="D351" s="2"/>
      <c r="E351" s="2"/>
      <c r="F351" s="2"/>
      <c r="G351" s="2"/>
      <c r="H351" s="2"/>
      <c r="I351" s="2"/>
      <c r="J351" s="55" t="str">
        <f t="shared" si="17"/>
        <v/>
      </c>
      <c r="AC351" s="24" t="str">
        <f t="shared" si="16"/>
        <v/>
      </c>
      <c r="AD351" s="24" t="str">
        <f>IFERROR(VLOOKUP(F351,'TASA DE CAMBIO'!$D$2:$G$15,2,0),"")</f>
        <v/>
      </c>
      <c r="AE351" s="24" t="str">
        <f>IFERROR(VLOOKUP(F351,'TASA DE CAMBIO'!$D$2:$G$15,3,0),"")</f>
        <v/>
      </c>
      <c r="AF351" s="24" t="str">
        <f>IFERROR(VLOOKUP(F351,'TASA DE CAMBIO'!$D$2:$G$15,4,0),"")</f>
        <v/>
      </c>
    </row>
    <row r="352" spans="2:32" x14ac:dyDescent="0.2">
      <c r="B352" s="24" t="str">
        <f t="shared" si="15"/>
        <v/>
      </c>
      <c r="C352" s="3"/>
      <c r="D352" s="2"/>
      <c r="E352" s="2"/>
      <c r="F352" s="2"/>
      <c r="G352" s="2"/>
      <c r="H352" s="2"/>
      <c r="I352" s="2"/>
      <c r="J352" s="55" t="str">
        <f t="shared" si="17"/>
        <v/>
      </c>
      <c r="AC352" s="24" t="str">
        <f t="shared" si="16"/>
        <v/>
      </c>
      <c r="AD352" s="24" t="str">
        <f>IFERROR(VLOOKUP(F352,'TASA DE CAMBIO'!$D$2:$G$15,2,0),"")</f>
        <v/>
      </c>
      <c r="AE352" s="24" t="str">
        <f>IFERROR(VLOOKUP(F352,'TASA DE CAMBIO'!$D$2:$G$15,3,0),"")</f>
        <v/>
      </c>
      <c r="AF352" s="24" t="str">
        <f>IFERROR(VLOOKUP(F352,'TASA DE CAMBIO'!$D$2:$G$15,4,0),"")</f>
        <v/>
      </c>
    </row>
    <row r="353" spans="2:32" x14ac:dyDescent="0.2">
      <c r="B353" s="24" t="str">
        <f t="shared" si="15"/>
        <v/>
      </c>
      <c r="C353" s="3"/>
      <c r="D353" s="2"/>
      <c r="E353" s="2"/>
      <c r="F353" s="2"/>
      <c r="G353" s="2"/>
      <c r="H353" s="2"/>
      <c r="I353" s="2"/>
      <c r="J353" s="55" t="str">
        <f t="shared" si="17"/>
        <v/>
      </c>
      <c r="AC353" s="24" t="str">
        <f t="shared" si="16"/>
        <v/>
      </c>
      <c r="AD353" s="24" t="str">
        <f>IFERROR(VLOOKUP(F353,'TASA DE CAMBIO'!$D$2:$G$15,2,0),"")</f>
        <v/>
      </c>
      <c r="AE353" s="24" t="str">
        <f>IFERROR(VLOOKUP(F353,'TASA DE CAMBIO'!$D$2:$G$15,3,0),"")</f>
        <v/>
      </c>
      <c r="AF353" s="24" t="str">
        <f>IFERROR(VLOOKUP(F353,'TASA DE CAMBIO'!$D$2:$G$15,4,0),"")</f>
        <v/>
      </c>
    </row>
    <row r="354" spans="2:32" x14ac:dyDescent="0.2">
      <c r="B354" s="24" t="str">
        <f t="shared" si="15"/>
        <v/>
      </c>
      <c r="C354" s="3"/>
      <c r="D354" s="2"/>
      <c r="E354" s="2"/>
      <c r="F354" s="2"/>
      <c r="G354" s="2"/>
      <c r="H354" s="2"/>
      <c r="I354" s="2"/>
      <c r="J354" s="55" t="str">
        <f t="shared" si="17"/>
        <v/>
      </c>
      <c r="AC354" s="24" t="str">
        <f t="shared" si="16"/>
        <v/>
      </c>
      <c r="AD354" s="24" t="str">
        <f>IFERROR(VLOOKUP(F354,'TASA DE CAMBIO'!$D$2:$G$15,2,0),"")</f>
        <v/>
      </c>
      <c r="AE354" s="24" t="str">
        <f>IFERROR(VLOOKUP(F354,'TASA DE CAMBIO'!$D$2:$G$15,3,0),"")</f>
        <v/>
      </c>
      <c r="AF354" s="24" t="str">
        <f>IFERROR(VLOOKUP(F354,'TASA DE CAMBIO'!$D$2:$G$15,4,0),"")</f>
        <v/>
      </c>
    </row>
    <row r="355" spans="2:32" x14ac:dyDescent="0.2">
      <c r="B355" s="24" t="str">
        <f t="shared" si="15"/>
        <v/>
      </c>
      <c r="C355" s="3"/>
      <c r="D355" s="2"/>
      <c r="E355" s="2"/>
      <c r="F355" s="2"/>
      <c r="G355" s="2"/>
      <c r="H355" s="2"/>
      <c r="I355" s="2"/>
      <c r="J355" s="55" t="str">
        <f t="shared" si="17"/>
        <v/>
      </c>
      <c r="AC355" s="24" t="str">
        <f t="shared" si="16"/>
        <v/>
      </c>
      <c r="AD355" s="24" t="str">
        <f>IFERROR(VLOOKUP(F355,'TASA DE CAMBIO'!$D$2:$G$15,2,0),"")</f>
        <v/>
      </c>
      <c r="AE355" s="24" t="str">
        <f>IFERROR(VLOOKUP(F355,'TASA DE CAMBIO'!$D$2:$G$15,3,0),"")</f>
        <v/>
      </c>
      <c r="AF355" s="24" t="str">
        <f>IFERROR(VLOOKUP(F355,'TASA DE CAMBIO'!$D$2:$G$15,4,0),"")</f>
        <v/>
      </c>
    </row>
    <row r="356" spans="2:32" x14ac:dyDescent="0.2">
      <c r="B356" s="24" t="str">
        <f t="shared" si="15"/>
        <v/>
      </c>
      <c r="C356" s="3"/>
      <c r="D356" s="2"/>
      <c r="E356" s="2"/>
      <c r="F356" s="2"/>
      <c r="G356" s="2"/>
      <c r="H356" s="2"/>
      <c r="I356" s="2"/>
      <c r="J356" s="55" t="str">
        <f t="shared" si="17"/>
        <v/>
      </c>
      <c r="AC356" s="24" t="str">
        <f t="shared" si="16"/>
        <v/>
      </c>
      <c r="AD356" s="24" t="str">
        <f>IFERROR(VLOOKUP(F356,'TASA DE CAMBIO'!$D$2:$G$15,2,0),"")</f>
        <v/>
      </c>
      <c r="AE356" s="24" t="str">
        <f>IFERROR(VLOOKUP(F356,'TASA DE CAMBIO'!$D$2:$G$15,3,0),"")</f>
        <v/>
      </c>
      <c r="AF356" s="24" t="str">
        <f>IFERROR(VLOOKUP(F356,'TASA DE CAMBIO'!$D$2:$G$15,4,0),"")</f>
        <v/>
      </c>
    </row>
    <row r="357" spans="2:32" x14ac:dyDescent="0.2">
      <c r="B357" s="24" t="str">
        <f t="shared" si="15"/>
        <v/>
      </c>
      <c r="C357" s="3"/>
      <c r="D357" s="2"/>
      <c r="E357" s="2"/>
      <c r="F357" s="2"/>
      <c r="G357" s="2"/>
      <c r="H357" s="2"/>
      <c r="I357" s="2"/>
      <c r="J357" s="55" t="str">
        <f t="shared" si="17"/>
        <v/>
      </c>
      <c r="AC357" s="24" t="str">
        <f t="shared" si="16"/>
        <v/>
      </c>
      <c r="AD357" s="24" t="str">
        <f>IFERROR(VLOOKUP(F357,'TASA DE CAMBIO'!$D$2:$G$15,2,0),"")</f>
        <v/>
      </c>
      <c r="AE357" s="24" t="str">
        <f>IFERROR(VLOOKUP(F357,'TASA DE CAMBIO'!$D$2:$G$15,3,0),"")</f>
        <v/>
      </c>
      <c r="AF357" s="24" t="str">
        <f>IFERROR(VLOOKUP(F357,'TASA DE CAMBIO'!$D$2:$G$15,4,0),"")</f>
        <v/>
      </c>
    </row>
    <row r="358" spans="2:32" x14ac:dyDescent="0.2">
      <c r="B358" s="24" t="str">
        <f t="shared" si="15"/>
        <v/>
      </c>
      <c r="C358" s="3"/>
      <c r="D358" s="2"/>
      <c r="E358" s="2"/>
      <c r="F358" s="2"/>
      <c r="G358" s="2"/>
      <c r="H358" s="2"/>
      <c r="I358" s="2"/>
      <c r="J358" s="55" t="str">
        <f t="shared" si="17"/>
        <v/>
      </c>
      <c r="AC358" s="24" t="str">
        <f t="shared" si="16"/>
        <v/>
      </c>
      <c r="AD358" s="24" t="str">
        <f>IFERROR(VLOOKUP(F358,'TASA DE CAMBIO'!$D$2:$G$15,2,0),"")</f>
        <v/>
      </c>
      <c r="AE358" s="24" t="str">
        <f>IFERROR(VLOOKUP(F358,'TASA DE CAMBIO'!$D$2:$G$15,3,0),"")</f>
        <v/>
      </c>
      <c r="AF358" s="24" t="str">
        <f>IFERROR(VLOOKUP(F358,'TASA DE CAMBIO'!$D$2:$G$15,4,0),"")</f>
        <v/>
      </c>
    </row>
    <row r="359" spans="2:32" x14ac:dyDescent="0.2">
      <c r="B359" s="24" t="str">
        <f t="shared" si="15"/>
        <v/>
      </c>
      <c r="C359" s="3"/>
      <c r="D359" s="2"/>
      <c r="E359" s="2"/>
      <c r="F359" s="2"/>
      <c r="G359" s="2"/>
      <c r="H359" s="2"/>
      <c r="I359" s="2"/>
      <c r="J359" s="55" t="str">
        <f t="shared" si="17"/>
        <v/>
      </c>
      <c r="AC359" s="24" t="str">
        <f t="shared" si="16"/>
        <v/>
      </c>
      <c r="AD359" s="24" t="str">
        <f>IFERROR(VLOOKUP(F359,'TASA DE CAMBIO'!$D$2:$G$15,2,0),"")</f>
        <v/>
      </c>
      <c r="AE359" s="24" t="str">
        <f>IFERROR(VLOOKUP(F359,'TASA DE CAMBIO'!$D$2:$G$15,3,0),"")</f>
        <v/>
      </c>
      <c r="AF359" s="24" t="str">
        <f>IFERROR(VLOOKUP(F359,'TASA DE CAMBIO'!$D$2:$G$15,4,0),"")</f>
        <v/>
      </c>
    </row>
    <row r="360" spans="2:32" x14ac:dyDescent="0.2">
      <c r="B360" s="24" t="str">
        <f t="shared" si="15"/>
        <v/>
      </c>
      <c r="C360" s="3"/>
      <c r="D360" s="2"/>
      <c r="E360" s="2"/>
      <c r="F360" s="2"/>
      <c r="G360" s="2"/>
      <c r="H360" s="2"/>
      <c r="I360" s="2"/>
      <c r="J360" s="55" t="str">
        <f t="shared" si="17"/>
        <v/>
      </c>
      <c r="AC360" s="24" t="str">
        <f t="shared" si="16"/>
        <v/>
      </c>
      <c r="AD360" s="24" t="str">
        <f>IFERROR(VLOOKUP(F360,'TASA DE CAMBIO'!$D$2:$G$15,2,0),"")</f>
        <v/>
      </c>
      <c r="AE360" s="24" t="str">
        <f>IFERROR(VLOOKUP(F360,'TASA DE CAMBIO'!$D$2:$G$15,3,0),"")</f>
        <v/>
      </c>
      <c r="AF360" s="24" t="str">
        <f>IFERROR(VLOOKUP(F360,'TASA DE CAMBIO'!$D$2:$G$15,4,0),"")</f>
        <v/>
      </c>
    </row>
    <row r="361" spans="2:32" x14ac:dyDescent="0.2">
      <c r="B361" s="24" t="str">
        <f t="shared" si="15"/>
        <v/>
      </c>
      <c r="C361" s="3"/>
      <c r="D361" s="2"/>
      <c r="E361" s="2"/>
      <c r="F361" s="2"/>
      <c r="G361" s="2"/>
      <c r="H361" s="2"/>
      <c r="I361" s="2"/>
      <c r="J361" s="55" t="str">
        <f t="shared" si="17"/>
        <v/>
      </c>
      <c r="AC361" s="24" t="str">
        <f t="shared" si="16"/>
        <v/>
      </c>
      <c r="AD361" s="24" t="str">
        <f>IFERROR(VLOOKUP(F361,'TASA DE CAMBIO'!$D$2:$G$15,2,0),"")</f>
        <v/>
      </c>
      <c r="AE361" s="24" t="str">
        <f>IFERROR(VLOOKUP(F361,'TASA DE CAMBIO'!$D$2:$G$15,3,0),"")</f>
        <v/>
      </c>
      <c r="AF361" s="24" t="str">
        <f>IFERROR(VLOOKUP(F361,'TASA DE CAMBIO'!$D$2:$G$15,4,0),"")</f>
        <v/>
      </c>
    </row>
    <row r="362" spans="2:32" x14ac:dyDescent="0.2">
      <c r="B362" s="24" t="str">
        <f t="shared" si="15"/>
        <v/>
      </c>
      <c r="C362" s="3"/>
      <c r="D362" s="2"/>
      <c r="E362" s="2"/>
      <c r="F362" s="2"/>
      <c r="G362" s="2"/>
      <c r="H362" s="2"/>
      <c r="I362" s="2"/>
      <c r="J362" s="55" t="str">
        <f t="shared" si="17"/>
        <v/>
      </c>
      <c r="AC362" s="24" t="str">
        <f t="shared" si="16"/>
        <v/>
      </c>
      <c r="AD362" s="24" t="str">
        <f>IFERROR(VLOOKUP(F362,'TASA DE CAMBIO'!$D$2:$G$15,2,0),"")</f>
        <v/>
      </c>
      <c r="AE362" s="24" t="str">
        <f>IFERROR(VLOOKUP(F362,'TASA DE CAMBIO'!$D$2:$G$15,3,0),"")</f>
        <v/>
      </c>
      <c r="AF362" s="24" t="str">
        <f>IFERROR(VLOOKUP(F362,'TASA DE CAMBIO'!$D$2:$G$15,4,0),"")</f>
        <v/>
      </c>
    </row>
    <row r="363" spans="2:32" x14ac:dyDescent="0.2">
      <c r="B363" s="24" t="str">
        <f t="shared" si="15"/>
        <v/>
      </c>
      <c r="C363" s="3"/>
      <c r="D363" s="2"/>
      <c r="E363" s="2"/>
      <c r="F363" s="2"/>
      <c r="G363" s="2"/>
      <c r="H363" s="2"/>
      <c r="I363" s="2"/>
      <c r="J363" s="55" t="str">
        <f t="shared" si="17"/>
        <v/>
      </c>
      <c r="AC363" s="24" t="str">
        <f t="shared" si="16"/>
        <v/>
      </c>
      <c r="AD363" s="24" t="str">
        <f>IFERROR(VLOOKUP(F363,'TASA DE CAMBIO'!$D$2:$G$15,2,0),"")</f>
        <v/>
      </c>
      <c r="AE363" s="24" t="str">
        <f>IFERROR(VLOOKUP(F363,'TASA DE CAMBIO'!$D$2:$G$15,3,0),"")</f>
        <v/>
      </c>
      <c r="AF363" s="24" t="str">
        <f>IFERROR(VLOOKUP(F363,'TASA DE CAMBIO'!$D$2:$G$15,4,0),"")</f>
        <v/>
      </c>
    </row>
    <row r="364" spans="2:32" x14ac:dyDescent="0.2">
      <c r="B364" s="24" t="str">
        <f t="shared" si="15"/>
        <v/>
      </c>
      <c r="C364" s="3"/>
      <c r="D364" s="2"/>
      <c r="E364" s="2"/>
      <c r="F364" s="2"/>
      <c r="G364" s="2"/>
      <c r="H364" s="2"/>
      <c r="I364" s="2"/>
      <c r="J364" s="55" t="str">
        <f t="shared" si="17"/>
        <v/>
      </c>
      <c r="AC364" s="24" t="str">
        <f t="shared" si="16"/>
        <v/>
      </c>
      <c r="AD364" s="24" t="str">
        <f>IFERROR(VLOOKUP(F364,'TASA DE CAMBIO'!$D$2:$G$15,2,0),"")</f>
        <v/>
      </c>
      <c r="AE364" s="24" t="str">
        <f>IFERROR(VLOOKUP(F364,'TASA DE CAMBIO'!$D$2:$G$15,3,0),"")</f>
        <v/>
      </c>
      <c r="AF364" s="24" t="str">
        <f>IFERROR(VLOOKUP(F364,'TASA DE CAMBIO'!$D$2:$G$15,4,0),"")</f>
        <v/>
      </c>
    </row>
    <row r="365" spans="2:32" x14ac:dyDescent="0.2">
      <c r="B365" s="24" t="str">
        <f t="shared" si="15"/>
        <v/>
      </c>
      <c r="C365" s="3"/>
      <c r="D365" s="2"/>
      <c r="E365" s="2"/>
      <c r="F365" s="2"/>
      <c r="G365" s="2"/>
      <c r="H365" s="2"/>
      <c r="I365" s="2"/>
      <c r="J365" s="55" t="str">
        <f t="shared" si="17"/>
        <v/>
      </c>
      <c r="AC365" s="24" t="str">
        <f t="shared" si="16"/>
        <v/>
      </c>
      <c r="AD365" s="24" t="str">
        <f>IFERROR(VLOOKUP(F365,'TASA DE CAMBIO'!$D$2:$G$15,2,0),"")</f>
        <v/>
      </c>
      <c r="AE365" s="24" t="str">
        <f>IFERROR(VLOOKUP(F365,'TASA DE CAMBIO'!$D$2:$G$15,3,0),"")</f>
        <v/>
      </c>
      <c r="AF365" s="24" t="str">
        <f>IFERROR(VLOOKUP(F365,'TASA DE CAMBIO'!$D$2:$G$15,4,0),"")</f>
        <v/>
      </c>
    </row>
    <row r="366" spans="2:32" x14ac:dyDescent="0.2">
      <c r="B366" s="24" t="str">
        <f t="shared" si="15"/>
        <v/>
      </c>
      <c r="C366" s="3"/>
      <c r="D366" s="2"/>
      <c r="E366" s="2"/>
      <c r="F366" s="2"/>
      <c r="G366" s="2"/>
      <c r="H366" s="2"/>
      <c r="I366" s="2"/>
      <c r="J366" s="55" t="str">
        <f t="shared" si="17"/>
        <v/>
      </c>
      <c r="AC366" s="24" t="str">
        <f t="shared" si="16"/>
        <v/>
      </c>
      <c r="AD366" s="24" t="str">
        <f>IFERROR(VLOOKUP(F366,'TASA DE CAMBIO'!$D$2:$G$15,2,0),"")</f>
        <v/>
      </c>
      <c r="AE366" s="24" t="str">
        <f>IFERROR(VLOOKUP(F366,'TASA DE CAMBIO'!$D$2:$G$15,3,0),"")</f>
        <v/>
      </c>
      <c r="AF366" s="24" t="str">
        <f>IFERROR(VLOOKUP(F366,'TASA DE CAMBIO'!$D$2:$G$15,4,0),"")</f>
        <v/>
      </c>
    </row>
    <row r="367" spans="2:32" x14ac:dyDescent="0.2">
      <c r="B367" s="24" t="str">
        <f t="shared" si="15"/>
        <v/>
      </c>
      <c r="C367" s="3"/>
      <c r="D367" s="2"/>
      <c r="E367" s="2"/>
      <c r="F367" s="2"/>
      <c r="G367" s="2"/>
      <c r="H367" s="2"/>
      <c r="I367" s="2"/>
      <c r="J367" s="55" t="str">
        <f t="shared" si="17"/>
        <v/>
      </c>
      <c r="AC367" s="24" t="str">
        <f t="shared" si="16"/>
        <v/>
      </c>
      <c r="AD367" s="24" t="str">
        <f>IFERROR(VLOOKUP(F367,'TASA DE CAMBIO'!$D$2:$G$15,2,0),"")</f>
        <v/>
      </c>
      <c r="AE367" s="24" t="str">
        <f>IFERROR(VLOOKUP(F367,'TASA DE CAMBIO'!$D$2:$G$15,3,0),"")</f>
        <v/>
      </c>
      <c r="AF367" s="24" t="str">
        <f>IFERROR(VLOOKUP(F367,'TASA DE CAMBIO'!$D$2:$G$15,4,0),"")</f>
        <v/>
      </c>
    </row>
    <row r="368" spans="2:32" x14ac:dyDescent="0.2">
      <c r="B368" s="24" t="str">
        <f t="shared" si="15"/>
        <v/>
      </c>
      <c r="C368" s="3"/>
      <c r="D368" s="2"/>
      <c r="E368" s="2"/>
      <c r="F368" s="2"/>
      <c r="G368" s="2"/>
      <c r="H368" s="2"/>
      <c r="I368" s="2"/>
      <c r="J368" s="55" t="str">
        <f t="shared" si="17"/>
        <v/>
      </c>
      <c r="AC368" s="24" t="str">
        <f t="shared" si="16"/>
        <v/>
      </c>
      <c r="AD368" s="24" t="str">
        <f>IFERROR(VLOOKUP(F368,'TASA DE CAMBIO'!$D$2:$G$15,2,0),"")</f>
        <v/>
      </c>
      <c r="AE368" s="24" t="str">
        <f>IFERROR(VLOOKUP(F368,'TASA DE CAMBIO'!$D$2:$G$15,3,0),"")</f>
        <v/>
      </c>
      <c r="AF368" s="24" t="str">
        <f>IFERROR(VLOOKUP(F368,'TASA DE CAMBIO'!$D$2:$G$15,4,0),"")</f>
        <v/>
      </c>
    </row>
    <row r="369" spans="2:32" x14ac:dyDescent="0.2">
      <c r="B369" s="24" t="str">
        <f t="shared" si="15"/>
        <v/>
      </c>
      <c r="C369" s="3"/>
      <c r="D369" s="2"/>
      <c r="E369" s="2"/>
      <c r="F369" s="2"/>
      <c r="G369" s="2"/>
      <c r="H369" s="2"/>
      <c r="I369" s="2"/>
      <c r="J369" s="55" t="str">
        <f t="shared" si="17"/>
        <v/>
      </c>
      <c r="AC369" s="24" t="str">
        <f t="shared" si="16"/>
        <v/>
      </c>
      <c r="AD369" s="24" t="str">
        <f>IFERROR(VLOOKUP(F369,'TASA DE CAMBIO'!$D$2:$G$15,2,0),"")</f>
        <v/>
      </c>
      <c r="AE369" s="24" t="str">
        <f>IFERROR(VLOOKUP(F369,'TASA DE CAMBIO'!$D$2:$G$15,3,0),"")</f>
        <v/>
      </c>
      <c r="AF369" s="24" t="str">
        <f>IFERROR(VLOOKUP(F369,'TASA DE CAMBIO'!$D$2:$G$15,4,0),"")</f>
        <v/>
      </c>
    </row>
    <row r="370" spans="2:32" x14ac:dyDescent="0.2">
      <c r="B370" s="24" t="str">
        <f t="shared" si="15"/>
        <v/>
      </c>
      <c r="C370" s="3"/>
      <c r="D370" s="2"/>
      <c r="E370" s="2"/>
      <c r="F370" s="2"/>
      <c r="G370" s="2"/>
      <c r="H370" s="2"/>
      <c r="I370" s="2"/>
      <c r="J370" s="55" t="str">
        <f t="shared" si="17"/>
        <v/>
      </c>
      <c r="AC370" s="24" t="str">
        <f t="shared" si="16"/>
        <v/>
      </c>
      <c r="AD370" s="24" t="str">
        <f>IFERROR(VLOOKUP(F370,'TASA DE CAMBIO'!$D$2:$G$15,2,0),"")</f>
        <v/>
      </c>
      <c r="AE370" s="24" t="str">
        <f>IFERROR(VLOOKUP(F370,'TASA DE CAMBIO'!$D$2:$G$15,3,0),"")</f>
        <v/>
      </c>
      <c r="AF370" s="24" t="str">
        <f>IFERROR(VLOOKUP(F370,'TASA DE CAMBIO'!$D$2:$G$15,4,0),"")</f>
        <v/>
      </c>
    </row>
    <row r="371" spans="2:32" x14ac:dyDescent="0.2">
      <c r="B371" s="24" t="str">
        <f t="shared" si="15"/>
        <v/>
      </c>
      <c r="C371" s="3"/>
      <c r="D371" s="2"/>
      <c r="E371" s="2"/>
      <c r="F371" s="2"/>
      <c r="G371" s="2"/>
      <c r="H371" s="2"/>
      <c r="I371" s="2"/>
      <c r="J371" s="55" t="str">
        <f t="shared" si="17"/>
        <v/>
      </c>
      <c r="AC371" s="24" t="str">
        <f t="shared" si="16"/>
        <v/>
      </c>
      <c r="AD371" s="24" t="str">
        <f>IFERROR(VLOOKUP(F371,'TASA DE CAMBIO'!$D$2:$G$15,2,0),"")</f>
        <v/>
      </c>
      <c r="AE371" s="24" t="str">
        <f>IFERROR(VLOOKUP(F371,'TASA DE CAMBIO'!$D$2:$G$15,3,0),"")</f>
        <v/>
      </c>
      <c r="AF371" s="24" t="str">
        <f>IFERROR(VLOOKUP(F371,'TASA DE CAMBIO'!$D$2:$G$15,4,0),"")</f>
        <v/>
      </c>
    </row>
    <row r="372" spans="2:32" x14ac:dyDescent="0.2">
      <c r="B372" s="24" t="str">
        <f t="shared" si="15"/>
        <v/>
      </c>
      <c r="C372" s="3"/>
      <c r="D372" s="2"/>
      <c r="E372" s="2"/>
      <c r="F372" s="2"/>
      <c r="G372" s="2"/>
      <c r="H372" s="2"/>
      <c r="I372" s="2"/>
      <c r="J372" s="55" t="str">
        <f t="shared" si="17"/>
        <v/>
      </c>
      <c r="AC372" s="24" t="str">
        <f t="shared" si="16"/>
        <v/>
      </c>
      <c r="AD372" s="24" t="str">
        <f>IFERROR(VLOOKUP(F372,'TASA DE CAMBIO'!$D$2:$G$15,2,0),"")</f>
        <v/>
      </c>
      <c r="AE372" s="24" t="str">
        <f>IFERROR(VLOOKUP(F372,'TASA DE CAMBIO'!$D$2:$G$15,3,0),"")</f>
        <v/>
      </c>
      <c r="AF372" s="24" t="str">
        <f>IFERROR(VLOOKUP(F372,'TASA DE CAMBIO'!$D$2:$G$15,4,0),"")</f>
        <v/>
      </c>
    </row>
    <row r="373" spans="2:32" x14ac:dyDescent="0.2">
      <c r="B373" s="24" t="str">
        <f t="shared" si="15"/>
        <v/>
      </c>
      <c r="C373" s="3"/>
      <c r="D373" s="2"/>
      <c r="E373" s="2"/>
      <c r="F373" s="2"/>
      <c r="G373" s="2"/>
      <c r="H373" s="2"/>
      <c r="I373" s="2"/>
      <c r="J373" s="55" t="str">
        <f t="shared" si="17"/>
        <v/>
      </c>
      <c r="AC373" s="24" t="str">
        <f t="shared" si="16"/>
        <v/>
      </c>
      <c r="AD373" s="24" t="str">
        <f>IFERROR(VLOOKUP(F373,'TASA DE CAMBIO'!$D$2:$G$15,2,0),"")</f>
        <v/>
      </c>
      <c r="AE373" s="24" t="str">
        <f>IFERROR(VLOOKUP(F373,'TASA DE CAMBIO'!$D$2:$G$15,3,0),"")</f>
        <v/>
      </c>
      <c r="AF373" s="24" t="str">
        <f>IFERROR(VLOOKUP(F373,'TASA DE CAMBIO'!$D$2:$G$15,4,0),"")</f>
        <v/>
      </c>
    </row>
    <row r="374" spans="2:32" x14ac:dyDescent="0.2">
      <c r="B374" s="24" t="str">
        <f t="shared" si="15"/>
        <v/>
      </c>
      <c r="C374" s="3"/>
      <c r="D374" s="2"/>
      <c r="E374" s="2"/>
      <c r="F374" s="2"/>
      <c r="G374" s="2"/>
      <c r="H374" s="2"/>
      <c r="I374" s="2"/>
      <c r="J374" s="55" t="str">
        <f t="shared" si="17"/>
        <v/>
      </c>
      <c r="AC374" s="24" t="str">
        <f t="shared" si="16"/>
        <v/>
      </c>
      <c r="AD374" s="24" t="str">
        <f>IFERROR(VLOOKUP(F374,'TASA DE CAMBIO'!$D$2:$G$15,2,0),"")</f>
        <v/>
      </c>
      <c r="AE374" s="24" t="str">
        <f>IFERROR(VLOOKUP(F374,'TASA DE CAMBIO'!$D$2:$G$15,3,0),"")</f>
        <v/>
      </c>
      <c r="AF374" s="24" t="str">
        <f>IFERROR(VLOOKUP(F374,'TASA DE CAMBIO'!$D$2:$G$15,4,0),"")</f>
        <v/>
      </c>
    </row>
    <row r="375" spans="2:32" x14ac:dyDescent="0.2">
      <c r="B375" s="24" t="str">
        <f t="shared" si="15"/>
        <v/>
      </c>
      <c r="C375" s="3"/>
      <c r="D375" s="2"/>
      <c r="E375" s="2"/>
      <c r="F375" s="2"/>
      <c r="G375" s="2"/>
      <c r="H375" s="2"/>
      <c r="I375" s="2"/>
      <c r="J375" s="55" t="str">
        <f t="shared" si="17"/>
        <v/>
      </c>
      <c r="AC375" s="24" t="str">
        <f t="shared" si="16"/>
        <v/>
      </c>
      <c r="AD375" s="24" t="str">
        <f>IFERROR(VLOOKUP(F375,'TASA DE CAMBIO'!$D$2:$G$15,2,0),"")</f>
        <v/>
      </c>
      <c r="AE375" s="24" t="str">
        <f>IFERROR(VLOOKUP(F375,'TASA DE CAMBIO'!$D$2:$G$15,3,0),"")</f>
        <v/>
      </c>
      <c r="AF375" s="24" t="str">
        <f>IFERROR(VLOOKUP(F375,'TASA DE CAMBIO'!$D$2:$G$15,4,0),"")</f>
        <v/>
      </c>
    </row>
    <row r="376" spans="2:32" x14ac:dyDescent="0.2">
      <c r="B376" s="24" t="str">
        <f t="shared" si="15"/>
        <v/>
      </c>
      <c r="C376" s="3"/>
      <c r="D376" s="2"/>
      <c r="E376" s="2"/>
      <c r="F376" s="2"/>
      <c r="G376" s="2"/>
      <c r="H376" s="2"/>
      <c r="I376" s="2"/>
      <c r="J376" s="55" t="str">
        <f t="shared" si="17"/>
        <v/>
      </c>
      <c r="AC376" s="24" t="str">
        <f t="shared" si="16"/>
        <v/>
      </c>
      <c r="AD376" s="24" t="str">
        <f>IFERROR(VLOOKUP(F376,'TASA DE CAMBIO'!$D$2:$G$15,2,0),"")</f>
        <v/>
      </c>
      <c r="AE376" s="24" t="str">
        <f>IFERROR(VLOOKUP(F376,'TASA DE CAMBIO'!$D$2:$G$15,3,0),"")</f>
        <v/>
      </c>
      <c r="AF376" s="24" t="str">
        <f>IFERROR(VLOOKUP(F376,'TASA DE CAMBIO'!$D$2:$G$15,4,0),"")</f>
        <v/>
      </c>
    </row>
    <row r="377" spans="2:32" x14ac:dyDescent="0.2">
      <c r="B377" s="24" t="str">
        <f t="shared" si="15"/>
        <v/>
      </c>
      <c r="C377" s="3"/>
      <c r="D377" s="2"/>
      <c r="E377" s="2"/>
      <c r="F377" s="2"/>
      <c r="G377" s="2"/>
      <c r="H377" s="2"/>
      <c r="I377" s="2"/>
      <c r="J377" s="55" t="str">
        <f t="shared" si="17"/>
        <v/>
      </c>
      <c r="AC377" s="24" t="str">
        <f t="shared" si="16"/>
        <v/>
      </c>
      <c r="AD377" s="24" t="str">
        <f>IFERROR(VLOOKUP(F377,'TASA DE CAMBIO'!$D$2:$G$15,2,0),"")</f>
        <v/>
      </c>
      <c r="AE377" s="24" t="str">
        <f>IFERROR(VLOOKUP(F377,'TASA DE CAMBIO'!$D$2:$G$15,3,0),"")</f>
        <v/>
      </c>
      <c r="AF377" s="24" t="str">
        <f>IFERROR(VLOOKUP(F377,'TASA DE CAMBIO'!$D$2:$G$15,4,0),"")</f>
        <v/>
      </c>
    </row>
    <row r="378" spans="2:32" x14ac:dyDescent="0.2">
      <c r="B378" s="24" t="str">
        <f t="shared" si="15"/>
        <v/>
      </c>
      <c r="C378" s="3"/>
      <c r="D378" s="2"/>
      <c r="E378" s="2"/>
      <c r="F378" s="2"/>
      <c r="G378" s="2"/>
      <c r="H378" s="2"/>
      <c r="I378" s="2"/>
      <c r="J378" s="55" t="str">
        <f t="shared" si="17"/>
        <v/>
      </c>
      <c r="AC378" s="24" t="str">
        <f t="shared" si="16"/>
        <v/>
      </c>
      <c r="AD378" s="24" t="str">
        <f>IFERROR(VLOOKUP(F378,'TASA DE CAMBIO'!$D$2:$G$15,2,0),"")</f>
        <v/>
      </c>
      <c r="AE378" s="24" t="str">
        <f>IFERROR(VLOOKUP(F378,'TASA DE CAMBIO'!$D$2:$G$15,3,0),"")</f>
        <v/>
      </c>
      <c r="AF378" s="24" t="str">
        <f>IFERROR(VLOOKUP(F378,'TASA DE CAMBIO'!$D$2:$G$15,4,0),"")</f>
        <v/>
      </c>
    </row>
    <row r="379" spans="2:32" x14ac:dyDescent="0.2">
      <c r="B379" s="24" t="str">
        <f t="shared" si="15"/>
        <v/>
      </c>
      <c r="C379" s="3"/>
      <c r="D379" s="2"/>
      <c r="E379" s="2"/>
      <c r="F379" s="2"/>
      <c r="G379" s="2"/>
      <c r="H379" s="2"/>
      <c r="I379" s="2"/>
      <c r="J379" s="55" t="str">
        <f t="shared" si="17"/>
        <v/>
      </c>
      <c r="AC379" s="24" t="str">
        <f t="shared" si="16"/>
        <v/>
      </c>
      <c r="AD379" s="24" t="str">
        <f>IFERROR(VLOOKUP(F379,'TASA DE CAMBIO'!$D$2:$G$15,2,0),"")</f>
        <v/>
      </c>
      <c r="AE379" s="24" t="str">
        <f>IFERROR(VLOOKUP(F379,'TASA DE CAMBIO'!$D$2:$G$15,3,0),"")</f>
        <v/>
      </c>
      <c r="AF379" s="24" t="str">
        <f>IFERROR(VLOOKUP(F379,'TASA DE CAMBIO'!$D$2:$G$15,4,0),"")</f>
        <v/>
      </c>
    </row>
    <row r="380" spans="2:32" x14ac:dyDescent="0.2">
      <c r="B380" s="24" t="str">
        <f t="shared" si="15"/>
        <v/>
      </c>
      <c r="C380" s="3"/>
      <c r="D380" s="2"/>
      <c r="E380" s="2"/>
      <c r="F380" s="2"/>
      <c r="G380" s="2"/>
      <c r="H380" s="2"/>
      <c r="I380" s="2"/>
      <c r="J380" s="55" t="str">
        <f t="shared" si="17"/>
        <v/>
      </c>
      <c r="AC380" s="24" t="str">
        <f t="shared" si="16"/>
        <v/>
      </c>
      <c r="AD380" s="24" t="str">
        <f>IFERROR(VLOOKUP(F380,'TASA DE CAMBIO'!$D$2:$G$15,2,0),"")</f>
        <v/>
      </c>
      <c r="AE380" s="24" t="str">
        <f>IFERROR(VLOOKUP(F380,'TASA DE CAMBIO'!$D$2:$G$15,3,0),"")</f>
        <v/>
      </c>
      <c r="AF380" s="24" t="str">
        <f>IFERROR(VLOOKUP(F380,'TASA DE CAMBIO'!$D$2:$G$15,4,0),"")</f>
        <v/>
      </c>
    </row>
    <row r="381" spans="2:32" x14ac:dyDescent="0.2">
      <c r="B381" s="24" t="str">
        <f t="shared" si="15"/>
        <v/>
      </c>
      <c r="C381" s="3"/>
      <c r="D381" s="2"/>
      <c r="E381" s="2"/>
      <c r="F381" s="2"/>
      <c r="G381" s="2"/>
      <c r="H381" s="2"/>
      <c r="I381" s="2"/>
      <c r="J381" s="55" t="str">
        <f t="shared" si="17"/>
        <v/>
      </c>
      <c r="AC381" s="24" t="str">
        <f t="shared" si="16"/>
        <v/>
      </c>
      <c r="AD381" s="24" t="str">
        <f>IFERROR(VLOOKUP(F381,'TASA DE CAMBIO'!$D$2:$G$15,2,0),"")</f>
        <v/>
      </c>
      <c r="AE381" s="24" t="str">
        <f>IFERROR(VLOOKUP(F381,'TASA DE CAMBIO'!$D$2:$G$15,3,0),"")</f>
        <v/>
      </c>
      <c r="AF381" s="24" t="str">
        <f>IFERROR(VLOOKUP(F381,'TASA DE CAMBIO'!$D$2:$G$15,4,0),"")</f>
        <v/>
      </c>
    </row>
    <row r="382" spans="2:32" x14ac:dyDescent="0.2">
      <c r="B382" s="24" t="str">
        <f t="shared" si="15"/>
        <v/>
      </c>
      <c r="C382" s="3"/>
      <c r="D382" s="2"/>
      <c r="E382" s="2"/>
      <c r="F382" s="2"/>
      <c r="G382" s="2"/>
      <c r="H382" s="2"/>
      <c r="I382" s="2"/>
      <c r="J382" s="55" t="str">
        <f t="shared" si="17"/>
        <v/>
      </c>
      <c r="AC382" s="24" t="str">
        <f t="shared" si="16"/>
        <v/>
      </c>
      <c r="AD382" s="24" t="str">
        <f>IFERROR(VLOOKUP(F382,'TASA DE CAMBIO'!$D$2:$G$15,2,0),"")</f>
        <v/>
      </c>
      <c r="AE382" s="24" t="str">
        <f>IFERROR(VLOOKUP(F382,'TASA DE CAMBIO'!$D$2:$G$15,3,0),"")</f>
        <v/>
      </c>
      <c r="AF382" s="24" t="str">
        <f>IFERROR(VLOOKUP(F382,'TASA DE CAMBIO'!$D$2:$G$15,4,0),"")</f>
        <v/>
      </c>
    </row>
    <row r="383" spans="2:32" x14ac:dyDescent="0.2">
      <c r="B383" s="24" t="str">
        <f t="shared" si="15"/>
        <v/>
      </c>
      <c r="C383" s="3"/>
      <c r="D383" s="2"/>
      <c r="E383" s="2"/>
      <c r="F383" s="2"/>
      <c r="G383" s="2"/>
      <c r="H383" s="2"/>
      <c r="I383" s="2"/>
      <c r="J383" s="55" t="str">
        <f t="shared" si="17"/>
        <v/>
      </c>
      <c r="AC383" s="24" t="str">
        <f t="shared" si="16"/>
        <v/>
      </c>
      <c r="AD383" s="24" t="str">
        <f>IFERROR(VLOOKUP(F383,'TASA DE CAMBIO'!$D$2:$G$15,2,0),"")</f>
        <v/>
      </c>
      <c r="AE383" s="24" t="str">
        <f>IFERROR(VLOOKUP(F383,'TASA DE CAMBIO'!$D$2:$G$15,3,0),"")</f>
        <v/>
      </c>
      <c r="AF383" s="24" t="str">
        <f>IFERROR(VLOOKUP(F383,'TASA DE CAMBIO'!$D$2:$G$15,4,0),"")</f>
        <v/>
      </c>
    </row>
    <row r="384" spans="2:32" x14ac:dyDescent="0.2">
      <c r="B384" s="24" t="str">
        <f t="shared" si="15"/>
        <v/>
      </c>
      <c r="C384" s="3"/>
      <c r="D384" s="2"/>
      <c r="E384" s="2"/>
      <c r="F384" s="2"/>
      <c r="G384" s="2"/>
      <c r="H384" s="2"/>
      <c r="I384" s="2"/>
      <c r="J384" s="55" t="str">
        <f t="shared" si="17"/>
        <v/>
      </c>
      <c r="AC384" s="24" t="str">
        <f t="shared" si="16"/>
        <v/>
      </c>
      <c r="AD384" s="24" t="str">
        <f>IFERROR(VLOOKUP(F384,'TASA DE CAMBIO'!$D$2:$G$15,2,0),"")</f>
        <v/>
      </c>
      <c r="AE384" s="24" t="str">
        <f>IFERROR(VLOOKUP(F384,'TASA DE CAMBIO'!$D$2:$G$15,3,0),"")</f>
        <v/>
      </c>
      <c r="AF384" s="24" t="str">
        <f>IFERROR(VLOOKUP(F384,'TASA DE CAMBIO'!$D$2:$G$15,4,0),"")</f>
        <v/>
      </c>
    </row>
    <row r="385" spans="2:32" x14ac:dyDescent="0.2">
      <c r="B385" s="24" t="str">
        <f t="shared" si="15"/>
        <v/>
      </c>
      <c r="C385" s="3"/>
      <c r="D385" s="2"/>
      <c r="E385" s="2"/>
      <c r="F385" s="2"/>
      <c r="G385" s="2"/>
      <c r="H385" s="2"/>
      <c r="I385" s="2"/>
      <c r="J385" s="55" t="str">
        <f t="shared" si="17"/>
        <v/>
      </c>
      <c r="AC385" s="24" t="str">
        <f t="shared" si="16"/>
        <v/>
      </c>
      <c r="AD385" s="24" t="str">
        <f>IFERROR(VLOOKUP(F385,'TASA DE CAMBIO'!$D$2:$G$15,2,0),"")</f>
        <v/>
      </c>
      <c r="AE385" s="24" t="str">
        <f>IFERROR(VLOOKUP(F385,'TASA DE CAMBIO'!$D$2:$G$15,3,0),"")</f>
        <v/>
      </c>
      <c r="AF385" s="24" t="str">
        <f>IFERROR(VLOOKUP(F385,'TASA DE CAMBIO'!$D$2:$G$15,4,0),"")</f>
        <v/>
      </c>
    </row>
    <row r="386" spans="2:32" x14ac:dyDescent="0.2">
      <c r="B386" s="24" t="str">
        <f t="shared" si="15"/>
        <v/>
      </c>
      <c r="C386" s="3"/>
      <c r="D386" s="2"/>
      <c r="E386" s="2"/>
      <c r="F386" s="2"/>
      <c r="G386" s="2"/>
      <c r="H386" s="2"/>
      <c r="I386" s="2"/>
      <c r="J386" s="55" t="str">
        <f t="shared" si="17"/>
        <v/>
      </c>
      <c r="AC386" s="24" t="str">
        <f t="shared" si="16"/>
        <v/>
      </c>
      <c r="AD386" s="24" t="str">
        <f>IFERROR(VLOOKUP(F386,'TASA DE CAMBIO'!$D$2:$G$15,2,0),"")</f>
        <v/>
      </c>
      <c r="AE386" s="24" t="str">
        <f>IFERROR(VLOOKUP(F386,'TASA DE CAMBIO'!$D$2:$G$15,3,0),"")</f>
        <v/>
      </c>
      <c r="AF386" s="24" t="str">
        <f>IFERROR(VLOOKUP(F386,'TASA DE CAMBIO'!$D$2:$G$15,4,0),"")</f>
        <v/>
      </c>
    </row>
    <row r="387" spans="2:32" x14ac:dyDescent="0.2">
      <c r="B387" s="24" t="str">
        <f t="shared" si="15"/>
        <v/>
      </c>
      <c r="C387" s="3"/>
      <c r="D387" s="2"/>
      <c r="E387" s="2"/>
      <c r="F387" s="2"/>
      <c r="G387" s="2"/>
      <c r="H387" s="2"/>
      <c r="I387" s="2"/>
      <c r="J387" s="55" t="str">
        <f t="shared" si="17"/>
        <v/>
      </c>
      <c r="AC387" s="24" t="str">
        <f t="shared" si="16"/>
        <v/>
      </c>
      <c r="AD387" s="24" t="str">
        <f>IFERROR(VLOOKUP(F387,'TASA DE CAMBIO'!$D$2:$G$15,2,0),"")</f>
        <v/>
      </c>
      <c r="AE387" s="24" t="str">
        <f>IFERROR(VLOOKUP(F387,'TASA DE CAMBIO'!$D$2:$G$15,3,0),"")</f>
        <v/>
      </c>
      <c r="AF387" s="24" t="str">
        <f>IFERROR(VLOOKUP(F387,'TASA DE CAMBIO'!$D$2:$G$15,4,0),"")</f>
        <v/>
      </c>
    </row>
    <row r="388" spans="2:32" x14ac:dyDescent="0.2">
      <c r="B388" s="24" t="str">
        <f t="shared" si="15"/>
        <v/>
      </c>
      <c r="C388" s="3"/>
      <c r="D388" s="2"/>
      <c r="E388" s="2"/>
      <c r="F388" s="2"/>
      <c r="G388" s="2"/>
      <c r="H388" s="2"/>
      <c r="I388" s="2"/>
      <c r="J388" s="55" t="str">
        <f t="shared" si="17"/>
        <v/>
      </c>
      <c r="AC388" s="24" t="str">
        <f t="shared" si="16"/>
        <v/>
      </c>
      <c r="AD388" s="24" t="str">
        <f>IFERROR(VLOOKUP(F388,'TASA DE CAMBIO'!$D$2:$G$15,2,0),"")</f>
        <v/>
      </c>
      <c r="AE388" s="24" t="str">
        <f>IFERROR(VLOOKUP(F388,'TASA DE CAMBIO'!$D$2:$G$15,3,0),"")</f>
        <v/>
      </c>
      <c r="AF388" s="24" t="str">
        <f>IFERROR(VLOOKUP(F388,'TASA DE CAMBIO'!$D$2:$G$15,4,0),"")</f>
        <v/>
      </c>
    </row>
    <row r="389" spans="2:32" x14ac:dyDescent="0.2">
      <c r="B389" s="24" t="str">
        <f t="shared" si="15"/>
        <v/>
      </c>
      <c r="C389" s="3"/>
      <c r="D389" s="2"/>
      <c r="E389" s="2"/>
      <c r="F389" s="2"/>
      <c r="G389" s="2"/>
      <c r="H389" s="2"/>
      <c r="I389" s="2"/>
      <c r="J389" s="55" t="str">
        <f t="shared" si="17"/>
        <v/>
      </c>
      <c r="AC389" s="24" t="str">
        <f t="shared" si="16"/>
        <v/>
      </c>
      <c r="AD389" s="24" t="str">
        <f>IFERROR(VLOOKUP(F389,'TASA DE CAMBIO'!$D$2:$G$15,2,0),"")</f>
        <v/>
      </c>
      <c r="AE389" s="24" t="str">
        <f>IFERROR(VLOOKUP(F389,'TASA DE CAMBIO'!$D$2:$G$15,3,0),"")</f>
        <v/>
      </c>
      <c r="AF389" s="24" t="str">
        <f>IFERROR(VLOOKUP(F389,'TASA DE CAMBIO'!$D$2:$G$15,4,0),"")</f>
        <v/>
      </c>
    </row>
    <row r="390" spans="2:32" x14ac:dyDescent="0.2">
      <c r="B390" s="24" t="str">
        <f t="shared" ref="B390:B453" si="18">CONCATENATE(D390,E390,F390)</f>
        <v/>
      </c>
      <c r="C390" s="3"/>
      <c r="D390" s="2"/>
      <c r="E390" s="2"/>
      <c r="F390" s="2"/>
      <c r="G390" s="2"/>
      <c r="H390" s="2"/>
      <c r="I390" s="2"/>
      <c r="J390" s="55" t="str">
        <f t="shared" si="17"/>
        <v/>
      </c>
      <c r="AC390" s="24" t="str">
        <f t="shared" ref="AC390:AC453" si="19">IF(G390="","",G390-H390-I390)</f>
        <v/>
      </c>
      <c r="AD390" s="24" t="str">
        <f>IFERROR(VLOOKUP(F390,'TASA DE CAMBIO'!$D$2:$G$15,2,0),"")</f>
        <v/>
      </c>
      <c r="AE390" s="24" t="str">
        <f>IFERROR(VLOOKUP(F390,'TASA DE CAMBIO'!$D$2:$G$15,3,0),"")</f>
        <v/>
      </c>
      <c r="AF390" s="24" t="str">
        <f>IFERROR(VLOOKUP(F390,'TASA DE CAMBIO'!$D$2:$G$15,4,0),"")</f>
        <v/>
      </c>
    </row>
    <row r="391" spans="2:32" x14ac:dyDescent="0.2">
      <c r="B391" s="24" t="str">
        <f t="shared" si="18"/>
        <v/>
      </c>
      <c r="C391" s="3"/>
      <c r="D391" s="2"/>
      <c r="E391" s="2"/>
      <c r="F391" s="2"/>
      <c r="G391" s="2"/>
      <c r="H391" s="2"/>
      <c r="I391" s="2"/>
      <c r="J391" s="55" t="str">
        <f t="shared" ref="J391:J454" si="20">IF(AC391="","",IF(AND(AE391="Inicio",AF391=2),_xlfn.CONCAT(AD391,TEXT(AC391,"#,##0.00")), IF(AND(AE391="Fin",AF391=2),_xlfn.CONCAT(TEXT(AC391,"#,##0.00"),AD391), IF(AND(AE391="Inicio",AF391=0),_xlfn.CONCAT(AD391,TEXT(AC391,"#,##0")), IF(AND(AE391="Fin",AF391=0),_xlfn.CONCAT(TEXT(AC391,"#,##0"),AD391),"")))))</f>
        <v/>
      </c>
      <c r="AC391" s="24" t="str">
        <f t="shared" si="19"/>
        <v/>
      </c>
      <c r="AD391" s="24" t="str">
        <f>IFERROR(VLOOKUP(F391,'TASA DE CAMBIO'!$D$2:$G$15,2,0),"")</f>
        <v/>
      </c>
      <c r="AE391" s="24" t="str">
        <f>IFERROR(VLOOKUP(F391,'TASA DE CAMBIO'!$D$2:$G$15,3,0),"")</f>
        <v/>
      </c>
      <c r="AF391" s="24" t="str">
        <f>IFERROR(VLOOKUP(F391,'TASA DE CAMBIO'!$D$2:$G$15,4,0),"")</f>
        <v/>
      </c>
    </row>
    <row r="392" spans="2:32" x14ac:dyDescent="0.2">
      <c r="B392" s="24" t="str">
        <f t="shared" si="18"/>
        <v/>
      </c>
      <c r="C392" s="3"/>
      <c r="D392" s="2"/>
      <c r="E392" s="2"/>
      <c r="F392" s="2"/>
      <c r="G392" s="2"/>
      <c r="H392" s="2"/>
      <c r="I392" s="2"/>
      <c r="J392" s="55" t="str">
        <f t="shared" si="20"/>
        <v/>
      </c>
      <c r="AC392" s="24" t="str">
        <f t="shared" si="19"/>
        <v/>
      </c>
      <c r="AD392" s="24" t="str">
        <f>IFERROR(VLOOKUP(F392,'TASA DE CAMBIO'!$D$2:$G$15,2,0),"")</f>
        <v/>
      </c>
      <c r="AE392" s="24" t="str">
        <f>IFERROR(VLOOKUP(F392,'TASA DE CAMBIO'!$D$2:$G$15,3,0),"")</f>
        <v/>
      </c>
      <c r="AF392" s="24" t="str">
        <f>IFERROR(VLOOKUP(F392,'TASA DE CAMBIO'!$D$2:$G$15,4,0),"")</f>
        <v/>
      </c>
    </row>
    <row r="393" spans="2:32" x14ac:dyDescent="0.2">
      <c r="B393" s="24" t="str">
        <f t="shared" si="18"/>
        <v/>
      </c>
      <c r="C393" s="3"/>
      <c r="D393" s="2"/>
      <c r="E393" s="2"/>
      <c r="F393" s="2"/>
      <c r="G393" s="2"/>
      <c r="H393" s="2"/>
      <c r="I393" s="2"/>
      <c r="J393" s="55" t="str">
        <f t="shared" si="20"/>
        <v/>
      </c>
      <c r="AC393" s="24" t="str">
        <f t="shared" si="19"/>
        <v/>
      </c>
      <c r="AD393" s="24" t="str">
        <f>IFERROR(VLOOKUP(F393,'TASA DE CAMBIO'!$D$2:$G$15,2,0),"")</f>
        <v/>
      </c>
      <c r="AE393" s="24" t="str">
        <f>IFERROR(VLOOKUP(F393,'TASA DE CAMBIO'!$D$2:$G$15,3,0),"")</f>
        <v/>
      </c>
      <c r="AF393" s="24" t="str">
        <f>IFERROR(VLOOKUP(F393,'TASA DE CAMBIO'!$D$2:$G$15,4,0),"")</f>
        <v/>
      </c>
    </row>
    <row r="394" spans="2:32" x14ac:dyDescent="0.2">
      <c r="B394" s="24" t="str">
        <f t="shared" si="18"/>
        <v/>
      </c>
      <c r="C394" s="3"/>
      <c r="D394" s="2"/>
      <c r="E394" s="2"/>
      <c r="F394" s="2"/>
      <c r="G394" s="2"/>
      <c r="H394" s="2"/>
      <c r="I394" s="2"/>
      <c r="J394" s="55" t="str">
        <f t="shared" si="20"/>
        <v/>
      </c>
      <c r="AC394" s="24" t="str">
        <f t="shared" si="19"/>
        <v/>
      </c>
      <c r="AD394" s="24" t="str">
        <f>IFERROR(VLOOKUP(F394,'TASA DE CAMBIO'!$D$2:$G$15,2,0),"")</f>
        <v/>
      </c>
      <c r="AE394" s="24" t="str">
        <f>IFERROR(VLOOKUP(F394,'TASA DE CAMBIO'!$D$2:$G$15,3,0),"")</f>
        <v/>
      </c>
      <c r="AF394" s="24" t="str">
        <f>IFERROR(VLOOKUP(F394,'TASA DE CAMBIO'!$D$2:$G$15,4,0),"")</f>
        <v/>
      </c>
    </row>
    <row r="395" spans="2:32" x14ac:dyDescent="0.2">
      <c r="B395" s="24" t="str">
        <f t="shared" si="18"/>
        <v/>
      </c>
      <c r="C395" s="3"/>
      <c r="D395" s="2"/>
      <c r="E395" s="2"/>
      <c r="F395" s="2"/>
      <c r="G395" s="2"/>
      <c r="H395" s="2"/>
      <c r="I395" s="2"/>
      <c r="J395" s="55" t="str">
        <f t="shared" si="20"/>
        <v/>
      </c>
      <c r="AC395" s="24" t="str">
        <f t="shared" si="19"/>
        <v/>
      </c>
      <c r="AD395" s="24" t="str">
        <f>IFERROR(VLOOKUP(F395,'TASA DE CAMBIO'!$D$2:$G$15,2,0),"")</f>
        <v/>
      </c>
      <c r="AE395" s="24" t="str">
        <f>IFERROR(VLOOKUP(F395,'TASA DE CAMBIO'!$D$2:$G$15,3,0),"")</f>
        <v/>
      </c>
      <c r="AF395" s="24" t="str">
        <f>IFERROR(VLOOKUP(F395,'TASA DE CAMBIO'!$D$2:$G$15,4,0),"")</f>
        <v/>
      </c>
    </row>
    <row r="396" spans="2:32" x14ac:dyDescent="0.2">
      <c r="B396" s="24" t="str">
        <f t="shared" si="18"/>
        <v/>
      </c>
      <c r="C396" s="3"/>
      <c r="D396" s="2"/>
      <c r="E396" s="2"/>
      <c r="F396" s="2"/>
      <c r="G396" s="2"/>
      <c r="H396" s="2"/>
      <c r="I396" s="2"/>
      <c r="J396" s="55" t="str">
        <f t="shared" si="20"/>
        <v/>
      </c>
      <c r="AC396" s="24" t="str">
        <f t="shared" si="19"/>
        <v/>
      </c>
      <c r="AD396" s="24" t="str">
        <f>IFERROR(VLOOKUP(F396,'TASA DE CAMBIO'!$D$2:$G$15,2,0),"")</f>
        <v/>
      </c>
      <c r="AE396" s="24" t="str">
        <f>IFERROR(VLOOKUP(F396,'TASA DE CAMBIO'!$D$2:$G$15,3,0),"")</f>
        <v/>
      </c>
      <c r="AF396" s="24" t="str">
        <f>IFERROR(VLOOKUP(F396,'TASA DE CAMBIO'!$D$2:$G$15,4,0),"")</f>
        <v/>
      </c>
    </row>
    <row r="397" spans="2:32" x14ac:dyDescent="0.2">
      <c r="B397" s="24" t="str">
        <f t="shared" si="18"/>
        <v/>
      </c>
      <c r="C397" s="3"/>
      <c r="D397" s="2"/>
      <c r="E397" s="2"/>
      <c r="F397" s="2"/>
      <c r="G397" s="2"/>
      <c r="H397" s="2"/>
      <c r="I397" s="2"/>
      <c r="J397" s="55" t="str">
        <f t="shared" si="20"/>
        <v/>
      </c>
      <c r="AC397" s="24" t="str">
        <f t="shared" si="19"/>
        <v/>
      </c>
      <c r="AD397" s="24" t="str">
        <f>IFERROR(VLOOKUP(F397,'TASA DE CAMBIO'!$D$2:$G$15,2,0),"")</f>
        <v/>
      </c>
      <c r="AE397" s="24" t="str">
        <f>IFERROR(VLOOKUP(F397,'TASA DE CAMBIO'!$D$2:$G$15,3,0),"")</f>
        <v/>
      </c>
      <c r="AF397" s="24" t="str">
        <f>IFERROR(VLOOKUP(F397,'TASA DE CAMBIO'!$D$2:$G$15,4,0),"")</f>
        <v/>
      </c>
    </row>
    <row r="398" spans="2:32" x14ac:dyDescent="0.2">
      <c r="B398" s="24" t="str">
        <f t="shared" si="18"/>
        <v/>
      </c>
      <c r="C398" s="3"/>
      <c r="D398" s="2"/>
      <c r="E398" s="2"/>
      <c r="F398" s="2"/>
      <c r="G398" s="2"/>
      <c r="H398" s="2"/>
      <c r="I398" s="2"/>
      <c r="J398" s="55" t="str">
        <f t="shared" si="20"/>
        <v/>
      </c>
      <c r="AC398" s="24" t="str">
        <f t="shared" si="19"/>
        <v/>
      </c>
      <c r="AD398" s="24" t="str">
        <f>IFERROR(VLOOKUP(F398,'TASA DE CAMBIO'!$D$2:$G$15,2,0),"")</f>
        <v/>
      </c>
      <c r="AE398" s="24" t="str">
        <f>IFERROR(VLOOKUP(F398,'TASA DE CAMBIO'!$D$2:$G$15,3,0),"")</f>
        <v/>
      </c>
      <c r="AF398" s="24" t="str">
        <f>IFERROR(VLOOKUP(F398,'TASA DE CAMBIO'!$D$2:$G$15,4,0),"")</f>
        <v/>
      </c>
    </row>
    <row r="399" spans="2:32" x14ac:dyDescent="0.2">
      <c r="B399" s="24" t="str">
        <f t="shared" si="18"/>
        <v/>
      </c>
      <c r="C399" s="3"/>
      <c r="D399" s="2"/>
      <c r="E399" s="2"/>
      <c r="F399" s="2"/>
      <c r="G399" s="2"/>
      <c r="H399" s="2"/>
      <c r="I399" s="2"/>
      <c r="J399" s="55" t="str">
        <f t="shared" si="20"/>
        <v/>
      </c>
      <c r="AC399" s="24" t="str">
        <f t="shared" si="19"/>
        <v/>
      </c>
      <c r="AD399" s="24" t="str">
        <f>IFERROR(VLOOKUP(F399,'TASA DE CAMBIO'!$D$2:$G$15,2,0),"")</f>
        <v/>
      </c>
      <c r="AE399" s="24" t="str">
        <f>IFERROR(VLOOKUP(F399,'TASA DE CAMBIO'!$D$2:$G$15,3,0),"")</f>
        <v/>
      </c>
      <c r="AF399" s="24" t="str">
        <f>IFERROR(VLOOKUP(F399,'TASA DE CAMBIO'!$D$2:$G$15,4,0),"")</f>
        <v/>
      </c>
    </row>
    <row r="400" spans="2:32" x14ac:dyDescent="0.2">
      <c r="B400" s="24" t="str">
        <f t="shared" si="18"/>
        <v/>
      </c>
      <c r="C400" s="3"/>
      <c r="D400" s="2"/>
      <c r="E400" s="2"/>
      <c r="F400" s="2"/>
      <c r="G400" s="2"/>
      <c r="H400" s="2"/>
      <c r="I400" s="2"/>
      <c r="J400" s="55" t="str">
        <f t="shared" si="20"/>
        <v/>
      </c>
      <c r="AC400" s="24" t="str">
        <f t="shared" si="19"/>
        <v/>
      </c>
      <c r="AD400" s="24" t="str">
        <f>IFERROR(VLOOKUP(F400,'TASA DE CAMBIO'!$D$2:$G$15,2,0),"")</f>
        <v/>
      </c>
      <c r="AE400" s="24" t="str">
        <f>IFERROR(VLOOKUP(F400,'TASA DE CAMBIO'!$D$2:$G$15,3,0),"")</f>
        <v/>
      </c>
      <c r="AF400" s="24" t="str">
        <f>IFERROR(VLOOKUP(F400,'TASA DE CAMBIO'!$D$2:$G$15,4,0),"")</f>
        <v/>
      </c>
    </row>
    <row r="401" spans="2:32" x14ac:dyDescent="0.2">
      <c r="B401" s="24" t="str">
        <f t="shared" si="18"/>
        <v/>
      </c>
      <c r="C401" s="3"/>
      <c r="D401" s="2"/>
      <c r="E401" s="2"/>
      <c r="F401" s="2"/>
      <c r="G401" s="2"/>
      <c r="H401" s="2"/>
      <c r="I401" s="2"/>
      <c r="J401" s="55" t="str">
        <f t="shared" si="20"/>
        <v/>
      </c>
      <c r="AC401" s="24" t="str">
        <f t="shared" si="19"/>
        <v/>
      </c>
      <c r="AD401" s="24" t="str">
        <f>IFERROR(VLOOKUP(F401,'TASA DE CAMBIO'!$D$2:$G$15,2,0),"")</f>
        <v/>
      </c>
      <c r="AE401" s="24" t="str">
        <f>IFERROR(VLOOKUP(F401,'TASA DE CAMBIO'!$D$2:$G$15,3,0),"")</f>
        <v/>
      </c>
      <c r="AF401" s="24" t="str">
        <f>IFERROR(VLOOKUP(F401,'TASA DE CAMBIO'!$D$2:$G$15,4,0),"")</f>
        <v/>
      </c>
    </row>
    <row r="402" spans="2:32" x14ac:dyDescent="0.2">
      <c r="B402" s="24" t="str">
        <f t="shared" si="18"/>
        <v/>
      </c>
      <c r="C402" s="3"/>
      <c r="D402" s="2"/>
      <c r="E402" s="2"/>
      <c r="F402" s="2"/>
      <c r="G402" s="2"/>
      <c r="H402" s="2"/>
      <c r="I402" s="2"/>
      <c r="J402" s="55" t="str">
        <f t="shared" si="20"/>
        <v/>
      </c>
      <c r="AC402" s="24" t="str">
        <f t="shared" si="19"/>
        <v/>
      </c>
      <c r="AD402" s="24" t="str">
        <f>IFERROR(VLOOKUP(F402,'TASA DE CAMBIO'!$D$2:$G$15,2,0),"")</f>
        <v/>
      </c>
      <c r="AE402" s="24" t="str">
        <f>IFERROR(VLOOKUP(F402,'TASA DE CAMBIO'!$D$2:$G$15,3,0),"")</f>
        <v/>
      </c>
      <c r="AF402" s="24" t="str">
        <f>IFERROR(VLOOKUP(F402,'TASA DE CAMBIO'!$D$2:$G$15,4,0),"")</f>
        <v/>
      </c>
    </row>
    <row r="403" spans="2:32" x14ac:dyDescent="0.2">
      <c r="B403" s="24" t="str">
        <f t="shared" si="18"/>
        <v/>
      </c>
      <c r="C403" s="3"/>
      <c r="D403" s="2"/>
      <c r="E403" s="2"/>
      <c r="F403" s="2"/>
      <c r="G403" s="2"/>
      <c r="H403" s="2"/>
      <c r="I403" s="2"/>
      <c r="J403" s="55" t="str">
        <f t="shared" si="20"/>
        <v/>
      </c>
      <c r="AC403" s="24" t="str">
        <f t="shared" si="19"/>
        <v/>
      </c>
      <c r="AD403" s="24" t="str">
        <f>IFERROR(VLOOKUP(F403,'TASA DE CAMBIO'!$D$2:$G$15,2,0),"")</f>
        <v/>
      </c>
      <c r="AE403" s="24" t="str">
        <f>IFERROR(VLOOKUP(F403,'TASA DE CAMBIO'!$D$2:$G$15,3,0),"")</f>
        <v/>
      </c>
      <c r="AF403" s="24" t="str">
        <f>IFERROR(VLOOKUP(F403,'TASA DE CAMBIO'!$D$2:$G$15,4,0),"")</f>
        <v/>
      </c>
    </row>
    <row r="404" spans="2:32" x14ac:dyDescent="0.2">
      <c r="B404" s="24" t="str">
        <f t="shared" si="18"/>
        <v/>
      </c>
      <c r="C404" s="3"/>
      <c r="D404" s="2"/>
      <c r="E404" s="2"/>
      <c r="F404" s="2"/>
      <c r="G404" s="2"/>
      <c r="H404" s="2"/>
      <c r="I404" s="2"/>
      <c r="J404" s="55" t="str">
        <f t="shared" si="20"/>
        <v/>
      </c>
      <c r="AC404" s="24" t="str">
        <f t="shared" si="19"/>
        <v/>
      </c>
      <c r="AD404" s="24" t="str">
        <f>IFERROR(VLOOKUP(F404,'TASA DE CAMBIO'!$D$2:$G$15,2,0),"")</f>
        <v/>
      </c>
      <c r="AE404" s="24" t="str">
        <f>IFERROR(VLOOKUP(F404,'TASA DE CAMBIO'!$D$2:$G$15,3,0),"")</f>
        <v/>
      </c>
      <c r="AF404" s="24" t="str">
        <f>IFERROR(VLOOKUP(F404,'TASA DE CAMBIO'!$D$2:$G$15,4,0),"")</f>
        <v/>
      </c>
    </row>
    <row r="405" spans="2:32" x14ac:dyDescent="0.2">
      <c r="B405" s="24" t="str">
        <f t="shared" si="18"/>
        <v/>
      </c>
      <c r="C405" s="3"/>
      <c r="D405" s="2"/>
      <c r="E405" s="2"/>
      <c r="F405" s="2"/>
      <c r="G405" s="2"/>
      <c r="H405" s="2"/>
      <c r="I405" s="2"/>
      <c r="J405" s="55" t="str">
        <f t="shared" si="20"/>
        <v/>
      </c>
      <c r="AC405" s="24" t="str">
        <f t="shared" si="19"/>
        <v/>
      </c>
      <c r="AD405" s="24" t="str">
        <f>IFERROR(VLOOKUP(F405,'TASA DE CAMBIO'!$D$2:$G$15,2,0),"")</f>
        <v/>
      </c>
      <c r="AE405" s="24" t="str">
        <f>IFERROR(VLOOKUP(F405,'TASA DE CAMBIO'!$D$2:$G$15,3,0),"")</f>
        <v/>
      </c>
      <c r="AF405" s="24" t="str">
        <f>IFERROR(VLOOKUP(F405,'TASA DE CAMBIO'!$D$2:$G$15,4,0),"")</f>
        <v/>
      </c>
    </row>
    <row r="406" spans="2:32" x14ac:dyDescent="0.2">
      <c r="B406" s="24" t="str">
        <f t="shared" si="18"/>
        <v/>
      </c>
      <c r="C406" s="3"/>
      <c r="D406" s="2"/>
      <c r="E406" s="2"/>
      <c r="F406" s="2"/>
      <c r="G406" s="2"/>
      <c r="H406" s="2"/>
      <c r="I406" s="2"/>
      <c r="J406" s="55" t="str">
        <f t="shared" si="20"/>
        <v/>
      </c>
      <c r="AC406" s="24" t="str">
        <f t="shared" si="19"/>
        <v/>
      </c>
      <c r="AD406" s="24" t="str">
        <f>IFERROR(VLOOKUP(F406,'TASA DE CAMBIO'!$D$2:$G$15,2,0),"")</f>
        <v/>
      </c>
      <c r="AE406" s="24" t="str">
        <f>IFERROR(VLOOKUP(F406,'TASA DE CAMBIO'!$D$2:$G$15,3,0),"")</f>
        <v/>
      </c>
      <c r="AF406" s="24" t="str">
        <f>IFERROR(VLOOKUP(F406,'TASA DE CAMBIO'!$D$2:$G$15,4,0),"")</f>
        <v/>
      </c>
    </row>
    <row r="407" spans="2:32" x14ac:dyDescent="0.2">
      <c r="B407" s="24" t="str">
        <f t="shared" si="18"/>
        <v/>
      </c>
      <c r="C407" s="3"/>
      <c r="D407" s="2"/>
      <c r="E407" s="2"/>
      <c r="F407" s="2"/>
      <c r="G407" s="2"/>
      <c r="H407" s="2"/>
      <c r="I407" s="2"/>
      <c r="J407" s="55" t="str">
        <f t="shared" si="20"/>
        <v/>
      </c>
      <c r="AC407" s="24" t="str">
        <f t="shared" si="19"/>
        <v/>
      </c>
      <c r="AD407" s="24" t="str">
        <f>IFERROR(VLOOKUP(F407,'TASA DE CAMBIO'!$D$2:$G$15,2,0),"")</f>
        <v/>
      </c>
      <c r="AE407" s="24" t="str">
        <f>IFERROR(VLOOKUP(F407,'TASA DE CAMBIO'!$D$2:$G$15,3,0),"")</f>
        <v/>
      </c>
      <c r="AF407" s="24" t="str">
        <f>IFERROR(VLOOKUP(F407,'TASA DE CAMBIO'!$D$2:$G$15,4,0),"")</f>
        <v/>
      </c>
    </row>
    <row r="408" spans="2:32" x14ac:dyDescent="0.2">
      <c r="B408" s="24" t="str">
        <f t="shared" si="18"/>
        <v/>
      </c>
      <c r="C408" s="3"/>
      <c r="D408" s="2"/>
      <c r="E408" s="2"/>
      <c r="F408" s="2"/>
      <c r="G408" s="2"/>
      <c r="H408" s="2"/>
      <c r="I408" s="2"/>
      <c r="J408" s="55" t="str">
        <f t="shared" si="20"/>
        <v/>
      </c>
      <c r="AC408" s="24" t="str">
        <f t="shared" si="19"/>
        <v/>
      </c>
      <c r="AD408" s="24" t="str">
        <f>IFERROR(VLOOKUP(F408,'TASA DE CAMBIO'!$D$2:$G$15,2,0),"")</f>
        <v/>
      </c>
      <c r="AE408" s="24" t="str">
        <f>IFERROR(VLOOKUP(F408,'TASA DE CAMBIO'!$D$2:$G$15,3,0),"")</f>
        <v/>
      </c>
      <c r="AF408" s="24" t="str">
        <f>IFERROR(VLOOKUP(F408,'TASA DE CAMBIO'!$D$2:$G$15,4,0),"")</f>
        <v/>
      </c>
    </row>
    <row r="409" spans="2:32" x14ac:dyDescent="0.2">
      <c r="B409" s="24" t="str">
        <f t="shared" si="18"/>
        <v/>
      </c>
      <c r="C409" s="3"/>
      <c r="D409" s="2"/>
      <c r="E409" s="2"/>
      <c r="F409" s="2"/>
      <c r="G409" s="2"/>
      <c r="H409" s="2"/>
      <c r="I409" s="2"/>
      <c r="J409" s="55" t="str">
        <f t="shared" si="20"/>
        <v/>
      </c>
      <c r="AC409" s="24" t="str">
        <f t="shared" si="19"/>
        <v/>
      </c>
      <c r="AD409" s="24" t="str">
        <f>IFERROR(VLOOKUP(F409,'TASA DE CAMBIO'!$D$2:$G$15,2,0),"")</f>
        <v/>
      </c>
      <c r="AE409" s="24" t="str">
        <f>IFERROR(VLOOKUP(F409,'TASA DE CAMBIO'!$D$2:$G$15,3,0),"")</f>
        <v/>
      </c>
      <c r="AF409" s="24" t="str">
        <f>IFERROR(VLOOKUP(F409,'TASA DE CAMBIO'!$D$2:$G$15,4,0),"")</f>
        <v/>
      </c>
    </row>
    <row r="410" spans="2:32" x14ac:dyDescent="0.2">
      <c r="B410" s="24" t="str">
        <f t="shared" si="18"/>
        <v/>
      </c>
      <c r="C410" s="3"/>
      <c r="D410" s="2"/>
      <c r="E410" s="2"/>
      <c r="F410" s="2"/>
      <c r="G410" s="2"/>
      <c r="H410" s="2"/>
      <c r="I410" s="2"/>
      <c r="J410" s="55" t="str">
        <f t="shared" si="20"/>
        <v/>
      </c>
      <c r="AC410" s="24" t="str">
        <f t="shared" si="19"/>
        <v/>
      </c>
      <c r="AD410" s="24" t="str">
        <f>IFERROR(VLOOKUP(F410,'TASA DE CAMBIO'!$D$2:$G$15,2,0),"")</f>
        <v/>
      </c>
      <c r="AE410" s="24" t="str">
        <f>IFERROR(VLOOKUP(F410,'TASA DE CAMBIO'!$D$2:$G$15,3,0),"")</f>
        <v/>
      </c>
      <c r="AF410" s="24" t="str">
        <f>IFERROR(VLOOKUP(F410,'TASA DE CAMBIO'!$D$2:$G$15,4,0),"")</f>
        <v/>
      </c>
    </row>
    <row r="411" spans="2:32" x14ac:dyDescent="0.2">
      <c r="B411" s="24" t="str">
        <f t="shared" si="18"/>
        <v/>
      </c>
      <c r="C411" s="3"/>
      <c r="D411" s="2"/>
      <c r="E411" s="2"/>
      <c r="F411" s="2"/>
      <c r="G411" s="2"/>
      <c r="H411" s="2"/>
      <c r="I411" s="2"/>
      <c r="J411" s="55" t="str">
        <f t="shared" si="20"/>
        <v/>
      </c>
      <c r="AC411" s="24" t="str">
        <f t="shared" si="19"/>
        <v/>
      </c>
      <c r="AD411" s="24" t="str">
        <f>IFERROR(VLOOKUP(F411,'TASA DE CAMBIO'!$D$2:$G$15,2,0),"")</f>
        <v/>
      </c>
      <c r="AE411" s="24" t="str">
        <f>IFERROR(VLOOKUP(F411,'TASA DE CAMBIO'!$D$2:$G$15,3,0),"")</f>
        <v/>
      </c>
      <c r="AF411" s="24" t="str">
        <f>IFERROR(VLOOKUP(F411,'TASA DE CAMBIO'!$D$2:$G$15,4,0),"")</f>
        <v/>
      </c>
    </row>
    <row r="412" spans="2:32" x14ac:dyDescent="0.2">
      <c r="B412" s="24" t="str">
        <f t="shared" si="18"/>
        <v/>
      </c>
      <c r="C412" s="3"/>
      <c r="D412" s="2"/>
      <c r="E412" s="2"/>
      <c r="F412" s="2"/>
      <c r="G412" s="2"/>
      <c r="H412" s="2"/>
      <c r="I412" s="2"/>
      <c r="J412" s="55" t="str">
        <f t="shared" si="20"/>
        <v/>
      </c>
      <c r="AC412" s="24" t="str">
        <f t="shared" si="19"/>
        <v/>
      </c>
      <c r="AD412" s="24" t="str">
        <f>IFERROR(VLOOKUP(F412,'TASA DE CAMBIO'!$D$2:$G$15,2,0),"")</f>
        <v/>
      </c>
      <c r="AE412" s="24" t="str">
        <f>IFERROR(VLOOKUP(F412,'TASA DE CAMBIO'!$D$2:$G$15,3,0),"")</f>
        <v/>
      </c>
      <c r="AF412" s="24" t="str">
        <f>IFERROR(VLOOKUP(F412,'TASA DE CAMBIO'!$D$2:$G$15,4,0),"")</f>
        <v/>
      </c>
    </row>
    <row r="413" spans="2:32" x14ac:dyDescent="0.2">
      <c r="B413" s="24" t="str">
        <f t="shared" si="18"/>
        <v/>
      </c>
      <c r="C413" s="3"/>
      <c r="D413" s="2"/>
      <c r="E413" s="2"/>
      <c r="F413" s="2"/>
      <c r="G413" s="2"/>
      <c r="H413" s="2"/>
      <c r="I413" s="2"/>
      <c r="J413" s="55" t="str">
        <f t="shared" si="20"/>
        <v/>
      </c>
      <c r="AC413" s="24" t="str">
        <f t="shared" si="19"/>
        <v/>
      </c>
      <c r="AD413" s="24" t="str">
        <f>IFERROR(VLOOKUP(F413,'TASA DE CAMBIO'!$D$2:$G$15,2,0),"")</f>
        <v/>
      </c>
      <c r="AE413" s="24" t="str">
        <f>IFERROR(VLOOKUP(F413,'TASA DE CAMBIO'!$D$2:$G$15,3,0),"")</f>
        <v/>
      </c>
      <c r="AF413" s="24" t="str">
        <f>IFERROR(VLOOKUP(F413,'TASA DE CAMBIO'!$D$2:$G$15,4,0),"")</f>
        <v/>
      </c>
    </row>
    <row r="414" spans="2:32" x14ac:dyDescent="0.2">
      <c r="B414" s="24" t="str">
        <f t="shared" si="18"/>
        <v/>
      </c>
      <c r="C414" s="3"/>
      <c r="D414" s="2"/>
      <c r="E414" s="2"/>
      <c r="F414" s="2"/>
      <c r="G414" s="2"/>
      <c r="H414" s="2"/>
      <c r="I414" s="2"/>
      <c r="J414" s="55" t="str">
        <f t="shared" si="20"/>
        <v/>
      </c>
      <c r="AC414" s="24" t="str">
        <f t="shared" si="19"/>
        <v/>
      </c>
      <c r="AD414" s="24" t="str">
        <f>IFERROR(VLOOKUP(F414,'TASA DE CAMBIO'!$D$2:$G$15,2,0),"")</f>
        <v/>
      </c>
      <c r="AE414" s="24" t="str">
        <f>IFERROR(VLOOKUP(F414,'TASA DE CAMBIO'!$D$2:$G$15,3,0),"")</f>
        <v/>
      </c>
      <c r="AF414" s="24" t="str">
        <f>IFERROR(VLOOKUP(F414,'TASA DE CAMBIO'!$D$2:$G$15,4,0),"")</f>
        <v/>
      </c>
    </row>
    <row r="415" spans="2:32" x14ac:dyDescent="0.2">
      <c r="B415" s="24" t="str">
        <f t="shared" si="18"/>
        <v/>
      </c>
      <c r="C415" s="3"/>
      <c r="D415" s="2"/>
      <c r="E415" s="2"/>
      <c r="F415" s="2"/>
      <c r="G415" s="2"/>
      <c r="H415" s="2"/>
      <c r="I415" s="2"/>
      <c r="J415" s="55" t="str">
        <f t="shared" si="20"/>
        <v/>
      </c>
      <c r="AC415" s="24" t="str">
        <f t="shared" si="19"/>
        <v/>
      </c>
      <c r="AD415" s="24" t="str">
        <f>IFERROR(VLOOKUP(F415,'TASA DE CAMBIO'!$D$2:$G$15,2,0),"")</f>
        <v/>
      </c>
      <c r="AE415" s="24" t="str">
        <f>IFERROR(VLOOKUP(F415,'TASA DE CAMBIO'!$D$2:$G$15,3,0),"")</f>
        <v/>
      </c>
      <c r="AF415" s="24" t="str">
        <f>IFERROR(VLOOKUP(F415,'TASA DE CAMBIO'!$D$2:$G$15,4,0),"")</f>
        <v/>
      </c>
    </row>
    <row r="416" spans="2:32" x14ac:dyDescent="0.2">
      <c r="B416" s="24" t="str">
        <f t="shared" si="18"/>
        <v/>
      </c>
      <c r="C416" s="3"/>
      <c r="D416" s="2"/>
      <c r="E416" s="2"/>
      <c r="F416" s="2"/>
      <c r="G416" s="2"/>
      <c r="H416" s="2"/>
      <c r="I416" s="2"/>
      <c r="J416" s="55" t="str">
        <f t="shared" si="20"/>
        <v/>
      </c>
      <c r="AC416" s="24" t="str">
        <f t="shared" si="19"/>
        <v/>
      </c>
      <c r="AD416" s="24" t="str">
        <f>IFERROR(VLOOKUP(F416,'TASA DE CAMBIO'!$D$2:$G$15,2,0),"")</f>
        <v/>
      </c>
      <c r="AE416" s="24" t="str">
        <f>IFERROR(VLOOKUP(F416,'TASA DE CAMBIO'!$D$2:$G$15,3,0),"")</f>
        <v/>
      </c>
      <c r="AF416" s="24" t="str">
        <f>IFERROR(VLOOKUP(F416,'TASA DE CAMBIO'!$D$2:$G$15,4,0),"")</f>
        <v/>
      </c>
    </row>
    <row r="417" spans="2:32" x14ac:dyDescent="0.2">
      <c r="B417" s="24" t="str">
        <f t="shared" si="18"/>
        <v/>
      </c>
      <c r="C417" s="3"/>
      <c r="D417" s="2"/>
      <c r="E417" s="2"/>
      <c r="F417" s="2"/>
      <c r="G417" s="2"/>
      <c r="H417" s="2"/>
      <c r="I417" s="2"/>
      <c r="J417" s="55" t="str">
        <f t="shared" si="20"/>
        <v/>
      </c>
      <c r="AC417" s="24" t="str">
        <f t="shared" si="19"/>
        <v/>
      </c>
      <c r="AD417" s="24" t="str">
        <f>IFERROR(VLOOKUP(F417,'TASA DE CAMBIO'!$D$2:$G$15,2,0),"")</f>
        <v/>
      </c>
      <c r="AE417" s="24" t="str">
        <f>IFERROR(VLOOKUP(F417,'TASA DE CAMBIO'!$D$2:$G$15,3,0),"")</f>
        <v/>
      </c>
      <c r="AF417" s="24" t="str">
        <f>IFERROR(VLOOKUP(F417,'TASA DE CAMBIO'!$D$2:$G$15,4,0),"")</f>
        <v/>
      </c>
    </row>
    <row r="418" spans="2:32" x14ac:dyDescent="0.2">
      <c r="B418" s="24" t="str">
        <f t="shared" si="18"/>
        <v/>
      </c>
      <c r="C418" s="3"/>
      <c r="D418" s="2"/>
      <c r="E418" s="2"/>
      <c r="F418" s="2"/>
      <c r="G418" s="2"/>
      <c r="H418" s="2"/>
      <c r="I418" s="2"/>
      <c r="J418" s="55" t="str">
        <f t="shared" si="20"/>
        <v/>
      </c>
      <c r="AC418" s="24" t="str">
        <f t="shared" si="19"/>
        <v/>
      </c>
      <c r="AD418" s="24" t="str">
        <f>IFERROR(VLOOKUP(F418,'TASA DE CAMBIO'!$D$2:$G$15,2,0),"")</f>
        <v/>
      </c>
      <c r="AE418" s="24" t="str">
        <f>IFERROR(VLOOKUP(F418,'TASA DE CAMBIO'!$D$2:$G$15,3,0),"")</f>
        <v/>
      </c>
      <c r="AF418" s="24" t="str">
        <f>IFERROR(VLOOKUP(F418,'TASA DE CAMBIO'!$D$2:$G$15,4,0),"")</f>
        <v/>
      </c>
    </row>
    <row r="419" spans="2:32" x14ac:dyDescent="0.2">
      <c r="B419" s="24" t="str">
        <f t="shared" si="18"/>
        <v/>
      </c>
      <c r="C419" s="3"/>
      <c r="D419" s="2"/>
      <c r="E419" s="2"/>
      <c r="F419" s="2"/>
      <c r="G419" s="2"/>
      <c r="H419" s="2"/>
      <c r="I419" s="2"/>
      <c r="J419" s="55" t="str">
        <f t="shared" si="20"/>
        <v/>
      </c>
      <c r="AC419" s="24" t="str">
        <f t="shared" si="19"/>
        <v/>
      </c>
      <c r="AD419" s="24" t="str">
        <f>IFERROR(VLOOKUP(F419,'TASA DE CAMBIO'!$D$2:$G$15,2,0),"")</f>
        <v/>
      </c>
      <c r="AE419" s="24" t="str">
        <f>IFERROR(VLOOKUP(F419,'TASA DE CAMBIO'!$D$2:$G$15,3,0),"")</f>
        <v/>
      </c>
      <c r="AF419" s="24" t="str">
        <f>IFERROR(VLOOKUP(F419,'TASA DE CAMBIO'!$D$2:$G$15,4,0),"")</f>
        <v/>
      </c>
    </row>
    <row r="420" spans="2:32" x14ac:dyDescent="0.2">
      <c r="B420" s="24" t="str">
        <f t="shared" si="18"/>
        <v/>
      </c>
      <c r="C420" s="3"/>
      <c r="D420" s="2"/>
      <c r="E420" s="2"/>
      <c r="F420" s="2"/>
      <c r="G420" s="2"/>
      <c r="H420" s="2"/>
      <c r="I420" s="2"/>
      <c r="J420" s="55" t="str">
        <f t="shared" si="20"/>
        <v/>
      </c>
      <c r="AC420" s="24" t="str">
        <f t="shared" si="19"/>
        <v/>
      </c>
      <c r="AD420" s="24" t="str">
        <f>IFERROR(VLOOKUP(F420,'TASA DE CAMBIO'!$D$2:$G$15,2,0),"")</f>
        <v/>
      </c>
      <c r="AE420" s="24" t="str">
        <f>IFERROR(VLOOKUP(F420,'TASA DE CAMBIO'!$D$2:$G$15,3,0),"")</f>
        <v/>
      </c>
      <c r="AF420" s="24" t="str">
        <f>IFERROR(VLOOKUP(F420,'TASA DE CAMBIO'!$D$2:$G$15,4,0),"")</f>
        <v/>
      </c>
    </row>
    <row r="421" spans="2:32" x14ac:dyDescent="0.2">
      <c r="B421" s="24" t="str">
        <f t="shared" si="18"/>
        <v/>
      </c>
      <c r="C421" s="3"/>
      <c r="D421" s="2"/>
      <c r="E421" s="2"/>
      <c r="F421" s="2"/>
      <c r="G421" s="2"/>
      <c r="H421" s="2"/>
      <c r="I421" s="2"/>
      <c r="J421" s="55" t="str">
        <f t="shared" si="20"/>
        <v/>
      </c>
      <c r="AC421" s="24" t="str">
        <f t="shared" si="19"/>
        <v/>
      </c>
      <c r="AD421" s="24" t="str">
        <f>IFERROR(VLOOKUP(F421,'TASA DE CAMBIO'!$D$2:$G$15,2,0),"")</f>
        <v/>
      </c>
      <c r="AE421" s="24" t="str">
        <f>IFERROR(VLOOKUP(F421,'TASA DE CAMBIO'!$D$2:$G$15,3,0),"")</f>
        <v/>
      </c>
      <c r="AF421" s="24" t="str">
        <f>IFERROR(VLOOKUP(F421,'TASA DE CAMBIO'!$D$2:$G$15,4,0),"")</f>
        <v/>
      </c>
    </row>
    <row r="422" spans="2:32" x14ac:dyDescent="0.2">
      <c r="B422" s="24" t="str">
        <f t="shared" si="18"/>
        <v/>
      </c>
      <c r="C422" s="3"/>
      <c r="D422" s="2"/>
      <c r="E422" s="2"/>
      <c r="F422" s="2"/>
      <c r="G422" s="2"/>
      <c r="H422" s="2"/>
      <c r="I422" s="2"/>
      <c r="J422" s="55" t="str">
        <f t="shared" si="20"/>
        <v/>
      </c>
      <c r="AC422" s="24" t="str">
        <f t="shared" si="19"/>
        <v/>
      </c>
      <c r="AD422" s="24" t="str">
        <f>IFERROR(VLOOKUP(F422,'TASA DE CAMBIO'!$D$2:$G$15,2,0),"")</f>
        <v/>
      </c>
      <c r="AE422" s="24" t="str">
        <f>IFERROR(VLOOKUP(F422,'TASA DE CAMBIO'!$D$2:$G$15,3,0),"")</f>
        <v/>
      </c>
      <c r="AF422" s="24" t="str">
        <f>IFERROR(VLOOKUP(F422,'TASA DE CAMBIO'!$D$2:$G$15,4,0),"")</f>
        <v/>
      </c>
    </row>
    <row r="423" spans="2:32" x14ac:dyDescent="0.2">
      <c r="B423" s="24" t="str">
        <f t="shared" si="18"/>
        <v/>
      </c>
      <c r="C423" s="3"/>
      <c r="D423" s="2"/>
      <c r="E423" s="2"/>
      <c r="F423" s="2"/>
      <c r="G423" s="2"/>
      <c r="H423" s="2"/>
      <c r="I423" s="2"/>
      <c r="J423" s="55" t="str">
        <f t="shared" si="20"/>
        <v/>
      </c>
      <c r="AC423" s="24" t="str">
        <f t="shared" si="19"/>
        <v/>
      </c>
      <c r="AD423" s="24" t="str">
        <f>IFERROR(VLOOKUP(F423,'TASA DE CAMBIO'!$D$2:$G$15,2,0),"")</f>
        <v/>
      </c>
      <c r="AE423" s="24" t="str">
        <f>IFERROR(VLOOKUP(F423,'TASA DE CAMBIO'!$D$2:$G$15,3,0),"")</f>
        <v/>
      </c>
      <c r="AF423" s="24" t="str">
        <f>IFERROR(VLOOKUP(F423,'TASA DE CAMBIO'!$D$2:$G$15,4,0),"")</f>
        <v/>
      </c>
    </row>
    <row r="424" spans="2:32" x14ac:dyDescent="0.2">
      <c r="B424" s="24" t="str">
        <f t="shared" si="18"/>
        <v/>
      </c>
      <c r="C424" s="3"/>
      <c r="D424" s="2"/>
      <c r="E424" s="2"/>
      <c r="F424" s="2"/>
      <c r="G424" s="2"/>
      <c r="H424" s="2"/>
      <c r="I424" s="2"/>
      <c r="J424" s="55" t="str">
        <f t="shared" si="20"/>
        <v/>
      </c>
      <c r="AC424" s="24" t="str">
        <f t="shared" si="19"/>
        <v/>
      </c>
      <c r="AD424" s="24" t="str">
        <f>IFERROR(VLOOKUP(F424,'TASA DE CAMBIO'!$D$2:$G$15,2,0),"")</f>
        <v/>
      </c>
      <c r="AE424" s="24" t="str">
        <f>IFERROR(VLOOKUP(F424,'TASA DE CAMBIO'!$D$2:$G$15,3,0),"")</f>
        <v/>
      </c>
      <c r="AF424" s="24" t="str">
        <f>IFERROR(VLOOKUP(F424,'TASA DE CAMBIO'!$D$2:$G$15,4,0),"")</f>
        <v/>
      </c>
    </row>
    <row r="425" spans="2:32" x14ac:dyDescent="0.2">
      <c r="B425" s="24" t="str">
        <f t="shared" si="18"/>
        <v/>
      </c>
      <c r="C425" s="3"/>
      <c r="D425" s="2"/>
      <c r="E425" s="2"/>
      <c r="F425" s="2"/>
      <c r="G425" s="2"/>
      <c r="H425" s="2"/>
      <c r="I425" s="2"/>
      <c r="J425" s="55" t="str">
        <f t="shared" si="20"/>
        <v/>
      </c>
      <c r="AC425" s="24" t="str">
        <f t="shared" si="19"/>
        <v/>
      </c>
      <c r="AD425" s="24" t="str">
        <f>IFERROR(VLOOKUP(F425,'TASA DE CAMBIO'!$D$2:$G$15,2,0),"")</f>
        <v/>
      </c>
      <c r="AE425" s="24" t="str">
        <f>IFERROR(VLOOKUP(F425,'TASA DE CAMBIO'!$D$2:$G$15,3,0),"")</f>
        <v/>
      </c>
      <c r="AF425" s="24" t="str">
        <f>IFERROR(VLOOKUP(F425,'TASA DE CAMBIO'!$D$2:$G$15,4,0),"")</f>
        <v/>
      </c>
    </row>
    <row r="426" spans="2:32" x14ac:dyDescent="0.2">
      <c r="B426" s="24" t="str">
        <f t="shared" si="18"/>
        <v/>
      </c>
      <c r="C426" s="3"/>
      <c r="D426" s="2"/>
      <c r="E426" s="2"/>
      <c r="F426" s="2"/>
      <c r="G426" s="2"/>
      <c r="H426" s="2"/>
      <c r="I426" s="2"/>
      <c r="J426" s="55" t="str">
        <f t="shared" si="20"/>
        <v/>
      </c>
      <c r="AC426" s="24" t="str">
        <f t="shared" si="19"/>
        <v/>
      </c>
      <c r="AD426" s="24" t="str">
        <f>IFERROR(VLOOKUP(F426,'TASA DE CAMBIO'!$D$2:$G$15,2,0),"")</f>
        <v/>
      </c>
      <c r="AE426" s="24" t="str">
        <f>IFERROR(VLOOKUP(F426,'TASA DE CAMBIO'!$D$2:$G$15,3,0),"")</f>
        <v/>
      </c>
      <c r="AF426" s="24" t="str">
        <f>IFERROR(VLOOKUP(F426,'TASA DE CAMBIO'!$D$2:$G$15,4,0),"")</f>
        <v/>
      </c>
    </row>
    <row r="427" spans="2:32" x14ac:dyDescent="0.2">
      <c r="B427" s="24" t="str">
        <f t="shared" si="18"/>
        <v/>
      </c>
      <c r="C427" s="3"/>
      <c r="D427" s="2"/>
      <c r="E427" s="2"/>
      <c r="F427" s="2"/>
      <c r="G427" s="2"/>
      <c r="H427" s="2"/>
      <c r="I427" s="2"/>
      <c r="J427" s="55" t="str">
        <f t="shared" si="20"/>
        <v/>
      </c>
      <c r="AC427" s="24" t="str">
        <f t="shared" si="19"/>
        <v/>
      </c>
      <c r="AD427" s="24" t="str">
        <f>IFERROR(VLOOKUP(F427,'TASA DE CAMBIO'!$D$2:$G$15,2,0),"")</f>
        <v/>
      </c>
      <c r="AE427" s="24" t="str">
        <f>IFERROR(VLOOKUP(F427,'TASA DE CAMBIO'!$D$2:$G$15,3,0),"")</f>
        <v/>
      </c>
      <c r="AF427" s="24" t="str">
        <f>IFERROR(VLOOKUP(F427,'TASA DE CAMBIO'!$D$2:$G$15,4,0),"")</f>
        <v/>
      </c>
    </row>
    <row r="428" spans="2:32" x14ac:dyDescent="0.2">
      <c r="B428" s="24" t="str">
        <f t="shared" si="18"/>
        <v/>
      </c>
      <c r="C428" s="3"/>
      <c r="D428" s="2"/>
      <c r="E428" s="2"/>
      <c r="F428" s="2"/>
      <c r="G428" s="2"/>
      <c r="H428" s="2"/>
      <c r="I428" s="2"/>
      <c r="J428" s="55" t="str">
        <f t="shared" si="20"/>
        <v/>
      </c>
      <c r="AC428" s="24" t="str">
        <f t="shared" si="19"/>
        <v/>
      </c>
      <c r="AD428" s="24" t="str">
        <f>IFERROR(VLOOKUP(F428,'TASA DE CAMBIO'!$D$2:$G$15,2,0),"")</f>
        <v/>
      </c>
      <c r="AE428" s="24" t="str">
        <f>IFERROR(VLOOKUP(F428,'TASA DE CAMBIO'!$D$2:$G$15,3,0),"")</f>
        <v/>
      </c>
      <c r="AF428" s="24" t="str">
        <f>IFERROR(VLOOKUP(F428,'TASA DE CAMBIO'!$D$2:$G$15,4,0),"")</f>
        <v/>
      </c>
    </row>
    <row r="429" spans="2:32" x14ac:dyDescent="0.2">
      <c r="B429" s="24" t="str">
        <f t="shared" si="18"/>
        <v/>
      </c>
      <c r="C429" s="3"/>
      <c r="D429" s="2"/>
      <c r="E429" s="2"/>
      <c r="F429" s="2"/>
      <c r="G429" s="2"/>
      <c r="H429" s="2"/>
      <c r="I429" s="2"/>
      <c r="J429" s="55" t="str">
        <f t="shared" si="20"/>
        <v/>
      </c>
      <c r="AC429" s="24" t="str">
        <f t="shared" si="19"/>
        <v/>
      </c>
      <c r="AD429" s="24" t="str">
        <f>IFERROR(VLOOKUP(F429,'TASA DE CAMBIO'!$D$2:$G$15,2,0),"")</f>
        <v/>
      </c>
      <c r="AE429" s="24" t="str">
        <f>IFERROR(VLOOKUP(F429,'TASA DE CAMBIO'!$D$2:$G$15,3,0),"")</f>
        <v/>
      </c>
      <c r="AF429" s="24" t="str">
        <f>IFERROR(VLOOKUP(F429,'TASA DE CAMBIO'!$D$2:$G$15,4,0),"")</f>
        <v/>
      </c>
    </row>
    <row r="430" spans="2:32" x14ac:dyDescent="0.2">
      <c r="B430" s="24" t="str">
        <f t="shared" si="18"/>
        <v/>
      </c>
      <c r="C430" s="3"/>
      <c r="D430" s="2"/>
      <c r="E430" s="2"/>
      <c r="F430" s="2"/>
      <c r="G430" s="2"/>
      <c r="H430" s="2"/>
      <c r="I430" s="2"/>
      <c r="J430" s="55" t="str">
        <f t="shared" si="20"/>
        <v/>
      </c>
      <c r="AC430" s="24" t="str">
        <f t="shared" si="19"/>
        <v/>
      </c>
      <c r="AD430" s="24" t="str">
        <f>IFERROR(VLOOKUP(F430,'TASA DE CAMBIO'!$D$2:$G$15,2,0),"")</f>
        <v/>
      </c>
      <c r="AE430" s="24" t="str">
        <f>IFERROR(VLOOKUP(F430,'TASA DE CAMBIO'!$D$2:$G$15,3,0),"")</f>
        <v/>
      </c>
      <c r="AF430" s="24" t="str">
        <f>IFERROR(VLOOKUP(F430,'TASA DE CAMBIO'!$D$2:$G$15,4,0),"")</f>
        <v/>
      </c>
    </row>
    <row r="431" spans="2:32" x14ac:dyDescent="0.2">
      <c r="B431" s="24" t="str">
        <f t="shared" si="18"/>
        <v/>
      </c>
      <c r="C431" s="3"/>
      <c r="D431" s="2"/>
      <c r="E431" s="2"/>
      <c r="F431" s="2"/>
      <c r="G431" s="2"/>
      <c r="H431" s="2"/>
      <c r="I431" s="2"/>
      <c r="J431" s="55" t="str">
        <f t="shared" si="20"/>
        <v/>
      </c>
      <c r="AC431" s="24" t="str">
        <f t="shared" si="19"/>
        <v/>
      </c>
      <c r="AD431" s="24" t="str">
        <f>IFERROR(VLOOKUP(F431,'TASA DE CAMBIO'!$D$2:$G$15,2,0),"")</f>
        <v/>
      </c>
      <c r="AE431" s="24" t="str">
        <f>IFERROR(VLOOKUP(F431,'TASA DE CAMBIO'!$D$2:$G$15,3,0),"")</f>
        <v/>
      </c>
      <c r="AF431" s="24" t="str">
        <f>IFERROR(VLOOKUP(F431,'TASA DE CAMBIO'!$D$2:$G$15,4,0),"")</f>
        <v/>
      </c>
    </row>
    <row r="432" spans="2:32" x14ac:dyDescent="0.2">
      <c r="B432" s="24" t="str">
        <f t="shared" si="18"/>
        <v/>
      </c>
      <c r="C432" s="3"/>
      <c r="D432" s="2"/>
      <c r="E432" s="2"/>
      <c r="F432" s="2"/>
      <c r="G432" s="2"/>
      <c r="H432" s="2"/>
      <c r="I432" s="2"/>
      <c r="J432" s="55" t="str">
        <f t="shared" si="20"/>
        <v/>
      </c>
      <c r="AC432" s="24" t="str">
        <f t="shared" si="19"/>
        <v/>
      </c>
      <c r="AD432" s="24" t="str">
        <f>IFERROR(VLOOKUP(F432,'TASA DE CAMBIO'!$D$2:$G$15,2,0),"")</f>
        <v/>
      </c>
      <c r="AE432" s="24" t="str">
        <f>IFERROR(VLOOKUP(F432,'TASA DE CAMBIO'!$D$2:$G$15,3,0),"")</f>
        <v/>
      </c>
      <c r="AF432" s="24" t="str">
        <f>IFERROR(VLOOKUP(F432,'TASA DE CAMBIO'!$D$2:$G$15,4,0),"")</f>
        <v/>
      </c>
    </row>
    <row r="433" spans="2:32" x14ac:dyDescent="0.2">
      <c r="B433" s="24" t="str">
        <f t="shared" si="18"/>
        <v/>
      </c>
      <c r="C433" s="3"/>
      <c r="D433" s="2"/>
      <c r="E433" s="2"/>
      <c r="F433" s="2"/>
      <c r="G433" s="2"/>
      <c r="H433" s="2"/>
      <c r="I433" s="2"/>
      <c r="J433" s="55" t="str">
        <f t="shared" si="20"/>
        <v/>
      </c>
      <c r="AC433" s="24" t="str">
        <f t="shared" si="19"/>
        <v/>
      </c>
      <c r="AD433" s="24" t="str">
        <f>IFERROR(VLOOKUP(F433,'TASA DE CAMBIO'!$D$2:$G$15,2,0),"")</f>
        <v/>
      </c>
      <c r="AE433" s="24" t="str">
        <f>IFERROR(VLOOKUP(F433,'TASA DE CAMBIO'!$D$2:$G$15,3,0),"")</f>
        <v/>
      </c>
      <c r="AF433" s="24" t="str">
        <f>IFERROR(VLOOKUP(F433,'TASA DE CAMBIO'!$D$2:$G$15,4,0),"")</f>
        <v/>
      </c>
    </row>
    <row r="434" spans="2:32" x14ac:dyDescent="0.2">
      <c r="B434" s="24" t="str">
        <f t="shared" si="18"/>
        <v/>
      </c>
      <c r="C434" s="3"/>
      <c r="D434" s="2"/>
      <c r="E434" s="2"/>
      <c r="F434" s="2"/>
      <c r="G434" s="2"/>
      <c r="H434" s="2"/>
      <c r="I434" s="2"/>
      <c r="J434" s="55" t="str">
        <f t="shared" si="20"/>
        <v/>
      </c>
      <c r="AC434" s="24" t="str">
        <f t="shared" si="19"/>
        <v/>
      </c>
      <c r="AD434" s="24" t="str">
        <f>IFERROR(VLOOKUP(F434,'TASA DE CAMBIO'!$D$2:$G$15,2,0),"")</f>
        <v/>
      </c>
      <c r="AE434" s="24" t="str">
        <f>IFERROR(VLOOKUP(F434,'TASA DE CAMBIO'!$D$2:$G$15,3,0),"")</f>
        <v/>
      </c>
      <c r="AF434" s="24" t="str">
        <f>IFERROR(VLOOKUP(F434,'TASA DE CAMBIO'!$D$2:$G$15,4,0),"")</f>
        <v/>
      </c>
    </row>
    <row r="435" spans="2:32" x14ac:dyDescent="0.2">
      <c r="B435" s="24" t="str">
        <f t="shared" si="18"/>
        <v/>
      </c>
      <c r="C435" s="3"/>
      <c r="D435" s="2"/>
      <c r="E435" s="2"/>
      <c r="F435" s="2"/>
      <c r="G435" s="2"/>
      <c r="H435" s="2"/>
      <c r="I435" s="2"/>
      <c r="J435" s="55" t="str">
        <f t="shared" si="20"/>
        <v/>
      </c>
      <c r="AC435" s="24" t="str">
        <f t="shared" si="19"/>
        <v/>
      </c>
      <c r="AD435" s="24" t="str">
        <f>IFERROR(VLOOKUP(F435,'TASA DE CAMBIO'!$D$2:$G$15,2,0),"")</f>
        <v/>
      </c>
      <c r="AE435" s="24" t="str">
        <f>IFERROR(VLOOKUP(F435,'TASA DE CAMBIO'!$D$2:$G$15,3,0),"")</f>
        <v/>
      </c>
      <c r="AF435" s="24" t="str">
        <f>IFERROR(VLOOKUP(F435,'TASA DE CAMBIO'!$D$2:$G$15,4,0),"")</f>
        <v/>
      </c>
    </row>
    <row r="436" spans="2:32" x14ac:dyDescent="0.2">
      <c r="B436" s="24" t="str">
        <f t="shared" si="18"/>
        <v/>
      </c>
      <c r="C436" s="3"/>
      <c r="D436" s="2"/>
      <c r="E436" s="2"/>
      <c r="F436" s="2"/>
      <c r="G436" s="2"/>
      <c r="H436" s="2"/>
      <c r="I436" s="2"/>
      <c r="J436" s="55" t="str">
        <f t="shared" si="20"/>
        <v/>
      </c>
      <c r="AC436" s="24" t="str">
        <f t="shared" si="19"/>
        <v/>
      </c>
      <c r="AD436" s="24" t="str">
        <f>IFERROR(VLOOKUP(F436,'TASA DE CAMBIO'!$D$2:$G$15,2,0),"")</f>
        <v/>
      </c>
      <c r="AE436" s="24" t="str">
        <f>IFERROR(VLOOKUP(F436,'TASA DE CAMBIO'!$D$2:$G$15,3,0),"")</f>
        <v/>
      </c>
      <c r="AF436" s="24" t="str">
        <f>IFERROR(VLOOKUP(F436,'TASA DE CAMBIO'!$D$2:$G$15,4,0),"")</f>
        <v/>
      </c>
    </row>
    <row r="437" spans="2:32" x14ac:dyDescent="0.2">
      <c r="B437" s="24" t="str">
        <f t="shared" si="18"/>
        <v/>
      </c>
      <c r="C437" s="3"/>
      <c r="D437" s="2"/>
      <c r="E437" s="2"/>
      <c r="F437" s="2"/>
      <c r="G437" s="2"/>
      <c r="H437" s="2"/>
      <c r="I437" s="2"/>
      <c r="J437" s="55" t="str">
        <f t="shared" si="20"/>
        <v/>
      </c>
      <c r="AC437" s="24" t="str">
        <f t="shared" si="19"/>
        <v/>
      </c>
      <c r="AD437" s="24" t="str">
        <f>IFERROR(VLOOKUP(F437,'TASA DE CAMBIO'!$D$2:$G$15,2,0),"")</f>
        <v/>
      </c>
      <c r="AE437" s="24" t="str">
        <f>IFERROR(VLOOKUP(F437,'TASA DE CAMBIO'!$D$2:$G$15,3,0),"")</f>
        <v/>
      </c>
      <c r="AF437" s="24" t="str">
        <f>IFERROR(VLOOKUP(F437,'TASA DE CAMBIO'!$D$2:$G$15,4,0),"")</f>
        <v/>
      </c>
    </row>
    <row r="438" spans="2:32" x14ac:dyDescent="0.2">
      <c r="B438" s="24" t="str">
        <f t="shared" si="18"/>
        <v/>
      </c>
      <c r="C438" s="3"/>
      <c r="D438" s="2"/>
      <c r="E438" s="2"/>
      <c r="F438" s="2"/>
      <c r="G438" s="2"/>
      <c r="H438" s="2"/>
      <c r="I438" s="2"/>
      <c r="J438" s="55" t="str">
        <f t="shared" si="20"/>
        <v/>
      </c>
      <c r="AC438" s="24" t="str">
        <f t="shared" si="19"/>
        <v/>
      </c>
      <c r="AD438" s="24" t="str">
        <f>IFERROR(VLOOKUP(F438,'TASA DE CAMBIO'!$D$2:$G$15,2,0),"")</f>
        <v/>
      </c>
      <c r="AE438" s="24" t="str">
        <f>IFERROR(VLOOKUP(F438,'TASA DE CAMBIO'!$D$2:$G$15,3,0),"")</f>
        <v/>
      </c>
      <c r="AF438" s="24" t="str">
        <f>IFERROR(VLOOKUP(F438,'TASA DE CAMBIO'!$D$2:$G$15,4,0),"")</f>
        <v/>
      </c>
    </row>
    <row r="439" spans="2:32" x14ac:dyDescent="0.2">
      <c r="B439" s="24" t="str">
        <f t="shared" si="18"/>
        <v/>
      </c>
      <c r="C439" s="3"/>
      <c r="D439" s="2"/>
      <c r="E439" s="2"/>
      <c r="F439" s="2"/>
      <c r="G439" s="2"/>
      <c r="H439" s="2"/>
      <c r="I439" s="2"/>
      <c r="J439" s="55" t="str">
        <f t="shared" si="20"/>
        <v/>
      </c>
      <c r="AC439" s="24" t="str">
        <f t="shared" si="19"/>
        <v/>
      </c>
      <c r="AD439" s="24" t="str">
        <f>IFERROR(VLOOKUP(F439,'TASA DE CAMBIO'!$D$2:$G$15,2,0),"")</f>
        <v/>
      </c>
      <c r="AE439" s="24" t="str">
        <f>IFERROR(VLOOKUP(F439,'TASA DE CAMBIO'!$D$2:$G$15,3,0),"")</f>
        <v/>
      </c>
      <c r="AF439" s="24" t="str">
        <f>IFERROR(VLOOKUP(F439,'TASA DE CAMBIO'!$D$2:$G$15,4,0),"")</f>
        <v/>
      </c>
    </row>
    <row r="440" spans="2:32" x14ac:dyDescent="0.2">
      <c r="B440" s="24" t="str">
        <f t="shared" si="18"/>
        <v/>
      </c>
      <c r="C440" s="3"/>
      <c r="D440" s="2"/>
      <c r="E440" s="2"/>
      <c r="F440" s="2"/>
      <c r="G440" s="2"/>
      <c r="H440" s="2"/>
      <c r="I440" s="2"/>
      <c r="J440" s="55" t="str">
        <f t="shared" si="20"/>
        <v/>
      </c>
      <c r="AC440" s="24" t="str">
        <f t="shared" si="19"/>
        <v/>
      </c>
      <c r="AD440" s="24" t="str">
        <f>IFERROR(VLOOKUP(F440,'TASA DE CAMBIO'!$D$2:$G$15,2,0),"")</f>
        <v/>
      </c>
      <c r="AE440" s="24" t="str">
        <f>IFERROR(VLOOKUP(F440,'TASA DE CAMBIO'!$D$2:$G$15,3,0),"")</f>
        <v/>
      </c>
      <c r="AF440" s="24" t="str">
        <f>IFERROR(VLOOKUP(F440,'TASA DE CAMBIO'!$D$2:$G$15,4,0),"")</f>
        <v/>
      </c>
    </row>
    <row r="441" spans="2:32" x14ac:dyDescent="0.2">
      <c r="B441" s="24" t="str">
        <f t="shared" si="18"/>
        <v/>
      </c>
      <c r="C441" s="3"/>
      <c r="D441" s="2"/>
      <c r="E441" s="2"/>
      <c r="F441" s="2"/>
      <c r="G441" s="2"/>
      <c r="H441" s="2"/>
      <c r="I441" s="2"/>
      <c r="J441" s="55" t="str">
        <f t="shared" si="20"/>
        <v/>
      </c>
      <c r="AC441" s="24" t="str">
        <f t="shared" si="19"/>
        <v/>
      </c>
      <c r="AD441" s="24" t="str">
        <f>IFERROR(VLOOKUP(F441,'TASA DE CAMBIO'!$D$2:$G$15,2,0),"")</f>
        <v/>
      </c>
      <c r="AE441" s="24" t="str">
        <f>IFERROR(VLOOKUP(F441,'TASA DE CAMBIO'!$D$2:$G$15,3,0),"")</f>
        <v/>
      </c>
      <c r="AF441" s="24" t="str">
        <f>IFERROR(VLOOKUP(F441,'TASA DE CAMBIO'!$D$2:$G$15,4,0),"")</f>
        <v/>
      </c>
    </row>
    <row r="442" spans="2:32" x14ac:dyDescent="0.2">
      <c r="B442" s="24" t="str">
        <f t="shared" si="18"/>
        <v/>
      </c>
      <c r="C442" s="3"/>
      <c r="D442" s="2"/>
      <c r="E442" s="2"/>
      <c r="F442" s="2"/>
      <c r="G442" s="2"/>
      <c r="H442" s="2"/>
      <c r="I442" s="2"/>
      <c r="J442" s="55" t="str">
        <f t="shared" si="20"/>
        <v/>
      </c>
      <c r="AC442" s="24" t="str">
        <f t="shared" si="19"/>
        <v/>
      </c>
      <c r="AD442" s="24" t="str">
        <f>IFERROR(VLOOKUP(F442,'TASA DE CAMBIO'!$D$2:$G$15,2,0),"")</f>
        <v/>
      </c>
      <c r="AE442" s="24" t="str">
        <f>IFERROR(VLOOKUP(F442,'TASA DE CAMBIO'!$D$2:$G$15,3,0),"")</f>
        <v/>
      </c>
      <c r="AF442" s="24" t="str">
        <f>IFERROR(VLOOKUP(F442,'TASA DE CAMBIO'!$D$2:$G$15,4,0),"")</f>
        <v/>
      </c>
    </row>
    <row r="443" spans="2:32" x14ac:dyDescent="0.2">
      <c r="B443" s="24" t="str">
        <f t="shared" si="18"/>
        <v/>
      </c>
      <c r="C443" s="3"/>
      <c r="D443" s="2"/>
      <c r="E443" s="2"/>
      <c r="F443" s="2"/>
      <c r="G443" s="2"/>
      <c r="H443" s="2"/>
      <c r="I443" s="2"/>
      <c r="J443" s="55" t="str">
        <f t="shared" si="20"/>
        <v/>
      </c>
      <c r="AC443" s="24" t="str">
        <f t="shared" si="19"/>
        <v/>
      </c>
      <c r="AD443" s="24" t="str">
        <f>IFERROR(VLOOKUP(F443,'TASA DE CAMBIO'!$D$2:$G$15,2,0),"")</f>
        <v/>
      </c>
      <c r="AE443" s="24" t="str">
        <f>IFERROR(VLOOKUP(F443,'TASA DE CAMBIO'!$D$2:$G$15,3,0),"")</f>
        <v/>
      </c>
      <c r="AF443" s="24" t="str">
        <f>IFERROR(VLOOKUP(F443,'TASA DE CAMBIO'!$D$2:$G$15,4,0),"")</f>
        <v/>
      </c>
    </row>
    <row r="444" spans="2:32" x14ac:dyDescent="0.2">
      <c r="B444" s="24" t="str">
        <f t="shared" si="18"/>
        <v/>
      </c>
      <c r="C444" s="3"/>
      <c r="D444" s="2"/>
      <c r="E444" s="2"/>
      <c r="F444" s="2"/>
      <c r="G444" s="2"/>
      <c r="H444" s="2"/>
      <c r="I444" s="2"/>
      <c r="J444" s="55" t="str">
        <f t="shared" si="20"/>
        <v/>
      </c>
      <c r="AC444" s="24" t="str">
        <f t="shared" si="19"/>
        <v/>
      </c>
      <c r="AD444" s="24" t="str">
        <f>IFERROR(VLOOKUP(F444,'TASA DE CAMBIO'!$D$2:$G$15,2,0),"")</f>
        <v/>
      </c>
      <c r="AE444" s="24" t="str">
        <f>IFERROR(VLOOKUP(F444,'TASA DE CAMBIO'!$D$2:$G$15,3,0),"")</f>
        <v/>
      </c>
      <c r="AF444" s="24" t="str">
        <f>IFERROR(VLOOKUP(F444,'TASA DE CAMBIO'!$D$2:$G$15,4,0),"")</f>
        <v/>
      </c>
    </row>
    <row r="445" spans="2:32" x14ac:dyDescent="0.2">
      <c r="B445" s="24" t="str">
        <f t="shared" si="18"/>
        <v/>
      </c>
      <c r="C445" s="3"/>
      <c r="D445" s="2"/>
      <c r="E445" s="2"/>
      <c r="F445" s="2"/>
      <c r="G445" s="2"/>
      <c r="H445" s="2"/>
      <c r="I445" s="2"/>
      <c r="J445" s="55" t="str">
        <f t="shared" si="20"/>
        <v/>
      </c>
      <c r="AC445" s="24" t="str">
        <f t="shared" si="19"/>
        <v/>
      </c>
      <c r="AD445" s="24" t="str">
        <f>IFERROR(VLOOKUP(F445,'TASA DE CAMBIO'!$D$2:$G$15,2,0),"")</f>
        <v/>
      </c>
      <c r="AE445" s="24" t="str">
        <f>IFERROR(VLOOKUP(F445,'TASA DE CAMBIO'!$D$2:$G$15,3,0),"")</f>
        <v/>
      </c>
      <c r="AF445" s="24" t="str">
        <f>IFERROR(VLOOKUP(F445,'TASA DE CAMBIO'!$D$2:$G$15,4,0),"")</f>
        <v/>
      </c>
    </row>
    <row r="446" spans="2:32" x14ac:dyDescent="0.2">
      <c r="B446" s="24" t="str">
        <f t="shared" si="18"/>
        <v/>
      </c>
      <c r="C446" s="3"/>
      <c r="D446" s="2"/>
      <c r="E446" s="2"/>
      <c r="F446" s="2"/>
      <c r="G446" s="2"/>
      <c r="H446" s="2"/>
      <c r="I446" s="2"/>
      <c r="J446" s="55" t="str">
        <f t="shared" si="20"/>
        <v/>
      </c>
      <c r="AC446" s="24" t="str">
        <f t="shared" si="19"/>
        <v/>
      </c>
      <c r="AD446" s="24" t="str">
        <f>IFERROR(VLOOKUP(F446,'TASA DE CAMBIO'!$D$2:$G$15,2,0),"")</f>
        <v/>
      </c>
      <c r="AE446" s="24" t="str">
        <f>IFERROR(VLOOKUP(F446,'TASA DE CAMBIO'!$D$2:$G$15,3,0),"")</f>
        <v/>
      </c>
      <c r="AF446" s="24" t="str">
        <f>IFERROR(VLOOKUP(F446,'TASA DE CAMBIO'!$D$2:$G$15,4,0),"")</f>
        <v/>
      </c>
    </row>
    <row r="447" spans="2:32" x14ac:dyDescent="0.2">
      <c r="B447" s="24" t="str">
        <f t="shared" si="18"/>
        <v/>
      </c>
      <c r="C447" s="3"/>
      <c r="D447" s="2"/>
      <c r="E447" s="2"/>
      <c r="F447" s="2"/>
      <c r="G447" s="2"/>
      <c r="H447" s="2"/>
      <c r="I447" s="2"/>
      <c r="J447" s="55" t="str">
        <f t="shared" si="20"/>
        <v/>
      </c>
      <c r="AC447" s="24" t="str">
        <f t="shared" si="19"/>
        <v/>
      </c>
      <c r="AD447" s="24" t="str">
        <f>IFERROR(VLOOKUP(F447,'TASA DE CAMBIO'!$D$2:$G$15,2,0),"")</f>
        <v/>
      </c>
      <c r="AE447" s="24" t="str">
        <f>IFERROR(VLOOKUP(F447,'TASA DE CAMBIO'!$D$2:$G$15,3,0),"")</f>
        <v/>
      </c>
      <c r="AF447" s="24" t="str">
        <f>IFERROR(VLOOKUP(F447,'TASA DE CAMBIO'!$D$2:$G$15,4,0),"")</f>
        <v/>
      </c>
    </row>
    <row r="448" spans="2:32" x14ac:dyDescent="0.2">
      <c r="B448" s="24" t="str">
        <f t="shared" si="18"/>
        <v/>
      </c>
      <c r="C448" s="3"/>
      <c r="D448" s="2"/>
      <c r="E448" s="2"/>
      <c r="F448" s="2"/>
      <c r="G448" s="2"/>
      <c r="H448" s="2"/>
      <c r="I448" s="2"/>
      <c r="J448" s="55" t="str">
        <f t="shared" si="20"/>
        <v/>
      </c>
      <c r="AC448" s="24" t="str">
        <f t="shared" si="19"/>
        <v/>
      </c>
      <c r="AD448" s="24" t="str">
        <f>IFERROR(VLOOKUP(F448,'TASA DE CAMBIO'!$D$2:$G$15,2,0),"")</f>
        <v/>
      </c>
      <c r="AE448" s="24" t="str">
        <f>IFERROR(VLOOKUP(F448,'TASA DE CAMBIO'!$D$2:$G$15,3,0),"")</f>
        <v/>
      </c>
      <c r="AF448" s="24" t="str">
        <f>IFERROR(VLOOKUP(F448,'TASA DE CAMBIO'!$D$2:$G$15,4,0),"")</f>
        <v/>
      </c>
    </row>
    <row r="449" spans="2:32" x14ac:dyDescent="0.2">
      <c r="B449" s="24" t="str">
        <f t="shared" si="18"/>
        <v/>
      </c>
      <c r="C449" s="3"/>
      <c r="D449" s="2"/>
      <c r="E449" s="2"/>
      <c r="F449" s="2"/>
      <c r="G449" s="2"/>
      <c r="H449" s="2"/>
      <c r="I449" s="2"/>
      <c r="J449" s="55" t="str">
        <f t="shared" si="20"/>
        <v/>
      </c>
      <c r="AC449" s="24" t="str">
        <f t="shared" si="19"/>
        <v/>
      </c>
      <c r="AD449" s="24" t="str">
        <f>IFERROR(VLOOKUP(F449,'TASA DE CAMBIO'!$D$2:$G$15,2,0),"")</f>
        <v/>
      </c>
      <c r="AE449" s="24" t="str">
        <f>IFERROR(VLOOKUP(F449,'TASA DE CAMBIO'!$D$2:$G$15,3,0),"")</f>
        <v/>
      </c>
      <c r="AF449" s="24" t="str">
        <f>IFERROR(VLOOKUP(F449,'TASA DE CAMBIO'!$D$2:$G$15,4,0),"")</f>
        <v/>
      </c>
    </row>
    <row r="450" spans="2:32" x14ac:dyDescent="0.2">
      <c r="B450" s="24" t="str">
        <f t="shared" si="18"/>
        <v/>
      </c>
      <c r="C450" s="3"/>
      <c r="D450" s="2"/>
      <c r="E450" s="2"/>
      <c r="F450" s="2"/>
      <c r="G450" s="2"/>
      <c r="H450" s="2"/>
      <c r="I450" s="2"/>
      <c r="J450" s="55" t="str">
        <f t="shared" si="20"/>
        <v/>
      </c>
      <c r="AC450" s="24" t="str">
        <f t="shared" si="19"/>
        <v/>
      </c>
      <c r="AD450" s="24" t="str">
        <f>IFERROR(VLOOKUP(F450,'TASA DE CAMBIO'!$D$2:$G$15,2,0),"")</f>
        <v/>
      </c>
      <c r="AE450" s="24" t="str">
        <f>IFERROR(VLOOKUP(F450,'TASA DE CAMBIO'!$D$2:$G$15,3,0),"")</f>
        <v/>
      </c>
      <c r="AF450" s="24" t="str">
        <f>IFERROR(VLOOKUP(F450,'TASA DE CAMBIO'!$D$2:$G$15,4,0),"")</f>
        <v/>
      </c>
    </row>
    <row r="451" spans="2:32" x14ac:dyDescent="0.2">
      <c r="B451" s="24" t="str">
        <f t="shared" si="18"/>
        <v/>
      </c>
      <c r="C451" s="3"/>
      <c r="D451" s="2"/>
      <c r="E451" s="2"/>
      <c r="F451" s="2"/>
      <c r="G451" s="2"/>
      <c r="H451" s="2"/>
      <c r="I451" s="2"/>
      <c r="J451" s="55" t="str">
        <f t="shared" si="20"/>
        <v/>
      </c>
      <c r="AC451" s="24" t="str">
        <f t="shared" si="19"/>
        <v/>
      </c>
      <c r="AD451" s="24" t="str">
        <f>IFERROR(VLOOKUP(F451,'TASA DE CAMBIO'!$D$2:$G$15,2,0),"")</f>
        <v/>
      </c>
      <c r="AE451" s="24" t="str">
        <f>IFERROR(VLOOKUP(F451,'TASA DE CAMBIO'!$D$2:$G$15,3,0),"")</f>
        <v/>
      </c>
      <c r="AF451" s="24" t="str">
        <f>IFERROR(VLOOKUP(F451,'TASA DE CAMBIO'!$D$2:$G$15,4,0),"")</f>
        <v/>
      </c>
    </row>
    <row r="452" spans="2:32" x14ac:dyDescent="0.2">
      <c r="B452" s="24" t="str">
        <f t="shared" si="18"/>
        <v/>
      </c>
      <c r="C452" s="3"/>
      <c r="D452" s="2"/>
      <c r="E452" s="2"/>
      <c r="F452" s="2"/>
      <c r="G452" s="2"/>
      <c r="H452" s="2"/>
      <c r="I452" s="2"/>
      <c r="J452" s="55" t="str">
        <f t="shared" si="20"/>
        <v/>
      </c>
      <c r="AC452" s="24" t="str">
        <f t="shared" si="19"/>
        <v/>
      </c>
      <c r="AD452" s="24" t="str">
        <f>IFERROR(VLOOKUP(F452,'TASA DE CAMBIO'!$D$2:$G$15,2,0),"")</f>
        <v/>
      </c>
      <c r="AE452" s="24" t="str">
        <f>IFERROR(VLOOKUP(F452,'TASA DE CAMBIO'!$D$2:$G$15,3,0),"")</f>
        <v/>
      </c>
      <c r="AF452" s="24" t="str">
        <f>IFERROR(VLOOKUP(F452,'TASA DE CAMBIO'!$D$2:$G$15,4,0),"")</f>
        <v/>
      </c>
    </row>
    <row r="453" spans="2:32" x14ac:dyDescent="0.2">
      <c r="B453" s="24" t="str">
        <f t="shared" si="18"/>
        <v/>
      </c>
      <c r="C453" s="3"/>
      <c r="D453" s="2"/>
      <c r="E453" s="2"/>
      <c r="F453" s="2"/>
      <c r="G453" s="2"/>
      <c r="H453" s="2"/>
      <c r="I453" s="2"/>
      <c r="J453" s="55" t="str">
        <f t="shared" si="20"/>
        <v/>
      </c>
      <c r="AC453" s="24" t="str">
        <f t="shared" si="19"/>
        <v/>
      </c>
      <c r="AD453" s="24" t="str">
        <f>IFERROR(VLOOKUP(F453,'TASA DE CAMBIO'!$D$2:$G$15,2,0),"")</f>
        <v/>
      </c>
      <c r="AE453" s="24" t="str">
        <f>IFERROR(VLOOKUP(F453,'TASA DE CAMBIO'!$D$2:$G$15,3,0),"")</f>
        <v/>
      </c>
      <c r="AF453" s="24" t="str">
        <f>IFERROR(VLOOKUP(F453,'TASA DE CAMBIO'!$D$2:$G$15,4,0),"")</f>
        <v/>
      </c>
    </row>
    <row r="454" spans="2:32" x14ac:dyDescent="0.2">
      <c r="B454" s="24" t="str">
        <f t="shared" ref="B454:B517" si="21">CONCATENATE(D454,E454,F454)</f>
        <v/>
      </c>
      <c r="C454" s="3"/>
      <c r="D454" s="2"/>
      <c r="E454" s="2"/>
      <c r="F454" s="2"/>
      <c r="G454" s="2"/>
      <c r="H454" s="2"/>
      <c r="I454" s="2"/>
      <c r="J454" s="55" t="str">
        <f t="shared" si="20"/>
        <v/>
      </c>
      <c r="AC454" s="24" t="str">
        <f t="shared" ref="AC454:AC517" si="22">IF(G454="","",G454-H454-I454)</f>
        <v/>
      </c>
      <c r="AD454" s="24" t="str">
        <f>IFERROR(VLOOKUP(F454,'TASA DE CAMBIO'!$D$2:$G$15,2,0),"")</f>
        <v/>
      </c>
      <c r="AE454" s="24" t="str">
        <f>IFERROR(VLOOKUP(F454,'TASA DE CAMBIO'!$D$2:$G$15,3,0),"")</f>
        <v/>
      </c>
      <c r="AF454" s="24" t="str">
        <f>IFERROR(VLOOKUP(F454,'TASA DE CAMBIO'!$D$2:$G$15,4,0),"")</f>
        <v/>
      </c>
    </row>
    <row r="455" spans="2:32" x14ac:dyDescent="0.2">
      <c r="B455" s="24" t="str">
        <f t="shared" si="21"/>
        <v/>
      </c>
      <c r="C455" s="3"/>
      <c r="D455" s="2"/>
      <c r="E455" s="2"/>
      <c r="F455" s="2"/>
      <c r="G455" s="2"/>
      <c r="H455" s="2"/>
      <c r="I455" s="2"/>
      <c r="J455" s="55" t="str">
        <f t="shared" ref="J455:J518" si="23">IF(AC455="","",IF(AND(AE455="Inicio",AF455=2),_xlfn.CONCAT(AD455,TEXT(AC455,"#,##0.00")), IF(AND(AE455="Fin",AF455=2),_xlfn.CONCAT(TEXT(AC455,"#,##0.00"),AD455), IF(AND(AE455="Inicio",AF455=0),_xlfn.CONCAT(AD455,TEXT(AC455,"#,##0")), IF(AND(AE455="Fin",AF455=0),_xlfn.CONCAT(TEXT(AC455,"#,##0"),AD455),"")))))</f>
        <v/>
      </c>
      <c r="AC455" s="24" t="str">
        <f t="shared" si="22"/>
        <v/>
      </c>
      <c r="AD455" s="24" t="str">
        <f>IFERROR(VLOOKUP(F455,'TASA DE CAMBIO'!$D$2:$G$15,2,0),"")</f>
        <v/>
      </c>
      <c r="AE455" s="24" t="str">
        <f>IFERROR(VLOOKUP(F455,'TASA DE CAMBIO'!$D$2:$G$15,3,0),"")</f>
        <v/>
      </c>
      <c r="AF455" s="24" t="str">
        <f>IFERROR(VLOOKUP(F455,'TASA DE CAMBIO'!$D$2:$G$15,4,0),"")</f>
        <v/>
      </c>
    </row>
    <row r="456" spans="2:32" x14ac:dyDescent="0.2">
      <c r="B456" s="24" t="str">
        <f t="shared" si="21"/>
        <v/>
      </c>
      <c r="C456" s="3"/>
      <c r="D456" s="2"/>
      <c r="E456" s="2"/>
      <c r="F456" s="2"/>
      <c r="G456" s="2"/>
      <c r="H456" s="2"/>
      <c r="I456" s="2"/>
      <c r="J456" s="55" t="str">
        <f t="shared" si="23"/>
        <v/>
      </c>
      <c r="AC456" s="24" t="str">
        <f t="shared" si="22"/>
        <v/>
      </c>
      <c r="AD456" s="24" t="str">
        <f>IFERROR(VLOOKUP(F456,'TASA DE CAMBIO'!$D$2:$G$15,2,0),"")</f>
        <v/>
      </c>
      <c r="AE456" s="24" t="str">
        <f>IFERROR(VLOOKUP(F456,'TASA DE CAMBIO'!$D$2:$G$15,3,0),"")</f>
        <v/>
      </c>
      <c r="AF456" s="24" t="str">
        <f>IFERROR(VLOOKUP(F456,'TASA DE CAMBIO'!$D$2:$G$15,4,0),"")</f>
        <v/>
      </c>
    </row>
    <row r="457" spans="2:32" x14ac:dyDescent="0.2">
      <c r="B457" s="24" t="str">
        <f t="shared" si="21"/>
        <v/>
      </c>
      <c r="C457" s="3"/>
      <c r="D457" s="2"/>
      <c r="E457" s="2"/>
      <c r="F457" s="2"/>
      <c r="G457" s="2"/>
      <c r="H457" s="2"/>
      <c r="I457" s="2"/>
      <c r="J457" s="55" t="str">
        <f t="shared" si="23"/>
        <v/>
      </c>
      <c r="AC457" s="24" t="str">
        <f t="shared" si="22"/>
        <v/>
      </c>
      <c r="AD457" s="24" t="str">
        <f>IFERROR(VLOOKUP(F457,'TASA DE CAMBIO'!$D$2:$G$15,2,0),"")</f>
        <v/>
      </c>
      <c r="AE457" s="24" t="str">
        <f>IFERROR(VLOOKUP(F457,'TASA DE CAMBIO'!$D$2:$G$15,3,0),"")</f>
        <v/>
      </c>
      <c r="AF457" s="24" t="str">
        <f>IFERROR(VLOOKUP(F457,'TASA DE CAMBIO'!$D$2:$G$15,4,0),"")</f>
        <v/>
      </c>
    </row>
    <row r="458" spans="2:32" x14ac:dyDescent="0.2">
      <c r="B458" s="24" t="str">
        <f t="shared" si="21"/>
        <v/>
      </c>
      <c r="C458" s="3"/>
      <c r="D458" s="2"/>
      <c r="E458" s="2"/>
      <c r="F458" s="2"/>
      <c r="G458" s="2"/>
      <c r="H458" s="2"/>
      <c r="I458" s="2"/>
      <c r="J458" s="55" t="str">
        <f t="shared" si="23"/>
        <v/>
      </c>
      <c r="AC458" s="24" t="str">
        <f t="shared" si="22"/>
        <v/>
      </c>
      <c r="AD458" s="24" t="str">
        <f>IFERROR(VLOOKUP(F458,'TASA DE CAMBIO'!$D$2:$G$15,2,0),"")</f>
        <v/>
      </c>
      <c r="AE458" s="24" t="str">
        <f>IFERROR(VLOOKUP(F458,'TASA DE CAMBIO'!$D$2:$G$15,3,0),"")</f>
        <v/>
      </c>
      <c r="AF458" s="24" t="str">
        <f>IFERROR(VLOOKUP(F458,'TASA DE CAMBIO'!$D$2:$G$15,4,0),"")</f>
        <v/>
      </c>
    </row>
    <row r="459" spans="2:32" x14ac:dyDescent="0.2">
      <c r="B459" s="24" t="str">
        <f t="shared" si="21"/>
        <v/>
      </c>
      <c r="C459" s="3"/>
      <c r="D459" s="2"/>
      <c r="E459" s="2"/>
      <c r="F459" s="2"/>
      <c r="G459" s="2"/>
      <c r="H459" s="2"/>
      <c r="I459" s="2"/>
      <c r="J459" s="55" t="str">
        <f t="shared" si="23"/>
        <v/>
      </c>
      <c r="AC459" s="24" t="str">
        <f t="shared" si="22"/>
        <v/>
      </c>
      <c r="AD459" s="24" t="str">
        <f>IFERROR(VLOOKUP(F459,'TASA DE CAMBIO'!$D$2:$G$15,2,0),"")</f>
        <v/>
      </c>
      <c r="AE459" s="24" t="str">
        <f>IFERROR(VLOOKUP(F459,'TASA DE CAMBIO'!$D$2:$G$15,3,0),"")</f>
        <v/>
      </c>
      <c r="AF459" s="24" t="str">
        <f>IFERROR(VLOOKUP(F459,'TASA DE CAMBIO'!$D$2:$G$15,4,0),"")</f>
        <v/>
      </c>
    </row>
    <row r="460" spans="2:32" x14ac:dyDescent="0.2">
      <c r="B460" s="24" t="str">
        <f t="shared" si="21"/>
        <v/>
      </c>
      <c r="C460" s="3"/>
      <c r="D460" s="2"/>
      <c r="E460" s="2"/>
      <c r="F460" s="2"/>
      <c r="G460" s="2"/>
      <c r="H460" s="2"/>
      <c r="I460" s="2"/>
      <c r="J460" s="55" t="str">
        <f t="shared" si="23"/>
        <v/>
      </c>
      <c r="AC460" s="24" t="str">
        <f t="shared" si="22"/>
        <v/>
      </c>
      <c r="AD460" s="24" t="str">
        <f>IFERROR(VLOOKUP(F460,'TASA DE CAMBIO'!$D$2:$G$15,2,0),"")</f>
        <v/>
      </c>
      <c r="AE460" s="24" t="str">
        <f>IFERROR(VLOOKUP(F460,'TASA DE CAMBIO'!$D$2:$G$15,3,0),"")</f>
        <v/>
      </c>
      <c r="AF460" s="24" t="str">
        <f>IFERROR(VLOOKUP(F460,'TASA DE CAMBIO'!$D$2:$G$15,4,0),"")</f>
        <v/>
      </c>
    </row>
    <row r="461" spans="2:32" x14ac:dyDescent="0.2">
      <c r="B461" s="24" t="str">
        <f t="shared" si="21"/>
        <v/>
      </c>
      <c r="C461" s="3"/>
      <c r="D461" s="2"/>
      <c r="E461" s="2"/>
      <c r="F461" s="2"/>
      <c r="G461" s="2"/>
      <c r="H461" s="2"/>
      <c r="I461" s="2"/>
      <c r="J461" s="55" t="str">
        <f t="shared" si="23"/>
        <v/>
      </c>
      <c r="AC461" s="24" t="str">
        <f t="shared" si="22"/>
        <v/>
      </c>
      <c r="AD461" s="24" t="str">
        <f>IFERROR(VLOOKUP(F461,'TASA DE CAMBIO'!$D$2:$G$15,2,0),"")</f>
        <v/>
      </c>
      <c r="AE461" s="24" t="str">
        <f>IFERROR(VLOOKUP(F461,'TASA DE CAMBIO'!$D$2:$G$15,3,0),"")</f>
        <v/>
      </c>
      <c r="AF461" s="24" t="str">
        <f>IFERROR(VLOOKUP(F461,'TASA DE CAMBIO'!$D$2:$G$15,4,0),"")</f>
        <v/>
      </c>
    </row>
    <row r="462" spans="2:32" x14ac:dyDescent="0.2">
      <c r="B462" s="24" t="str">
        <f t="shared" si="21"/>
        <v/>
      </c>
      <c r="C462" s="3"/>
      <c r="D462" s="2"/>
      <c r="E462" s="2"/>
      <c r="F462" s="2"/>
      <c r="G462" s="2"/>
      <c r="H462" s="2"/>
      <c r="I462" s="2"/>
      <c r="J462" s="55" t="str">
        <f t="shared" si="23"/>
        <v/>
      </c>
      <c r="AC462" s="24" t="str">
        <f t="shared" si="22"/>
        <v/>
      </c>
      <c r="AD462" s="24" t="str">
        <f>IFERROR(VLOOKUP(F462,'TASA DE CAMBIO'!$D$2:$G$15,2,0),"")</f>
        <v/>
      </c>
      <c r="AE462" s="24" t="str">
        <f>IFERROR(VLOOKUP(F462,'TASA DE CAMBIO'!$D$2:$G$15,3,0),"")</f>
        <v/>
      </c>
      <c r="AF462" s="24" t="str">
        <f>IFERROR(VLOOKUP(F462,'TASA DE CAMBIO'!$D$2:$G$15,4,0),"")</f>
        <v/>
      </c>
    </row>
    <row r="463" spans="2:32" x14ac:dyDescent="0.2">
      <c r="B463" s="24" t="str">
        <f t="shared" si="21"/>
        <v/>
      </c>
      <c r="C463" s="3"/>
      <c r="D463" s="2"/>
      <c r="E463" s="2"/>
      <c r="F463" s="2"/>
      <c r="G463" s="2"/>
      <c r="H463" s="2"/>
      <c r="I463" s="2"/>
      <c r="J463" s="55" t="str">
        <f t="shared" si="23"/>
        <v/>
      </c>
      <c r="AC463" s="24" t="str">
        <f t="shared" si="22"/>
        <v/>
      </c>
      <c r="AD463" s="24" t="str">
        <f>IFERROR(VLOOKUP(F463,'TASA DE CAMBIO'!$D$2:$G$15,2,0),"")</f>
        <v/>
      </c>
      <c r="AE463" s="24" t="str">
        <f>IFERROR(VLOOKUP(F463,'TASA DE CAMBIO'!$D$2:$G$15,3,0),"")</f>
        <v/>
      </c>
      <c r="AF463" s="24" t="str">
        <f>IFERROR(VLOOKUP(F463,'TASA DE CAMBIO'!$D$2:$G$15,4,0),"")</f>
        <v/>
      </c>
    </row>
    <row r="464" spans="2:32" x14ac:dyDescent="0.2">
      <c r="B464" s="24" t="str">
        <f t="shared" si="21"/>
        <v/>
      </c>
      <c r="C464" s="3"/>
      <c r="D464" s="2"/>
      <c r="E464" s="2"/>
      <c r="F464" s="2"/>
      <c r="G464" s="2"/>
      <c r="H464" s="2"/>
      <c r="I464" s="2"/>
      <c r="J464" s="55" t="str">
        <f t="shared" si="23"/>
        <v/>
      </c>
      <c r="AC464" s="24" t="str">
        <f t="shared" si="22"/>
        <v/>
      </c>
      <c r="AD464" s="24" t="str">
        <f>IFERROR(VLOOKUP(F464,'TASA DE CAMBIO'!$D$2:$G$15,2,0),"")</f>
        <v/>
      </c>
      <c r="AE464" s="24" t="str">
        <f>IFERROR(VLOOKUP(F464,'TASA DE CAMBIO'!$D$2:$G$15,3,0),"")</f>
        <v/>
      </c>
      <c r="AF464" s="24" t="str">
        <f>IFERROR(VLOOKUP(F464,'TASA DE CAMBIO'!$D$2:$G$15,4,0),"")</f>
        <v/>
      </c>
    </row>
    <row r="465" spans="2:32" x14ac:dyDescent="0.2">
      <c r="B465" s="24" t="str">
        <f t="shared" si="21"/>
        <v/>
      </c>
      <c r="C465" s="3"/>
      <c r="D465" s="2"/>
      <c r="E465" s="2"/>
      <c r="F465" s="2"/>
      <c r="G465" s="2"/>
      <c r="H465" s="2"/>
      <c r="I465" s="2"/>
      <c r="J465" s="55" t="str">
        <f t="shared" si="23"/>
        <v/>
      </c>
      <c r="AC465" s="24" t="str">
        <f t="shared" si="22"/>
        <v/>
      </c>
      <c r="AD465" s="24" t="str">
        <f>IFERROR(VLOOKUP(F465,'TASA DE CAMBIO'!$D$2:$G$15,2,0),"")</f>
        <v/>
      </c>
      <c r="AE465" s="24" t="str">
        <f>IFERROR(VLOOKUP(F465,'TASA DE CAMBIO'!$D$2:$G$15,3,0),"")</f>
        <v/>
      </c>
      <c r="AF465" s="24" t="str">
        <f>IFERROR(VLOOKUP(F465,'TASA DE CAMBIO'!$D$2:$G$15,4,0),"")</f>
        <v/>
      </c>
    </row>
    <row r="466" spans="2:32" x14ac:dyDescent="0.2">
      <c r="B466" s="24" t="str">
        <f t="shared" si="21"/>
        <v/>
      </c>
      <c r="C466" s="3"/>
      <c r="D466" s="2"/>
      <c r="E466" s="2"/>
      <c r="F466" s="2"/>
      <c r="G466" s="2"/>
      <c r="H466" s="2"/>
      <c r="I466" s="2"/>
      <c r="J466" s="55" t="str">
        <f t="shared" si="23"/>
        <v/>
      </c>
      <c r="AC466" s="24" t="str">
        <f t="shared" si="22"/>
        <v/>
      </c>
      <c r="AD466" s="24" t="str">
        <f>IFERROR(VLOOKUP(F466,'TASA DE CAMBIO'!$D$2:$G$15,2,0),"")</f>
        <v/>
      </c>
      <c r="AE466" s="24" t="str">
        <f>IFERROR(VLOOKUP(F466,'TASA DE CAMBIO'!$D$2:$G$15,3,0),"")</f>
        <v/>
      </c>
      <c r="AF466" s="24" t="str">
        <f>IFERROR(VLOOKUP(F466,'TASA DE CAMBIO'!$D$2:$G$15,4,0),"")</f>
        <v/>
      </c>
    </row>
    <row r="467" spans="2:32" x14ac:dyDescent="0.2">
      <c r="B467" s="24" t="str">
        <f t="shared" si="21"/>
        <v/>
      </c>
      <c r="C467" s="3"/>
      <c r="D467" s="2"/>
      <c r="E467" s="2"/>
      <c r="F467" s="2"/>
      <c r="G467" s="2"/>
      <c r="H467" s="2"/>
      <c r="I467" s="2"/>
      <c r="J467" s="55" t="str">
        <f t="shared" si="23"/>
        <v/>
      </c>
      <c r="AC467" s="24" t="str">
        <f t="shared" si="22"/>
        <v/>
      </c>
      <c r="AD467" s="24" t="str">
        <f>IFERROR(VLOOKUP(F467,'TASA DE CAMBIO'!$D$2:$G$15,2,0),"")</f>
        <v/>
      </c>
      <c r="AE467" s="24" t="str">
        <f>IFERROR(VLOOKUP(F467,'TASA DE CAMBIO'!$D$2:$G$15,3,0),"")</f>
        <v/>
      </c>
      <c r="AF467" s="24" t="str">
        <f>IFERROR(VLOOKUP(F467,'TASA DE CAMBIO'!$D$2:$G$15,4,0),"")</f>
        <v/>
      </c>
    </row>
    <row r="468" spans="2:32" x14ac:dyDescent="0.2">
      <c r="B468" s="24" t="str">
        <f t="shared" si="21"/>
        <v/>
      </c>
      <c r="C468" s="3"/>
      <c r="D468" s="2"/>
      <c r="E468" s="2"/>
      <c r="F468" s="2"/>
      <c r="G468" s="2"/>
      <c r="H468" s="2"/>
      <c r="I468" s="2"/>
      <c r="J468" s="55" t="str">
        <f t="shared" si="23"/>
        <v/>
      </c>
      <c r="AC468" s="24" t="str">
        <f t="shared" si="22"/>
        <v/>
      </c>
      <c r="AD468" s="24" t="str">
        <f>IFERROR(VLOOKUP(F468,'TASA DE CAMBIO'!$D$2:$G$15,2,0),"")</f>
        <v/>
      </c>
      <c r="AE468" s="24" t="str">
        <f>IFERROR(VLOOKUP(F468,'TASA DE CAMBIO'!$D$2:$G$15,3,0),"")</f>
        <v/>
      </c>
      <c r="AF468" s="24" t="str">
        <f>IFERROR(VLOOKUP(F468,'TASA DE CAMBIO'!$D$2:$G$15,4,0),"")</f>
        <v/>
      </c>
    </row>
    <row r="469" spans="2:32" x14ac:dyDescent="0.2">
      <c r="B469" s="24" t="str">
        <f t="shared" si="21"/>
        <v/>
      </c>
      <c r="C469" s="3"/>
      <c r="D469" s="2"/>
      <c r="E469" s="2"/>
      <c r="F469" s="2"/>
      <c r="G469" s="2"/>
      <c r="H469" s="2"/>
      <c r="I469" s="2"/>
      <c r="J469" s="55" t="str">
        <f t="shared" si="23"/>
        <v/>
      </c>
      <c r="AC469" s="24" t="str">
        <f t="shared" si="22"/>
        <v/>
      </c>
      <c r="AD469" s="24" t="str">
        <f>IFERROR(VLOOKUP(F469,'TASA DE CAMBIO'!$D$2:$G$15,2,0),"")</f>
        <v/>
      </c>
      <c r="AE469" s="24" t="str">
        <f>IFERROR(VLOOKUP(F469,'TASA DE CAMBIO'!$D$2:$G$15,3,0),"")</f>
        <v/>
      </c>
      <c r="AF469" s="24" t="str">
        <f>IFERROR(VLOOKUP(F469,'TASA DE CAMBIO'!$D$2:$G$15,4,0),"")</f>
        <v/>
      </c>
    </row>
    <row r="470" spans="2:32" x14ac:dyDescent="0.2">
      <c r="B470" s="24" t="str">
        <f t="shared" si="21"/>
        <v/>
      </c>
      <c r="C470" s="3"/>
      <c r="D470" s="2"/>
      <c r="E470" s="2"/>
      <c r="F470" s="2"/>
      <c r="G470" s="2"/>
      <c r="H470" s="2"/>
      <c r="I470" s="2"/>
      <c r="J470" s="55" t="str">
        <f t="shared" si="23"/>
        <v/>
      </c>
      <c r="AC470" s="24" t="str">
        <f t="shared" si="22"/>
        <v/>
      </c>
      <c r="AD470" s="24" t="str">
        <f>IFERROR(VLOOKUP(F470,'TASA DE CAMBIO'!$D$2:$G$15,2,0),"")</f>
        <v/>
      </c>
      <c r="AE470" s="24" t="str">
        <f>IFERROR(VLOOKUP(F470,'TASA DE CAMBIO'!$D$2:$G$15,3,0),"")</f>
        <v/>
      </c>
      <c r="AF470" s="24" t="str">
        <f>IFERROR(VLOOKUP(F470,'TASA DE CAMBIO'!$D$2:$G$15,4,0),"")</f>
        <v/>
      </c>
    </row>
    <row r="471" spans="2:32" x14ac:dyDescent="0.2">
      <c r="B471" s="24" t="str">
        <f t="shared" si="21"/>
        <v/>
      </c>
      <c r="C471" s="3"/>
      <c r="D471" s="2"/>
      <c r="E471" s="2"/>
      <c r="F471" s="2"/>
      <c r="G471" s="2"/>
      <c r="H471" s="2"/>
      <c r="I471" s="2"/>
      <c r="J471" s="55" t="str">
        <f t="shared" si="23"/>
        <v/>
      </c>
      <c r="AC471" s="24" t="str">
        <f t="shared" si="22"/>
        <v/>
      </c>
      <c r="AD471" s="24" t="str">
        <f>IFERROR(VLOOKUP(F471,'TASA DE CAMBIO'!$D$2:$G$15,2,0),"")</f>
        <v/>
      </c>
      <c r="AE471" s="24" t="str">
        <f>IFERROR(VLOOKUP(F471,'TASA DE CAMBIO'!$D$2:$G$15,3,0),"")</f>
        <v/>
      </c>
      <c r="AF471" s="24" t="str">
        <f>IFERROR(VLOOKUP(F471,'TASA DE CAMBIO'!$D$2:$G$15,4,0),"")</f>
        <v/>
      </c>
    </row>
    <row r="472" spans="2:32" x14ac:dyDescent="0.2">
      <c r="B472" s="24" t="str">
        <f t="shared" si="21"/>
        <v/>
      </c>
      <c r="C472" s="3"/>
      <c r="D472" s="2"/>
      <c r="E472" s="2"/>
      <c r="F472" s="2"/>
      <c r="G472" s="2"/>
      <c r="H472" s="2"/>
      <c r="I472" s="2"/>
      <c r="J472" s="55" t="str">
        <f t="shared" si="23"/>
        <v/>
      </c>
      <c r="AC472" s="24" t="str">
        <f t="shared" si="22"/>
        <v/>
      </c>
      <c r="AD472" s="24" t="str">
        <f>IFERROR(VLOOKUP(F472,'TASA DE CAMBIO'!$D$2:$G$15,2,0),"")</f>
        <v/>
      </c>
      <c r="AE472" s="24" t="str">
        <f>IFERROR(VLOOKUP(F472,'TASA DE CAMBIO'!$D$2:$G$15,3,0),"")</f>
        <v/>
      </c>
      <c r="AF472" s="24" t="str">
        <f>IFERROR(VLOOKUP(F472,'TASA DE CAMBIO'!$D$2:$G$15,4,0),"")</f>
        <v/>
      </c>
    </row>
    <row r="473" spans="2:32" x14ac:dyDescent="0.2">
      <c r="B473" s="24" t="str">
        <f t="shared" si="21"/>
        <v/>
      </c>
      <c r="C473" s="3"/>
      <c r="D473" s="2"/>
      <c r="E473" s="2"/>
      <c r="F473" s="2"/>
      <c r="G473" s="2"/>
      <c r="H473" s="2"/>
      <c r="I473" s="2"/>
      <c r="J473" s="55" t="str">
        <f t="shared" si="23"/>
        <v/>
      </c>
      <c r="AC473" s="24" t="str">
        <f t="shared" si="22"/>
        <v/>
      </c>
      <c r="AD473" s="24" t="str">
        <f>IFERROR(VLOOKUP(F473,'TASA DE CAMBIO'!$D$2:$G$15,2,0),"")</f>
        <v/>
      </c>
      <c r="AE473" s="24" t="str">
        <f>IFERROR(VLOOKUP(F473,'TASA DE CAMBIO'!$D$2:$G$15,3,0),"")</f>
        <v/>
      </c>
      <c r="AF473" s="24" t="str">
        <f>IFERROR(VLOOKUP(F473,'TASA DE CAMBIO'!$D$2:$G$15,4,0),"")</f>
        <v/>
      </c>
    </row>
    <row r="474" spans="2:32" x14ac:dyDescent="0.2">
      <c r="B474" s="24" t="str">
        <f t="shared" si="21"/>
        <v/>
      </c>
      <c r="C474" s="3"/>
      <c r="D474" s="2"/>
      <c r="E474" s="2"/>
      <c r="F474" s="2"/>
      <c r="G474" s="2"/>
      <c r="H474" s="2"/>
      <c r="I474" s="2"/>
      <c r="J474" s="55" t="str">
        <f t="shared" si="23"/>
        <v/>
      </c>
      <c r="AC474" s="24" t="str">
        <f t="shared" si="22"/>
        <v/>
      </c>
      <c r="AD474" s="24" t="str">
        <f>IFERROR(VLOOKUP(F474,'TASA DE CAMBIO'!$D$2:$G$15,2,0),"")</f>
        <v/>
      </c>
      <c r="AE474" s="24" t="str">
        <f>IFERROR(VLOOKUP(F474,'TASA DE CAMBIO'!$D$2:$G$15,3,0),"")</f>
        <v/>
      </c>
      <c r="AF474" s="24" t="str">
        <f>IFERROR(VLOOKUP(F474,'TASA DE CAMBIO'!$D$2:$G$15,4,0),"")</f>
        <v/>
      </c>
    </row>
    <row r="475" spans="2:32" x14ac:dyDescent="0.2">
      <c r="B475" s="24" t="str">
        <f t="shared" si="21"/>
        <v/>
      </c>
      <c r="C475" s="3"/>
      <c r="D475" s="2"/>
      <c r="E475" s="2"/>
      <c r="F475" s="2"/>
      <c r="G475" s="2"/>
      <c r="H475" s="2"/>
      <c r="I475" s="2"/>
      <c r="J475" s="55" t="str">
        <f t="shared" si="23"/>
        <v/>
      </c>
      <c r="AC475" s="24" t="str">
        <f t="shared" si="22"/>
        <v/>
      </c>
      <c r="AD475" s="24" t="str">
        <f>IFERROR(VLOOKUP(F475,'TASA DE CAMBIO'!$D$2:$G$15,2,0),"")</f>
        <v/>
      </c>
      <c r="AE475" s="24" t="str">
        <f>IFERROR(VLOOKUP(F475,'TASA DE CAMBIO'!$D$2:$G$15,3,0),"")</f>
        <v/>
      </c>
      <c r="AF475" s="24" t="str">
        <f>IFERROR(VLOOKUP(F475,'TASA DE CAMBIO'!$D$2:$G$15,4,0),"")</f>
        <v/>
      </c>
    </row>
    <row r="476" spans="2:32" x14ac:dyDescent="0.2">
      <c r="B476" s="24" t="str">
        <f t="shared" si="21"/>
        <v/>
      </c>
      <c r="C476" s="3"/>
      <c r="D476" s="2"/>
      <c r="E476" s="2"/>
      <c r="F476" s="2"/>
      <c r="G476" s="2"/>
      <c r="H476" s="2"/>
      <c r="I476" s="2"/>
      <c r="J476" s="55" t="str">
        <f t="shared" si="23"/>
        <v/>
      </c>
      <c r="AC476" s="24" t="str">
        <f t="shared" si="22"/>
        <v/>
      </c>
      <c r="AD476" s="24" t="str">
        <f>IFERROR(VLOOKUP(F476,'TASA DE CAMBIO'!$D$2:$G$15,2,0),"")</f>
        <v/>
      </c>
      <c r="AE476" s="24" t="str">
        <f>IFERROR(VLOOKUP(F476,'TASA DE CAMBIO'!$D$2:$G$15,3,0),"")</f>
        <v/>
      </c>
      <c r="AF476" s="24" t="str">
        <f>IFERROR(VLOOKUP(F476,'TASA DE CAMBIO'!$D$2:$G$15,4,0),"")</f>
        <v/>
      </c>
    </row>
    <row r="477" spans="2:32" x14ac:dyDescent="0.2">
      <c r="B477" s="24" t="str">
        <f t="shared" si="21"/>
        <v/>
      </c>
      <c r="C477" s="3"/>
      <c r="D477" s="2"/>
      <c r="E477" s="2"/>
      <c r="F477" s="2"/>
      <c r="G477" s="2"/>
      <c r="H477" s="2"/>
      <c r="I477" s="2"/>
      <c r="J477" s="55" t="str">
        <f t="shared" si="23"/>
        <v/>
      </c>
      <c r="AC477" s="24" t="str">
        <f t="shared" si="22"/>
        <v/>
      </c>
      <c r="AD477" s="24" t="str">
        <f>IFERROR(VLOOKUP(F477,'TASA DE CAMBIO'!$D$2:$G$15,2,0),"")</f>
        <v/>
      </c>
      <c r="AE477" s="24" t="str">
        <f>IFERROR(VLOOKUP(F477,'TASA DE CAMBIO'!$D$2:$G$15,3,0),"")</f>
        <v/>
      </c>
      <c r="AF477" s="24" t="str">
        <f>IFERROR(VLOOKUP(F477,'TASA DE CAMBIO'!$D$2:$G$15,4,0),"")</f>
        <v/>
      </c>
    </row>
    <row r="478" spans="2:32" x14ac:dyDescent="0.2">
      <c r="B478" s="24" t="str">
        <f t="shared" si="21"/>
        <v/>
      </c>
      <c r="C478" s="3"/>
      <c r="D478" s="2"/>
      <c r="E478" s="2"/>
      <c r="F478" s="2"/>
      <c r="G478" s="2"/>
      <c r="H478" s="2"/>
      <c r="I478" s="2"/>
      <c r="J478" s="55" t="str">
        <f t="shared" si="23"/>
        <v/>
      </c>
      <c r="AC478" s="24" t="str">
        <f t="shared" si="22"/>
        <v/>
      </c>
      <c r="AD478" s="24" t="str">
        <f>IFERROR(VLOOKUP(F478,'TASA DE CAMBIO'!$D$2:$G$15,2,0),"")</f>
        <v/>
      </c>
      <c r="AE478" s="24" t="str">
        <f>IFERROR(VLOOKUP(F478,'TASA DE CAMBIO'!$D$2:$G$15,3,0),"")</f>
        <v/>
      </c>
      <c r="AF478" s="24" t="str">
        <f>IFERROR(VLOOKUP(F478,'TASA DE CAMBIO'!$D$2:$G$15,4,0),"")</f>
        <v/>
      </c>
    </row>
    <row r="479" spans="2:32" x14ac:dyDescent="0.2">
      <c r="B479" s="24" t="str">
        <f t="shared" si="21"/>
        <v/>
      </c>
      <c r="C479" s="3"/>
      <c r="D479" s="2"/>
      <c r="E479" s="2"/>
      <c r="F479" s="2"/>
      <c r="G479" s="2"/>
      <c r="H479" s="2"/>
      <c r="I479" s="2"/>
      <c r="J479" s="55" t="str">
        <f t="shared" si="23"/>
        <v/>
      </c>
      <c r="AC479" s="24" t="str">
        <f t="shared" si="22"/>
        <v/>
      </c>
      <c r="AD479" s="24" t="str">
        <f>IFERROR(VLOOKUP(F479,'TASA DE CAMBIO'!$D$2:$G$15,2,0),"")</f>
        <v/>
      </c>
      <c r="AE479" s="24" t="str">
        <f>IFERROR(VLOOKUP(F479,'TASA DE CAMBIO'!$D$2:$G$15,3,0),"")</f>
        <v/>
      </c>
      <c r="AF479" s="24" t="str">
        <f>IFERROR(VLOOKUP(F479,'TASA DE CAMBIO'!$D$2:$G$15,4,0),"")</f>
        <v/>
      </c>
    </row>
    <row r="480" spans="2:32" x14ac:dyDescent="0.2">
      <c r="B480" s="24" t="str">
        <f t="shared" si="21"/>
        <v/>
      </c>
      <c r="C480" s="3"/>
      <c r="D480" s="2"/>
      <c r="E480" s="2"/>
      <c r="F480" s="2"/>
      <c r="G480" s="2"/>
      <c r="H480" s="2"/>
      <c r="I480" s="2"/>
      <c r="J480" s="55" t="str">
        <f t="shared" si="23"/>
        <v/>
      </c>
      <c r="AC480" s="24" t="str">
        <f t="shared" si="22"/>
        <v/>
      </c>
      <c r="AD480" s="24" t="str">
        <f>IFERROR(VLOOKUP(F480,'TASA DE CAMBIO'!$D$2:$G$15,2,0),"")</f>
        <v/>
      </c>
      <c r="AE480" s="24" t="str">
        <f>IFERROR(VLOOKUP(F480,'TASA DE CAMBIO'!$D$2:$G$15,3,0),"")</f>
        <v/>
      </c>
      <c r="AF480" s="24" t="str">
        <f>IFERROR(VLOOKUP(F480,'TASA DE CAMBIO'!$D$2:$G$15,4,0),"")</f>
        <v/>
      </c>
    </row>
    <row r="481" spans="2:32" x14ac:dyDescent="0.2">
      <c r="B481" s="24" t="str">
        <f t="shared" si="21"/>
        <v/>
      </c>
      <c r="C481" s="3"/>
      <c r="D481" s="2"/>
      <c r="E481" s="2"/>
      <c r="F481" s="2"/>
      <c r="G481" s="2"/>
      <c r="H481" s="2"/>
      <c r="I481" s="2"/>
      <c r="J481" s="55" t="str">
        <f t="shared" si="23"/>
        <v/>
      </c>
      <c r="AC481" s="24" t="str">
        <f t="shared" si="22"/>
        <v/>
      </c>
      <c r="AD481" s="24" t="str">
        <f>IFERROR(VLOOKUP(F481,'TASA DE CAMBIO'!$D$2:$G$15,2,0),"")</f>
        <v/>
      </c>
      <c r="AE481" s="24" t="str">
        <f>IFERROR(VLOOKUP(F481,'TASA DE CAMBIO'!$D$2:$G$15,3,0),"")</f>
        <v/>
      </c>
      <c r="AF481" s="24" t="str">
        <f>IFERROR(VLOOKUP(F481,'TASA DE CAMBIO'!$D$2:$G$15,4,0),"")</f>
        <v/>
      </c>
    </row>
    <row r="482" spans="2:32" x14ac:dyDescent="0.2">
      <c r="B482" s="24" t="str">
        <f t="shared" si="21"/>
        <v/>
      </c>
      <c r="C482" s="3"/>
      <c r="D482" s="2"/>
      <c r="E482" s="2"/>
      <c r="F482" s="2"/>
      <c r="G482" s="2"/>
      <c r="H482" s="2"/>
      <c r="I482" s="2"/>
      <c r="J482" s="55" t="str">
        <f t="shared" si="23"/>
        <v/>
      </c>
      <c r="AC482" s="24" t="str">
        <f t="shared" si="22"/>
        <v/>
      </c>
      <c r="AD482" s="24" t="str">
        <f>IFERROR(VLOOKUP(F482,'TASA DE CAMBIO'!$D$2:$G$15,2,0),"")</f>
        <v/>
      </c>
      <c r="AE482" s="24" t="str">
        <f>IFERROR(VLOOKUP(F482,'TASA DE CAMBIO'!$D$2:$G$15,3,0),"")</f>
        <v/>
      </c>
      <c r="AF482" s="24" t="str">
        <f>IFERROR(VLOOKUP(F482,'TASA DE CAMBIO'!$D$2:$G$15,4,0),"")</f>
        <v/>
      </c>
    </row>
    <row r="483" spans="2:32" x14ac:dyDescent="0.2">
      <c r="B483" s="24" t="str">
        <f t="shared" si="21"/>
        <v/>
      </c>
      <c r="C483" s="3"/>
      <c r="D483" s="2"/>
      <c r="E483" s="2"/>
      <c r="F483" s="2"/>
      <c r="G483" s="2"/>
      <c r="H483" s="2"/>
      <c r="I483" s="2"/>
      <c r="J483" s="55" t="str">
        <f t="shared" si="23"/>
        <v/>
      </c>
      <c r="AC483" s="24" t="str">
        <f t="shared" si="22"/>
        <v/>
      </c>
      <c r="AD483" s="24" t="str">
        <f>IFERROR(VLOOKUP(F483,'TASA DE CAMBIO'!$D$2:$G$15,2,0),"")</f>
        <v/>
      </c>
      <c r="AE483" s="24" t="str">
        <f>IFERROR(VLOOKUP(F483,'TASA DE CAMBIO'!$D$2:$G$15,3,0),"")</f>
        <v/>
      </c>
      <c r="AF483" s="24" t="str">
        <f>IFERROR(VLOOKUP(F483,'TASA DE CAMBIO'!$D$2:$G$15,4,0),"")</f>
        <v/>
      </c>
    </row>
    <row r="484" spans="2:32" x14ac:dyDescent="0.2">
      <c r="B484" s="24" t="str">
        <f t="shared" si="21"/>
        <v/>
      </c>
      <c r="C484" s="3"/>
      <c r="D484" s="2"/>
      <c r="E484" s="2"/>
      <c r="F484" s="2"/>
      <c r="G484" s="2"/>
      <c r="H484" s="2"/>
      <c r="I484" s="2"/>
      <c r="J484" s="55" t="str">
        <f t="shared" si="23"/>
        <v/>
      </c>
      <c r="AC484" s="24" t="str">
        <f t="shared" si="22"/>
        <v/>
      </c>
      <c r="AD484" s="24" t="str">
        <f>IFERROR(VLOOKUP(F484,'TASA DE CAMBIO'!$D$2:$G$15,2,0),"")</f>
        <v/>
      </c>
      <c r="AE484" s="24" t="str">
        <f>IFERROR(VLOOKUP(F484,'TASA DE CAMBIO'!$D$2:$G$15,3,0),"")</f>
        <v/>
      </c>
      <c r="AF484" s="24" t="str">
        <f>IFERROR(VLOOKUP(F484,'TASA DE CAMBIO'!$D$2:$G$15,4,0),"")</f>
        <v/>
      </c>
    </row>
    <row r="485" spans="2:32" x14ac:dyDescent="0.2">
      <c r="B485" s="24" t="str">
        <f t="shared" si="21"/>
        <v/>
      </c>
      <c r="C485" s="3"/>
      <c r="D485" s="2"/>
      <c r="E485" s="2"/>
      <c r="F485" s="2"/>
      <c r="G485" s="2"/>
      <c r="H485" s="2"/>
      <c r="I485" s="2"/>
      <c r="J485" s="55" t="str">
        <f t="shared" si="23"/>
        <v/>
      </c>
      <c r="AC485" s="24" t="str">
        <f t="shared" si="22"/>
        <v/>
      </c>
      <c r="AD485" s="24" t="str">
        <f>IFERROR(VLOOKUP(F485,'TASA DE CAMBIO'!$D$2:$G$15,2,0),"")</f>
        <v/>
      </c>
      <c r="AE485" s="24" t="str">
        <f>IFERROR(VLOOKUP(F485,'TASA DE CAMBIO'!$D$2:$G$15,3,0),"")</f>
        <v/>
      </c>
      <c r="AF485" s="24" t="str">
        <f>IFERROR(VLOOKUP(F485,'TASA DE CAMBIO'!$D$2:$G$15,4,0),"")</f>
        <v/>
      </c>
    </row>
    <row r="486" spans="2:32" x14ac:dyDescent="0.2">
      <c r="B486" s="24" t="str">
        <f t="shared" si="21"/>
        <v/>
      </c>
      <c r="C486" s="3"/>
      <c r="D486" s="2"/>
      <c r="E486" s="2"/>
      <c r="F486" s="2"/>
      <c r="G486" s="2"/>
      <c r="H486" s="2"/>
      <c r="I486" s="2"/>
      <c r="J486" s="55" t="str">
        <f t="shared" si="23"/>
        <v/>
      </c>
      <c r="AC486" s="24" t="str">
        <f t="shared" si="22"/>
        <v/>
      </c>
      <c r="AD486" s="24" t="str">
        <f>IFERROR(VLOOKUP(F486,'TASA DE CAMBIO'!$D$2:$G$15,2,0),"")</f>
        <v/>
      </c>
      <c r="AE486" s="24" t="str">
        <f>IFERROR(VLOOKUP(F486,'TASA DE CAMBIO'!$D$2:$G$15,3,0),"")</f>
        <v/>
      </c>
      <c r="AF486" s="24" t="str">
        <f>IFERROR(VLOOKUP(F486,'TASA DE CAMBIO'!$D$2:$G$15,4,0),"")</f>
        <v/>
      </c>
    </row>
    <row r="487" spans="2:32" x14ac:dyDescent="0.2">
      <c r="B487" s="24" t="str">
        <f t="shared" si="21"/>
        <v/>
      </c>
      <c r="C487" s="3"/>
      <c r="D487" s="2"/>
      <c r="E487" s="2"/>
      <c r="F487" s="2"/>
      <c r="G487" s="2"/>
      <c r="H487" s="2"/>
      <c r="I487" s="2"/>
      <c r="J487" s="55" t="str">
        <f t="shared" si="23"/>
        <v/>
      </c>
      <c r="AC487" s="24" t="str">
        <f t="shared" si="22"/>
        <v/>
      </c>
      <c r="AD487" s="24" t="str">
        <f>IFERROR(VLOOKUP(F487,'TASA DE CAMBIO'!$D$2:$G$15,2,0),"")</f>
        <v/>
      </c>
      <c r="AE487" s="24" t="str">
        <f>IFERROR(VLOOKUP(F487,'TASA DE CAMBIO'!$D$2:$G$15,3,0),"")</f>
        <v/>
      </c>
      <c r="AF487" s="24" t="str">
        <f>IFERROR(VLOOKUP(F487,'TASA DE CAMBIO'!$D$2:$G$15,4,0),"")</f>
        <v/>
      </c>
    </row>
    <row r="488" spans="2:32" x14ac:dyDescent="0.2">
      <c r="B488" s="24" t="str">
        <f t="shared" si="21"/>
        <v/>
      </c>
      <c r="C488" s="3"/>
      <c r="D488" s="2"/>
      <c r="E488" s="2"/>
      <c r="F488" s="2"/>
      <c r="G488" s="2"/>
      <c r="H488" s="2"/>
      <c r="I488" s="2"/>
      <c r="J488" s="55" t="str">
        <f t="shared" si="23"/>
        <v/>
      </c>
      <c r="AC488" s="24" t="str">
        <f t="shared" si="22"/>
        <v/>
      </c>
      <c r="AD488" s="24" t="str">
        <f>IFERROR(VLOOKUP(F488,'TASA DE CAMBIO'!$D$2:$G$15,2,0),"")</f>
        <v/>
      </c>
      <c r="AE488" s="24" t="str">
        <f>IFERROR(VLOOKUP(F488,'TASA DE CAMBIO'!$D$2:$G$15,3,0),"")</f>
        <v/>
      </c>
      <c r="AF488" s="24" t="str">
        <f>IFERROR(VLOOKUP(F488,'TASA DE CAMBIO'!$D$2:$G$15,4,0),"")</f>
        <v/>
      </c>
    </row>
    <row r="489" spans="2:32" x14ac:dyDescent="0.2">
      <c r="B489" s="24" t="str">
        <f t="shared" si="21"/>
        <v/>
      </c>
      <c r="C489" s="3"/>
      <c r="D489" s="2"/>
      <c r="E489" s="2"/>
      <c r="F489" s="2"/>
      <c r="G489" s="2"/>
      <c r="H489" s="2"/>
      <c r="I489" s="2"/>
      <c r="J489" s="55" t="str">
        <f t="shared" si="23"/>
        <v/>
      </c>
      <c r="AC489" s="24" t="str">
        <f t="shared" si="22"/>
        <v/>
      </c>
      <c r="AD489" s="24" t="str">
        <f>IFERROR(VLOOKUP(F489,'TASA DE CAMBIO'!$D$2:$G$15,2,0),"")</f>
        <v/>
      </c>
      <c r="AE489" s="24" t="str">
        <f>IFERROR(VLOOKUP(F489,'TASA DE CAMBIO'!$D$2:$G$15,3,0),"")</f>
        <v/>
      </c>
      <c r="AF489" s="24" t="str">
        <f>IFERROR(VLOOKUP(F489,'TASA DE CAMBIO'!$D$2:$G$15,4,0),"")</f>
        <v/>
      </c>
    </row>
    <row r="490" spans="2:32" x14ac:dyDescent="0.2">
      <c r="B490" s="24" t="str">
        <f t="shared" si="21"/>
        <v/>
      </c>
      <c r="C490" s="3"/>
      <c r="D490" s="2"/>
      <c r="E490" s="2"/>
      <c r="F490" s="2"/>
      <c r="G490" s="2"/>
      <c r="H490" s="2"/>
      <c r="I490" s="2"/>
      <c r="J490" s="55" t="str">
        <f t="shared" si="23"/>
        <v/>
      </c>
      <c r="AC490" s="24" t="str">
        <f t="shared" si="22"/>
        <v/>
      </c>
      <c r="AD490" s="24" t="str">
        <f>IFERROR(VLOOKUP(F490,'TASA DE CAMBIO'!$D$2:$G$15,2,0),"")</f>
        <v/>
      </c>
      <c r="AE490" s="24" t="str">
        <f>IFERROR(VLOOKUP(F490,'TASA DE CAMBIO'!$D$2:$G$15,3,0),"")</f>
        <v/>
      </c>
      <c r="AF490" s="24" t="str">
        <f>IFERROR(VLOOKUP(F490,'TASA DE CAMBIO'!$D$2:$G$15,4,0),"")</f>
        <v/>
      </c>
    </row>
    <row r="491" spans="2:32" x14ac:dyDescent="0.2">
      <c r="B491" s="24" t="str">
        <f t="shared" si="21"/>
        <v/>
      </c>
      <c r="C491" s="3"/>
      <c r="D491" s="2"/>
      <c r="E491" s="2"/>
      <c r="F491" s="2"/>
      <c r="G491" s="2"/>
      <c r="H491" s="2"/>
      <c r="I491" s="2"/>
      <c r="J491" s="55" t="str">
        <f t="shared" si="23"/>
        <v/>
      </c>
      <c r="AC491" s="24" t="str">
        <f t="shared" si="22"/>
        <v/>
      </c>
      <c r="AD491" s="24" t="str">
        <f>IFERROR(VLOOKUP(F491,'TASA DE CAMBIO'!$D$2:$G$15,2,0),"")</f>
        <v/>
      </c>
      <c r="AE491" s="24" t="str">
        <f>IFERROR(VLOOKUP(F491,'TASA DE CAMBIO'!$D$2:$G$15,3,0),"")</f>
        <v/>
      </c>
      <c r="AF491" s="24" t="str">
        <f>IFERROR(VLOOKUP(F491,'TASA DE CAMBIO'!$D$2:$G$15,4,0),"")</f>
        <v/>
      </c>
    </row>
    <row r="492" spans="2:32" x14ac:dyDescent="0.2">
      <c r="B492" s="24" t="str">
        <f t="shared" si="21"/>
        <v/>
      </c>
      <c r="C492" s="3"/>
      <c r="D492" s="2"/>
      <c r="E492" s="2"/>
      <c r="F492" s="2"/>
      <c r="G492" s="2"/>
      <c r="H492" s="2"/>
      <c r="I492" s="2"/>
      <c r="J492" s="55" t="str">
        <f t="shared" si="23"/>
        <v/>
      </c>
      <c r="AC492" s="24" t="str">
        <f t="shared" si="22"/>
        <v/>
      </c>
      <c r="AD492" s="24" t="str">
        <f>IFERROR(VLOOKUP(F492,'TASA DE CAMBIO'!$D$2:$G$15,2,0),"")</f>
        <v/>
      </c>
      <c r="AE492" s="24" t="str">
        <f>IFERROR(VLOOKUP(F492,'TASA DE CAMBIO'!$D$2:$G$15,3,0),"")</f>
        <v/>
      </c>
      <c r="AF492" s="24" t="str">
        <f>IFERROR(VLOOKUP(F492,'TASA DE CAMBIO'!$D$2:$G$15,4,0),"")</f>
        <v/>
      </c>
    </row>
    <row r="493" spans="2:32" x14ac:dyDescent="0.2">
      <c r="B493" s="24" t="str">
        <f t="shared" si="21"/>
        <v/>
      </c>
      <c r="C493" s="3"/>
      <c r="D493" s="2"/>
      <c r="E493" s="2"/>
      <c r="F493" s="2"/>
      <c r="G493" s="2"/>
      <c r="H493" s="2"/>
      <c r="I493" s="2"/>
      <c r="J493" s="55" t="str">
        <f t="shared" si="23"/>
        <v/>
      </c>
      <c r="AC493" s="24" t="str">
        <f t="shared" si="22"/>
        <v/>
      </c>
      <c r="AD493" s="24" t="str">
        <f>IFERROR(VLOOKUP(F493,'TASA DE CAMBIO'!$D$2:$G$15,2,0),"")</f>
        <v/>
      </c>
      <c r="AE493" s="24" t="str">
        <f>IFERROR(VLOOKUP(F493,'TASA DE CAMBIO'!$D$2:$G$15,3,0),"")</f>
        <v/>
      </c>
      <c r="AF493" s="24" t="str">
        <f>IFERROR(VLOOKUP(F493,'TASA DE CAMBIO'!$D$2:$G$15,4,0),"")</f>
        <v/>
      </c>
    </row>
    <row r="494" spans="2:32" x14ac:dyDescent="0.2">
      <c r="B494" s="24" t="str">
        <f t="shared" si="21"/>
        <v/>
      </c>
      <c r="C494" s="3"/>
      <c r="D494" s="2"/>
      <c r="E494" s="2"/>
      <c r="F494" s="2"/>
      <c r="G494" s="2"/>
      <c r="H494" s="2"/>
      <c r="I494" s="2"/>
      <c r="J494" s="55" t="str">
        <f t="shared" si="23"/>
        <v/>
      </c>
      <c r="AC494" s="24" t="str">
        <f t="shared" si="22"/>
        <v/>
      </c>
      <c r="AD494" s="24" t="str">
        <f>IFERROR(VLOOKUP(F494,'TASA DE CAMBIO'!$D$2:$G$15,2,0),"")</f>
        <v/>
      </c>
      <c r="AE494" s="24" t="str">
        <f>IFERROR(VLOOKUP(F494,'TASA DE CAMBIO'!$D$2:$G$15,3,0),"")</f>
        <v/>
      </c>
      <c r="AF494" s="24" t="str">
        <f>IFERROR(VLOOKUP(F494,'TASA DE CAMBIO'!$D$2:$G$15,4,0),"")</f>
        <v/>
      </c>
    </row>
    <row r="495" spans="2:32" x14ac:dyDescent="0.2">
      <c r="B495" s="24" t="str">
        <f t="shared" si="21"/>
        <v/>
      </c>
      <c r="C495" s="3"/>
      <c r="D495" s="2"/>
      <c r="E495" s="2"/>
      <c r="F495" s="2"/>
      <c r="G495" s="2"/>
      <c r="H495" s="2"/>
      <c r="I495" s="2"/>
      <c r="J495" s="55" t="str">
        <f t="shared" si="23"/>
        <v/>
      </c>
      <c r="AC495" s="24" t="str">
        <f t="shared" si="22"/>
        <v/>
      </c>
      <c r="AD495" s="24" t="str">
        <f>IFERROR(VLOOKUP(F495,'TASA DE CAMBIO'!$D$2:$G$15,2,0),"")</f>
        <v/>
      </c>
      <c r="AE495" s="24" t="str">
        <f>IFERROR(VLOOKUP(F495,'TASA DE CAMBIO'!$D$2:$G$15,3,0),"")</f>
        <v/>
      </c>
      <c r="AF495" s="24" t="str">
        <f>IFERROR(VLOOKUP(F495,'TASA DE CAMBIO'!$D$2:$G$15,4,0),"")</f>
        <v/>
      </c>
    </row>
    <row r="496" spans="2:32" x14ac:dyDescent="0.2">
      <c r="B496" s="24" t="str">
        <f t="shared" si="21"/>
        <v/>
      </c>
      <c r="C496" s="3"/>
      <c r="D496" s="2"/>
      <c r="E496" s="2"/>
      <c r="F496" s="2"/>
      <c r="G496" s="2"/>
      <c r="H496" s="2"/>
      <c r="I496" s="2"/>
      <c r="J496" s="55" t="str">
        <f t="shared" si="23"/>
        <v/>
      </c>
      <c r="AC496" s="24" t="str">
        <f t="shared" si="22"/>
        <v/>
      </c>
      <c r="AD496" s="24" t="str">
        <f>IFERROR(VLOOKUP(F496,'TASA DE CAMBIO'!$D$2:$G$15,2,0),"")</f>
        <v/>
      </c>
      <c r="AE496" s="24" t="str">
        <f>IFERROR(VLOOKUP(F496,'TASA DE CAMBIO'!$D$2:$G$15,3,0),"")</f>
        <v/>
      </c>
      <c r="AF496" s="24" t="str">
        <f>IFERROR(VLOOKUP(F496,'TASA DE CAMBIO'!$D$2:$G$15,4,0),"")</f>
        <v/>
      </c>
    </row>
    <row r="497" spans="2:32" x14ac:dyDescent="0.2">
      <c r="B497" s="24" t="str">
        <f t="shared" si="21"/>
        <v/>
      </c>
      <c r="C497" s="3"/>
      <c r="D497" s="2"/>
      <c r="E497" s="2"/>
      <c r="F497" s="2"/>
      <c r="G497" s="2"/>
      <c r="H497" s="2"/>
      <c r="I497" s="2"/>
      <c r="J497" s="55" t="str">
        <f t="shared" si="23"/>
        <v/>
      </c>
      <c r="AC497" s="24" t="str">
        <f t="shared" si="22"/>
        <v/>
      </c>
      <c r="AD497" s="24" t="str">
        <f>IFERROR(VLOOKUP(F497,'TASA DE CAMBIO'!$D$2:$G$15,2,0),"")</f>
        <v/>
      </c>
      <c r="AE497" s="24" t="str">
        <f>IFERROR(VLOOKUP(F497,'TASA DE CAMBIO'!$D$2:$G$15,3,0),"")</f>
        <v/>
      </c>
      <c r="AF497" s="24" t="str">
        <f>IFERROR(VLOOKUP(F497,'TASA DE CAMBIO'!$D$2:$G$15,4,0),"")</f>
        <v/>
      </c>
    </row>
    <row r="498" spans="2:32" x14ac:dyDescent="0.2">
      <c r="B498" s="24" t="str">
        <f t="shared" si="21"/>
        <v/>
      </c>
      <c r="C498" s="3"/>
      <c r="D498" s="2"/>
      <c r="E498" s="2"/>
      <c r="F498" s="2"/>
      <c r="G498" s="2"/>
      <c r="H498" s="2"/>
      <c r="I498" s="2"/>
      <c r="J498" s="55" t="str">
        <f t="shared" si="23"/>
        <v/>
      </c>
      <c r="AC498" s="24" t="str">
        <f t="shared" si="22"/>
        <v/>
      </c>
      <c r="AD498" s="24" t="str">
        <f>IFERROR(VLOOKUP(F498,'TASA DE CAMBIO'!$D$2:$G$15,2,0),"")</f>
        <v/>
      </c>
      <c r="AE498" s="24" t="str">
        <f>IFERROR(VLOOKUP(F498,'TASA DE CAMBIO'!$D$2:$G$15,3,0),"")</f>
        <v/>
      </c>
      <c r="AF498" s="24" t="str">
        <f>IFERROR(VLOOKUP(F498,'TASA DE CAMBIO'!$D$2:$G$15,4,0),"")</f>
        <v/>
      </c>
    </row>
    <row r="499" spans="2:32" x14ac:dyDescent="0.2">
      <c r="B499" s="24" t="str">
        <f t="shared" si="21"/>
        <v/>
      </c>
      <c r="C499" s="3"/>
      <c r="D499" s="2"/>
      <c r="E499" s="2"/>
      <c r="F499" s="2"/>
      <c r="G499" s="2"/>
      <c r="H499" s="2"/>
      <c r="I499" s="2"/>
      <c r="J499" s="55" t="str">
        <f t="shared" si="23"/>
        <v/>
      </c>
      <c r="AC499" s="24" t="str">
        <f t="shared" si="22"/>
        <v/>
      </c>
      <c r="AD499" s="24" t="str">
        <f>IFERROR(VLOOKUP(F499,'TASA DE CAMBIO'!$D$2:$G$15,2,0),"")</f>
        <v/>
      </c>
      <c r="AE499" s="24" t="str">
        <f>IFERROR(VLOOKUP(F499,'TASA DE CAMBIO'!$D$2:$G$15,3,0),"")</f>
        <v/>
      </c>
      <c r="AF499" s="24" t="str">
        <f>IFERROR(VLOOKUP(F499,'TASA DE CAMBIO'!$D$2:$G$15,4,0),"")</f>
        <v/>
      </c>
    </row>
    <row r="500" spans="2:32" x14ac:dyDescent="0.2">
      <c r="B500" s="24" t="str">
        <f t="shared" si="21"/>
        <v/>
      </c>
      <c r="C500" s="3"/>
      <c r="D500" s="2"/>
      <c r="E500" s="2"/>
      <c r="F500" s="2"/>
      <c r="G500" s="2"/>
      <c r="H500" s="2"/>
      <c r="I500" s="2"/>
      <c r="J500" s="55" t="str">
        <f t="shared" si="23"/>
        <v/>
      </c>
      <c r="AC500" s="24" t="str">
        <f t="shared" si="22"/>
        <v/>
      </c>
      <c r="AD500" s="24" t="str">
        <f>IFERROR(VLOOKUP(F500,'TASA DE CAMBIO'!$D$2:$G$15,2,0),"")</f>
        <v/>
      </c>
      <c r="AE500" s="24" t="str">
        <f>IFERROR(VLOOKUP(F500,'TASA DE CAMBIO'!$D$2:$G$15,3,0),"")</f>
        <v/>
      </c>
      <c r="AF500" s="24" t="str">
        <f>IFERROR(VLOOKUP(F500,'TASA DE CAMBIO'!$D$2:$G$15,4,0),"")</f>
        <v/>
      </c>
    </row>
    <row r="501" spans="2:32" x14ac:dyDescent="0.2">
      <c r="B501" s="24" t="str">
        <f t="shared" si="21"/>
        <v/>
      </c>
      <c r="C501" s="3"/>
      <c r="D501" s="2"/>
      <c r="E501" s="2"/>
      <c r="F501" s="2"/>
      <c r="G501" s="2"/>
      <c r="H501" s="2"/>
      <c r="I501" s="2"/>
      <c r="J501" s="55" t="str">
        <f t="shared" si="23"/>
        <v/>
      </c>
      <c r="AC501" s="24" t="str">
        <f t="shared" si="22"/>
        <v/>
      </c>
      <c r="AD501" s="24" t="str">
        <f>IFERROR(VLOOKUP(F501,'TASA DE CAMBIO'!$D$2:$G$15,2,0),"")</f>
        <v/>
      </c>
      <c r="AE501" s="24" t="str">
        <f>IFERROR(VLOOKUP(F501,'TASA DE CAMBIO'!$D$2:$G$15,3,0),"")</f>
        <v/>
      </c>
      <c r="AF501" s="24" t="str">
        <f>IFERROR(VLOOKUP(F501,'TASA DE CAMBIO'!$D$2:$G$15,4,0),"")</f>
        <v/>
      </c>
    </row>
    <row r="502" spans="2:32" x14ac:dyDescent="0.2">
      <c r="B502" s="24" t="str">
        <f t="shared" si="21"/>
        <v/>
      </c>
      <c r="C502" s="3"/>
      <c r="D502" s="2"/>
      <c r="E502" s="2"/>
      <c r="F502" s="2"/>
      <c r="G502" s="2"/>
      <c r="H502" s="2"/>
      <c r="I502" s="2"/>
      <c r="J502" s="55" t="str">
        <f t="shared" si="23"/>
        <v/>
      </c>
      <c r="AC502" s="24" t="str">
        <f t="shared" si="22"/>
        <v/>
      </c>
      <c r="AD502" s="24" t="str">
        <f>IFERROR(VLOOKUP(F502,'TASA DE CAMBIO'!$D$2:$G$15,2,0),"")</f>
        <v/>
      </c>
      <c r="AE502" s="24" t="str">
        <f>IFERROR(VLOOKUP(F502,'TASA DE CAMBIO'!$D$2:$G$15,3,0),"")</f>
        <v/>
      </c>
      <c r="AF502" s="24" t="str">
        <f>IFERROR(VLOOKUP(F502,'TASA DE CAMBIO'!$D$2:$G$15,4,0),"")</f>
        <v/>
      </c>
    </row>
    <row r="503" spans="2:32" x14ac:dyDescent="0.2">
      <c r="B503" s="24" t="str">
        <f t="shared" si="21"/>
        <v/>
      </c>
      <c r="C503" s="3"/>
      <c r="D503" s="2"/>
      <c r="E503" s="2"/>
      <c r="F503" s="2"/>
      <c r="G503" s="2"/>
      <c r="H503" s="2"/>
      <c r="I503" s="2"/>
      <c r="J503" s="55" t="str">
        <f t="shared" si="23"/>
        <v/>
      </c>
      <c r="AC503" s="24" t="str">
        <f t="shared" si="22"/>
        <v/>
      </c>
      <c r="AD503" s="24" t="str">
        <f>IFERROR(VLOOKUP(F503,'TASA DE CAMBIO'!$D$2:$G$15,2,0),"")</f>
        <v/>
      </c>
      <c r="AE503" s="24" t="str">
        <f>IFERROR(VLOOKUP(F503,'TASA DE CAMBIO'!$D$2:$G$15,3,0),"")</f>
        <v/>
      </c>
      <c r="AF503" s="24" t="str">
        <f>IFERROR(VLOOKUP(F503,'TASA DE CAMBIO'!$D$2:$G$15,4,0),"")</f>
        <v/>
      </c>
    </row>
    <row r="504" spans="2:32" x14ac:dyDescent="0.2">
      <c r="B504" s="24" t="str">
        <f t="shared" si="21"/>
        <v/>
      </c>
      <c r="C504" s="3"/>
      <c r="D504" s="2"/>
      <c r="E504" s="2"/>
      <c r="F504" s="2"/>
      <c r="G504" s="2"/>
      <c r="H504" s="2"/>
      <c r="I504" s="2"/>
      <c r="J504" s="55" t="str">
        <f t="shared" si="23"/>
        <v/>
      </c>
      <c r="AC504" s="24" t="str">
        <f t="shared" si="22"/>
        <v/>
      </c>
      <c r="AD504" s="24" t="str">
        <f>IFERROR(VLOOKUP(F504,'TASA DE CAMBIO'!$D$2:$G$15,2,0),"")</f>
        <v/>
      </c>
      <c r="AE504" s="24" t="str">
        <f>IFERROR(VLOOKUP(F504,'TASA DE CAMBIO'!$D$2:$G$15,3,0),"")</f>
        <v/>
      </c>
      <c r="AF504" s="24" t="str">
        <f>IFERROR(VLOOKUP(F504,'TASA DE CAMBIO'!$D$2:$G$15,4,0),"")</f>
        <v/>
      </c>
    </row>
    <row r="505" spans="2:32" x14ac:dyDescent="0.2">
      <c r="B505" s="24" t="str">
        <f t="shared" si="21"/>
        <v/>
      </c>
      <c r="C505" s="3"/>
      <c r="D505" s="2"/>
      <c r="E505" s="2"/>
      <c r="F505" s="2"/>
      <c r="G505" s="2"/>
      <c r="H505" s="2"/>
      <c r="I505" s="2"/>
      <c r="J505" s="55" t="str">
        <f t="shared" si="23"/>
        <v/>
      </c>
      <c r="AC505" s="24" t="str">
        <f t="shared" si="22"/>
        <v/>
      </c>
      <c r="AD505" s="24" t="str">
        <f>IFERROR(VLOOKUP(F505,'TASA DE CAMBIO'!$D$2:$G$15,2,0),"")</f>
        <v/>
      </c>
      <c r="AE505" s="24" t="str">
        <f>IFERROR(VLOOKUP(F505,'TASA DE CAMBIO'!$D$2:$G$15,3,0),"")</f>
        <v/>
      </c>
      <c r="AF505" s="24" t="str">
        <f>IFERROR(VLOOKUP(F505,'TASA DE CAMBIO'!$D$2:$G$15,4,0),"")</f>
        <v/>
      </c>
    </row>
    <row r="506" spans="2:32" x14ac:dyDescent="0.2">
      <c r="B506" s="24" t="str">
        <f t="shared" si="21"/>
        <v/>
      </c>
      <c r="C506" s="3"/>
      <c r="D506" s="2"/>
      <c r="E506" s="2"/>
      <c r="F506" s="2"/>
      <c r="G506" s="2"/>
      <c r="H506" s="2"/>
      <c r="I506" s="2"/>
      <c r="J506" s="55" t="str">
        <f t="shared" si="23"/>
        <v/>
      </c>
      <c r="AC506" s="24" t="str">
        <f t="shared" si="22"/>
        <v/>
      </c>
      <c r="AD506" s="24" t="str">
        <f>IFERROR(VLOOKUP(F506,'TASA DE CAMBIO'!$D$2:$G$15,2,0),"")</f>
        <v/>
      </c>
      <c r="AE506" s="24" t="str">
        <f>IFERROR(VLOOKUP(F506,'TASA DE CAMBIO'!$D$2:$G$15,3,0),"")</f>
        <v/>
      </c>
      <c r="AF506" s="24" t="str">
        <f>IFERROR(VLOOKUP(F506,'TASA DE CAMBIO'!$D$2:$G$15,4,0),"")</f>
        <v/>
      </c>
    </row>
    <row r="507" spans="2:32" x14ac:dyDescent="0.2">
      <c r="B507" s="24" t="str">
        <f t="shared" si="21"/>
        <v/>
      </c>
      <c r="C507" s="3"/>
      <c r="D507" s="2"/>
      <c r="E507" s="2"/>
      <c r="F507" s="2"/>
      <c r="G507" s="2"/>
      <c r="H507" s="2"/>
      <c r="I507" s="2"/>
      <c r="J507" s="55" t="str">
        <f t="shared" si="23"/>
        <v/>
      </c>
      <c r="AC507" s="24" t="str">
        <f t="shared" si="22"/>
        <v/>
      </c>
      <c r="AD507" s="24" t="str">
        <f>IFERROR(VLOOKUP(F507,'TASA DE CAMBIO'!$D$2:$G$15,2,0),"")</f>
        <v/>
      </c>
      <c r="AE507" s="24" t="str">
        <f>IFERROR(VLOOKUP(F507,'TASA DE CAMBIO'!$D$2:$G$15,3,0),"")</f>
        <v/>
      </c>
      <c r="AF507" s="24" t="str">
        <f>IFERROR(VLOOKUP(F507,'TASA DE CAMBIO'!$D$2:$G$15,4,0),"")</f>
        <v/>
      </c>
    </row>
    <row r="508" spans="2:32" x14ac:dyDescent="0.2">
      <c r="B508" s="24" t="str">
        <f t="shared" si="21"/>
        <v/>
      </c>
      <c r="C508" s="3"/>
      <c r="D508" s="2"/>
      <c r="E508" s="2"/>
      <c r="F508" s="2"/>
      <c r="G508" s="2"/>
      <c r="H508" s="2"/>
      <c r="I508" s="2"/>
      <c r="J508" s="55" t="str">
        <f t="shared" si="23"/>
        <v/>
      </c>
      <c r="AC508" s="24" t="str">
        <f t="shared" si="22"/>
        <v/>
      </c>
      <c r="AD508" s="24" t="str">
        <f>IFERROR(VLOOKUP(F508,'TASA DE CAMBIO'!$D$2:$G$15,2,0),"")</f>
        <v/>
      </c>
      <c r="AE508" s="24" t="str">
        <f>IFERROR(VLOOKUP(F508,'TASA DE CAMBIO'!$D$2:$G$15,3,0),"")</f>
        <v/>
      </c>
      <c r="AF508" s="24" t="str">
        <f>IFERROR(VLOOKUP(F508,'TASA DE CAMBIO'!$D$2:$G$15,4,0),"")</f>
        <v/>
      </c>
    </row>
    <row r="509" spans="2:32" x14ac:dyDescent="0.2">
      <c r="B509" s="24" t="str">
        <f t="shared" si="21"/>
        <v/>
      </c>
      <c r="C509" s="3"/>
      <c r="D509" s="2"/>
      <c r="E509" s="2"/>
      <c r="F509" s="2"/>
      <c r="G509" s="2"/>
      <c r="H509" s="2"/>
      <c r="I509" s="2"/>
      <c r="J509" s="55" t="str">
        <f t="shared" si="23"/>
        <v/>
      </c>
      <c r="AC509" s="24" t="str">
        <f t="shared" si="22"/>
        <v/>
      </c>
      <c r="AD509" s="24" t="str">
        <f>IFERROR(VLOOKUP(F509,'TASA DE CAMBIO'!$D$2:$G$15,2,0),"")</f>
        <v/>
      </c>
      <c r="AE509" s="24" t="str">
        <f>IFERROR(VLOOKUP(F509,'TASA DE CAMBIO'!$D$2:$G$15,3,0),"")</f>
        <v/>
      </c>
      <c r="AF509" s="24" t="str">
        <f>IFERROR(VLOOKUP(F509,'TASA DE CAMBIO'!$D$2:$G$15,4,0),"")</f>
        <v/>
      </c>
    </row>
    <row r="510" spans="2:32" x14ac:dyDescent="0.2">
      <c r="B510" s="24" t="str">
        <f t="shared" si="21"/>
        <v/>
      </c>
      <c r="C510" s="3"/>
      <c r="D510" s="2"/>
      <c r="E510" s="2"/>
      <c r="F510" s="2"/>
      <c r="G510" s="2"/>
      <c r="H510" s="2"/>
      <c r="I510" s="2"/>
      <c r="J510" s="55" t="str">
        <f t="shared" si="23"/>
        <v/>
      </c>
      <c r="AC510" s="24" t="str">
        <f t="shared" si="22"/>
        <v/>
      </c>
      <c r="AD510" s="24" t="str">
        <f>IFERROR(VLOOKUP(F510,'TASA DE CAMBIO'!$D$2:$G$15,2,0),"")</f>
        <v/>
      </c>
      <c r="AE510" s="24" t="str">
        <f>IFERROR(VLOOKUP(F510,'TASA DE CAMBIO'!$D$2:$G$15,3,0),"")</f>
        <v/>
      </c>
      <c r="AF510" s="24" t="str">
        <f>IFERROR(VLOOKUP(F510,'TASA DE CAMBIO'!$D$2:$G$15,4,0),"")</f>
        <v/>
      </c>
    </row>
    <row r="511" spans="2:32" x14ac:dyDescent="0.2">
      <c r="B511" s="24" t="str">
        <f t="shared" si="21"/>
        <v/>
      </c>
      <c r="C511" s="3"/>
      <c r="D511" s="2"/>
      <c r="E511" s="2"/>
      <c r="F511" s="2"/>
      <c r="G511" s="2"/>
      <c r="H511" s="2"/>
      <c r="I511" s="2"/>
      <c r="J511" s="55" t="str">
        <f t="shared" si="23"/>
        <v/>
      </c>
      <c r="AC511" s="24" t="str">
        <f t="shared" si="22"/>
        <v/>
      </c>
      <c r="AD511" s="24" t="str">
        <f>IFERROR(VLOOKUP(F511,'TASA DE CAMBIO'!$D$2:$G$15,2,0),"")</f>
        <v/>
      </c>
      <c r="AE511" s="24" t="str">
        <f>IFERROR(VLOOKUP(F511,'TASA DE CAMBIO'!$D$2:$G$15,3,0),"")</f>
        <v/>
      </c>
      <c r="AF511" s="24" t="str">
        <f>IFERROR(VLOOKUP(F511,'TASA DE CAMBIO'!$D$2:$G$15,4,0),"")</f>
        <v/>
      </c>
    </row>
    <row r="512" spans="2:32" x14ac:dyDescent="0.2">
      <c r="B512" s="24" t="str">
        <f t="shared" si="21"/>
        <v/>
      </c>
      <c r="C512" s="3"/>
      <c r="D512" s="2"/>
      <c r="E512" s="2"/>
      <c r="F512" s="2"/>
      <c r="G512" s="2"/>
      <c r="H512" s="2"/>
      <c r="I512" s="2"/>
      <c r="J512" s="55" t="str">
        <f t="shared" si="23"/>
        <v/>
      </c>
      <c r="AC512" s="24" t="str">
        <f t="shared" si="22"/>
        <v/>
      </c>
      <c r="AD512" s="24" t="str">
        <f>IFERROR(VLOOKUP(F512,'TASA DE CAMBIO'!$D$2:$G$15,2,0),"")</f>
        <v/>
      </c>
      <c r="AE512" s="24" t="str">
        <f>IFERROR(VLOOKUP(F512,'TASA DE CAMBIO'!$D$2:$G$15,3,0),"")</f>
        <v/>
      </c>
      <c r="AF512" s="24" t="str">
        <f>IFERROR(VLOOKUP(F512,'TASA DE CAMBIO'!$D$2:$G$15,4,0),"")</f>
        <v/>
      </c>
    </row>
    <row r="513" spans="2:32" x14ac:dyDescent="0.2">
      <c r="B513" s="24" t="str">
        <f t="shared" si="21"/>
        <v/>
      </c>
      <c r="C513" s="3"/>
      <c r="D513" s="2"/>
      <c r="E513" s="2"/>
      <c r="F513" s="2"/>
      <c r="G513" s="2"/>
      <c r="H513" s="2"/>
      <c r="I513" s="2"/>
      <c r="J513" s="55" t="str">
        <f t="shared" si="23"/>
        <v/>
      </c>
      <c r="AC513" s="24" t="str">
        <f t="shared" si="22"/>
        <v/>
      </c>
      <c r="AD513" s="24" t="str">
        <f>IFERROR(VLOOKUP(F513,'TASA DE CAMBIO'!$D$2:$G$15,2,0),"")</f>
        <v/>
      </c>
      <c r="AE513" s="24" t="str">
        <f>IFERROR(VLOOKUP(F513,'TASA DE CAMBIO'!$D$2:$G$15,3,0),"")</f>
        <v/>
      </c>
      <c r="AF513" s="24" t="str">
        <f>IFERROR(VLOOKUP(F513,'TASA DE CAMBIO'!$D$2:$G$15,4,0),"")</f>
        <v/>
      </c>
    </row>
    <row r="514" spans="2:32" x14ac:dyDescent="0.2">
      <c r="B514" s="24" t="str">
        <f t="shared" si="21"/>
        <v/>
      </c>
      <c r="C514" s="3"/>
      <c r="D514" s="2"/>
      <c r="E514" s="2"/>
      <c r="F514" s="2"/>
      <c r="G514" s="2"/>
      <c r="H514" s="2"/>
      <c r="I514" s="2"/>
      <c r="J514" s="55" t="str">
        <f t="shared" si="23"/>
        <v/>
      </c>
      <c r="AC514" s="24" t="str">
        <f t="shared" si="22"/>
        <v/>
      </c>
      <c r="AD514" s="24" t="str">
        <f>IFERROR(VLOOKUP(F514,'TASA DE CAMBIO'!$D$2:$G$15,2,0),"")</f>
        <v/>
      </c>
      <c r="AE514" s="24" t="str">
        <f>IFERROR(VLOOKUP(F514,'TASA DE CAMBIO'!$D$2:$G$15,3,0),"")</f>
        <v/>
      </c>
      <c r="AF514" s="24" t="str">
        <f>IFERROR(VLOOKUP(F514,'TASA DE CAMBIO'!$D$2:$G$15,4,0),"")</f>
        <v/>
      </c>
    </row>
    <row r="515" spans="2:32" x14ac:dyDescent="0.2">
      <c r="B515" s="24" t="str">
        <f t="shared" si="21"/>
        <v/>
      </c>
      <c r="C515" s="3"/>
      <c r="D515" s="2"/>
      <c r="E515" s="2"/>
      <c r="F515" s="2"/>
      <c r="G515" s="2"/>
      <c r="H515" s="2"/>
      <c r="I515" s="2"/>
      <c r="J515" s="55" t="str">
        <f t="shared" si="23"/>
        <v/>
      </c>
      <c r="AC515" s="24" t="str">
        <f t="shared" si="22"/>
        <v/>
      </c>
      <c r="AD515" s="24" t="str">
        <f>IFERROR(VLOOKUP(F515,'TASA DE CAMBIO'!$D$2:$G$15,2,0),"")</f>
        <v/>
      </c>
      <c r="AE515" s="24" t="str">
        <f>IFERROR(VLOOKUP(F515,'TASA DE CAMBIO'!$D$2:$G$15,3,0),"")</f>
        <v/>
      </c>
      <c r="AF515" s="24" t="str">
        <f>IFERROR(VLOOKUP(F515,'TASA DE CAMBIO'!$D$2:$G$15,4,0),"")</f>
        <v/>
      </c>
    </row>
    <row r="516" spans="2:32" x14ac:dyDescent="0.2">
      <c r="B516" s="24" t="str">
        <f t="shared" si="21"/>
        <v/>
      </c>
      <c r="C516" s="3"/>
      <c r="D516" s="2"/>
      <c r="E516" s="2"/>
      <c r="F516" s="2"/>
      <c r="G516" s="2"/>
      <c r="H516" s="2"/>
      <c r="I516" s="2"/>
      <c r="J516" s="55" t="str">
        <f t="shared" si="23"/>
        <v/>
      </c>
      <c r="AC516" s="24" t="str">
        <f t="shared" si="22"/>
        <v/>
      </c>
      <c r="AD516" s="24" t="str">
        <f>IFERROR(VLOOKUP(F516,'TASA DE CAMBIO'!$D$2:$G$15,2,0),"")</f>
        <v/>
      </c>
      <c r="AE516" s="24" t="str">
        <f>IFERROR(VLOOKUP(F516,'TASA DE CAMBIO'!$D$2:$G$15,3,0),"")</f>
        <v/>
      </c>
      <c r="AF516" s="24" t="str">
        <f>IFERROR(VLOOKUP(F516,'TASA DE CAMBIO'!$D$2:$G$15,4,0),"")</f>
        <v/>
      </c>
    </row>
    <row r="517" spans="2:32" x14ac:dyDescent="0.2">
      <c r="B517" s="24" t="str">
        <f t="shared" si="21"/>
        <v/>
      </c>
      <c r="C517" s="3"/>
      <c r="D517" s="2"/>
      <c r="E517" s="2"/>
      <c r="F517" s="2"/>
      <c r="G517" s="2"/>
      <c r="H517" s="2"/>
      <c r="I517" s="2"/>
      <c r="J517" s="55" t="str">
        <f t="shared" si="23"/>
        <v/>
      </c>
      <c r="AC517" s="24" t="str">
        <f t="shared" si="22"/>
        <v/>
      </c>
      <c r="AD517" s="24" t="str">
        <f>IFERROR(VLOOKUP(F517,'TASA DE CAMBIO'!$D$2:$G$15,2,0),"")</f>
        <v/>
      </c>
      <c r="AE517" s="24" t="str">
        <f>IFERROR(VLOOKUP(F517,'TASA DE CAMBIO'!$D$2:$G$15,3,0),"")</f>
        <v/>
      </c>
      <c r="AF517" s="24" t="str">
        <f>IFERROR(VLOOKUP(F517,'TASA DE CAMBIO'!$D$2:$G$15,4,0),"")</f>
        <v/>
      </c>
    </row>
    <row r="518" spans="2:32" x14ac:dyDescent="0.2">
      <c r="B518" s="24" t="str">
        <f t="shared" ref="B518:B581" si="24">CONCATENATE(D518,E518,F518)</f>
        <v/>
      </c>
      <c r="C518" s="3"/>
      <c r="D518" s="2"/>
      <c r="E518" s="2"/>
      <c r="F518" s="2"/>
      <c r="G518" s="2"/>
      <c r="H518" s="2"/>
      <c r="I518" s="2"/>
      <c r="J518" s="55" t="str">
        <f t="shared" si="23"/>
        <v/>
      </c>
      <c r="AC518" s="24" t="str">
        <f t="shared" ref="AC518:AC581" si="25">IF(G518="","",G518-H518-I518)</f>
        <v/>
      </c>
      <c r="AD518" s="24" t="str">
        <f>IFERROR(VLOOKUP(F518,'TASA DE CAMBIO'!$D$2:$G$15,2,0),"")</f>
        <v/>
      </c>
      <c r="AE518" s="24" t="str">
        <f>IFERROR(VLOOKUP(F518,'TASA DE CAMBIO'!$D$2:$G$15,3,0),"")</f>
        <v/>
      </c>
      <c r="AF518" s="24" t="str">
        <f>IFERROR(VLOOKUP(F518,'TASA DE CAMBIO'!$D$2:$G$15,4,0),"")</f>
        <v/>
      </c>
    </row>
    <row r="519" spans="2:32" x14ac:dyDescent="0.2">
      <c r="B519" s="24" t="str">
        <f t="shared" si="24"/>
        <v/>
      </c>
      <c r="C519" s="3"/>
      <c r="D519" s="2"/>
      <c r="E519" s="2"/>
      <c r="F519" s="2"/>
      <c r="G519" s="2"/>
      <c r="H519" s="2"/>
      <c r="I519" s="2"/>
      <c r="J519" s="55" t="str">
        <f t="shared" ref="J519:J582" si="26">IF(AC519="","",IF(AND(AE519="Inicio",AF519=2),_xlfn.CONCAT(AD519,TEXT(AC519,"#,##0.00")), IF(AND(AE519="Fin",AF519=2),_xlfn.CONCAT(TEXT(AC519,"#,##0.00"),AD519), IF(AND(AE519="Inicio",AF519=0),_xlfn.CONCAT(AD519,TEXT(AC519,"#,##0")), IF(AND(AE519="Fin",AF519=0),_xlfn.CONCAT(TEXT(AC519,"#,##0"),AD519),"")))))</f>
        <v/>
      </c>
      <c r="AC519" s="24" t="str">
        <f t="shared" si="25"/>
        <v/>
      </c>
      <c r="AD519" s="24" t="str">
        <f>IFERROR(VLOOKUP(F519,'TASA DE CAMBIO'!$D$2:$G$15,2,0),"")</f>
        <v/>
      </c>
      <c r="AE519" s="24" t="str">
        <f>IFERROR(VLOOKUP(F519,'TASA DE CAMBIO'!$D$2:$G$15,3,0),"")</f>
        <v/>
      </c>
      <c r="AF519" s="24" t="str">
        <f>IFERROR(VLOOKUP(F519,'TASA DE CAMBIO'!$D$2:$G$15,4,0),"")</f>
        <v/>
      </c>
    </row>
    <row r="520" spans="2:32" x14ac:dyDescent="0.2">
      <c r="B520" s="24" t="str">
        <f t="shared" si="24"/>
        <v/>
      </c>
      <c r="C520" s="3"/>
      <c r="D520" s="2"/>
      <c r="E520" s="2"/>
      <c r="F520" s="2"/>
      <c r="G520" s="2"/>
      <c r="H520" s="2"/>
      <c r="I520" s="2"/>
      <c r="J520" s="55" t="str">
        <f t="shared" si="26"/>
        <v/>
      </c>
      <c r="AC520" s="24" t="str">
        <f t="shared" si="25"/>
        <v/>
      </c>
      <c r="AD520" s="24" t="str">
        <f>IFERROR(VLOOKUP(F520,'TASA DE CAMBIO'!$D$2:$G$15,2,0),"")</f>
        <v/>
      </c>
      <c r="AE520" s="24" t="str">
        <f>IFERROR(VLOOKUP(F520,'TASA DE CAMBIO'!$D$2:$G$15,3,0),"")</f>
        <v/>
      </c>
      <c r="AF520" s="24" t="str">
        <f>IFERROR(VLOOKUP(F520,'TASA DE CAMBIO'!$D$2:$G$15,4,0),"")</f>
        <v/>
      </c>
    </row>
    <row r="521" spans="2:32" x14ac:dyDescent="0.2">
      <c r="B521" s="24" t="str">
        <f t="shared" si="24"/>
        <v/>
      </c>
      <c r="C521" s="3"/>
      <c r="D521" s="2"/>
      <c r="E521" s="2"/>
      <c r="F521" s="2"/>
      <c r="G521" s="2"/>
      <c r="H521" s="2"/>
      <c r="I521" s="2"/>
      <c r="J521" s="55" t="str">
        <f t="shared" si="26"/>
        <v/>
      </c>
      <c r="AC521" s="24" t="str">
        <f t="shared" si="25"/>
        <v/>
      </c>
      <c r="AD521" s="24" t="str">
        <f>IFERROR(VLOOKUP(F521,'TASA DE CAMBIO'!$D$2:$G$15,2,0),"")</f>
        <v/>
      </c>
      <c r="AE521" s="24" t="str">
        <f>IFERROR(VLOOKUP(F521,'TASA DE CAMBIO'!$D$2:$G$15,3,0),"")</f>
        <v/>
      </c>
      <c r="AF521" s="24" t="str">
        <f>IFERROR(VLOOKUP(F521,'TASA DE CAMBIO'!$D$2:$G$15,4,0),"")</f>
        <v/>
      </c>
    </row>
    <row r="522" spans="2:32" x14ac:dyDescent="0.2">
      <c r="B522" s="24" t="str">
        <f t="shared" si="24"/>
        <v/>
      </c>
      <c r="C522" s="3"/>
      <c r="D522" s="2"/>
      <c r="E522" s="2"/>
      <c r="F522" s="2"/>
      <c r="G522" s="2"/>
      <c r="H522" s="2"/>
      <c r="I522" s="2"/>
      <c r="J522" s="55" t="str">
        <f t="shared" si="26"/>
        <v/>
      </c>
      <c r="AC522" s="24" t="str">
        <f t="shared" si="25"/>
        <v/>
      </c>
      <c r="AD522" s="24" t="str">
        <f>IFERROR(VLOOKUP(F522,'TASA DE CAMBIO'!$D$2:$G$15,2,0),"")</f>
        <v/>
      </c>
      <c r="AE522" s="24" t="str">
        <f>IFERROR(VLOOKUP(F522,'TASA DE CAMBIO'!$D$2:$G$15,3,0),"")</f>
        <v/>
      </c>
      <c r="AF522" s="24" t="str">
        <f>IFERROR(VLOOKUP(F522,'TASA DE CAMBIO'!$D$2:$G$15,4,0),"")</f>
        <v/>
      </c>
    </row>
    <row r="523" spans="2:32" x14ac:dyDescent="0.2">
      <c r="B523" s="24" t="str">
        <f t="shared" si="24"/>
        <v/>
      </c>
      <c r="C523" s="3"/>
      <c r="D523" s="2"/>
      <c r="E523" s="2"/>
      <c r="F523" s="2"/>
      <c r="G523" s="2"/>
      <c r="H523" s="2"/>
      <c r="I523" s="2"/>
      <c r="J523" s="55" t="str">
        <f t="shared" si="26"/>
        <v/>
      </c>
      <c r="AC523" s="24" t="str">
        <f t="shared" si="25"/>
        <v/>
      </c>
      <c r="AD523" s="24" t="str">
        <f>IFERROR(VLOOKUP(F523,'TASA DE CAMBIO'!$D$2:$G$15,2,0),"")</f>
        <v/>
      </c>
      <c r="AE523" s="24" t="str">
        <f>IFERROR(VLOOKUP(F523,'TASA DE CAMBIO'!$D$2:$G$15,3,0),"")</f>
        <v/>
      </c>
      <c r="AF523" s="24" t="str">
        <f>IFERROR(VLOOKUP(F523,'TASA DE CAMBIO'!$D$2:$G$15,4,0),"")</f>
        <v/>
      </c>
    </row>
    <row r="524" spans="2:32" x14ac:dyDescent="0.2">
      <c r="B524" s="24" t="str">
        <f t="shared" si="24"/>
        <v/>
      </c>
      <c r="C524" s="3"/>
      <c r="D524" s="2"/>
      <c r="E524" s="2"/>
      <c r="F524" s="2"/>
      <c r="G524" s="2"/>
      <c r="H524" s="2"/>
      <c r="I524" s="2"/>
      <c r="J524" s="55" t="str">
        <f t="shared" si="26"/>
        <v/>
      </c>
      <c r="AC524" s="24" t="str">
        <f t="shared" si="25"/>
        <v/>
      </c>
      <c r="AD524" s="24" t="str">
        <f>IFERROR(VLOOKUP(F524,'TASA DE CAMBIO'!$D$2:$G$15,2,0),"")</f>
        <v/>
      </c>
      <c r="AE524" s="24" t="str">
        <f>IFERROR(VLOOKUP(F524,'TASA DE CAMBIO'!$D$2:$G$15,3,0),"")</f>
        <v/>
      </c>
      <c r="AF524" s="24" t="str">
        <f>IFERROR(VLOOKUP(F524,'TASA DE CAMBIO'!$D$2:$G$15,4,0),"")</f>
        <v/>
      </c>
    </row>
    <row r="525" spans="2:32" x14ac:dyDescent="0.2">
      <c r="B525" s="24" t="str">
        <f t="shared" si="24"/>
        <v/>
      </c>
      <c r="C525" s="3"/>
      <c r="D525" s="2"/>
      <c r="E525" s="2"/>
      <c r="F525" s="2"/>
      <c r="G525" s="2"/>
      <c r="H525" s="2"/>
      <c r="I525" s="2"/>
      <c r="J525" s="55" t="str">
        <f t="shared" si="26"/>
        <v/>
      </c>
      <c r="AC525" s="24" t="str">
        <f t="shared" si="25"/>
        <v/>
      </c>
      <c r="AD525" s="24" t="str">
        <f>IFERROR(VLOOKUP(F525,'TASA DE CAMBIO'!$D$2:$G$15,2,0),"")</f>
        <v/>
      </c>
      <c r="AE525" s="24" t="str">
        <f>IFERROR(VLOOKUP(F525,'TASA DE CAMBIO'!$D$2:$G$15,3,0),"")</f>
        <v/>
      </c>
      <c r="AF525" s="24" t="str">
        <f>IFERROR(VLOOKUP(F525,'TASA DE CAMBIO'!$D$2:$G$15,4,0),"")</f>
        <v/>
      </c>
    </row>
    <row r="526" spans="2:32" x14ac:dyDescent="0.2">
      <c r="B526" s="24" t="str">
        <f t="shared" si="24"/>
        <v/>
      </c>
      <c r="C526" s="3"/>
      <c r="D526" s="2"/>
      <c r="E526" s="2"/>
      <c r="F526" s="2"/>
      <c r="G526" s="2"/>
      <c r="H526" s="2"/>
      <c r="I526" s="2"/>
      <c r="J526" s="55" t="str">
        <f t="shared" si="26"/>
        <v/>
      </c>
      <c r="AC526" s="24" t="str">
        <f t="shared" si="25"/>
        <v/>
      </c>
      <c r="AD526" s="24" t="str">
        <f>IFERROR(VLOOKUP(F526,'TASA DE CAMBIO'!$D$2:$G$15,2,0),"")</f>
        <v/>
      </c>
      <c r="AE526" s="24" t="str">
        <f>IFERROR(VLOOKUP(F526,'TASA DE CAMBIO'!$D$2:$G$15,3,0),"")</f>
        <v/>
      </c>
      <c r="AF526" s="24" t="str">
        <f>IFERROR(VLOOKUP(F526,'TASA DE CAMBIO'!$D$2:$G$15,4,0),"")</f>
        <v/>
      </c>
    </row>
    <row r="527" spans="2:32" x14ac:dyDescent="0.2">
      <c r="B527" s="24" t="str">
        <f t="shared" si="24"/>
        <v/>
      </c>
      <c r="C527" s="3"/>
      <c r="D527" s="2"/>
      <c r="E527" s="2"/>
      <c r="F527" s="2"/>
      <c r="G527" s="2"/>
      <c r="H527" s="2"/>
      <c r="I527" s="2"/>
      <c r="J527" s="55" t="str">
        <f t="shared" si="26"/>
        <v/>
      </c>
      <c r="AC527" s="24" t="str">
        <f t="shared" si="25"/>
        <v/>
      </c>
      <c r="AD527" s="24" t="str">
        <f>IFERROR(VLOOKUP(F527,'TASA DE CAMBIO'!$D$2:$G$15,2,0),"")</f>
        <v/>
      </c>
      <c r="AE527" s="24" t="str">
        <f>IFERROR(VLOOKUP(F527,'TASA DE CAMBIO'!$D$2:$G$15,3,0),"")</f>
        <v/>
      </c>
      <c r="AF527" s="24" t="str">
        <f>IFERROR(VLOOKUP(F527,'TASA DE CAMBIO'!$D$2:$G$15,4,0),"")</f>
        <v/>
      </c>
    </row>
    <row r="528" spans="2:32" x14ac:dyDescent="0.2">
      <c r="B528" s="24" t="str">
        <f t="shared" si="24"/>
        <v/>
      </c>
      <c r="C528" s="3"/>
      <c r="D528" s="2"/>
      <c r="E528" s="2"/>
      <c r="F528" s="2"/>
      <c r="G528" s="2"/>
      <c r="H528" s="2"/>
      <c r="I528" s="2"/>
      <c r="J528" s="55" t="str">
        <f t="shared" si="26"/>
        <v/>
      </c>
      <c r="AC528" s="24" t="str">
        <f t="shared" si="25"/>
        <v/>
      </c>
      <c r="AD528" s="24" t="str">
        <f>IFERROR(VLOOKUP(F528,'TASA DE CAMBIO'!$D$2:$G$15,2,0),"")</f>
        <v/>
      </c>
      <c r="AE528" s="24" t="str">
        <f>IFERROR(VLOOKUP(F528,'TASA DE CAMBIO'!$D$2:$G$15,3,0),"")</f>
        <v/>
      </c>
      <c r="AF528" s="24" t="str">
        <f>IFERROR(VLOOKUP(F528,'TASA DE CAMBIO'!$D$2:$G$15,4,0),"")</f>
        <v/>
      </c>
    </row>
    <row r="529" spans="2:32" x14ac:dyDescent="0.2">
      <c r="B529" s="24" t="str">
        <f t="shared" si="24"/>
        <v/>
      </c>
      <c r="C529" s="3"/>
      <c r="D529" s="2"/>
      <c r="E529" s="2"/>
      <c r="F529" s="2"/>
      <c r="G529" s="2"/>
      <c r="H529" s="2"/>
      <c r="I529" s="2"/>
      <c r="J529" s="55" t="str">
        <f t="shared" si="26"/>
        <v/>
      </c>
      <c r="AC529" s="24" t="str">
        <f t="shared" si="25"/>
        <v/>
      </c>
      <c r="AD529" s="24" t="str">
        <f>IFERROR(VLOOKUP(F529,'TASA DE CAMBIO'!$D$2:$G$15,2,0),"")</f>
        <v/>
      </c>
      <c r="AE529" s="24" t="str">
        <f>IFERROR(VLOOKUP(F529,'TASA DE CAMBIO'!$D$2:$G$15,3,0),"")</f>
        <v/>
      </c>
      <c r="AF529" s="24" t="str">
        <f>IFERROR(VLOOKUP(F529,'TASA DE CAMBIO'!$D$2:$G$15,4,0),"")</f>
        <v/>
      </c>
    </row>
    <row r="530" spans="2:32" x14ac:dyDescent="0.2">
      <c r="B530" s="24" t="str">
        <f t="shared" si="24"/>
        <v/>
      </c>
      <c r="C530" s="3"/>
      <c r="D530" s="2"/>
      <c r="E530" s="2"/>
      <c r="F530" s="2"/>
      <c r="G530" s="2"/>
      <c r="H530" s="2"/>
      <c r="I530" s="2"/>
      <c r="J530" s="55" t="str">
        <f t="shared" si="26"/>
        <v/>
      </c>
      <c r="AC530" s="24" t="str">
        <f t="shared" si="25"/>
        <v/>
      </c>
      <c r="AD530" s="24" t="str">
        <f>IFERROR(VLOOKUP(F530,'TASA DE CAMBIO'!$D$2:$G$15,2,0),"")</f>
        <v/>
      </c>
      <c r="AE530" s="24" t="str">
        <f>IFERROR(VLOOKUP(F530,'TASA DE CAMBIO'!$D$2:$G$15,3,0),"")</f>
        <v/>
      </c>
      <c r="AF530" s="24" t="str">
        <f>IFERROR(VLOOKUP(F530,'TASA DE CAMBIO'!$D$2:$G$15,4,0),"")</f>
        <v/>
      </c>
    </row>
    <row r="531" spans="2:32" x14ac:dyDescent="0.2">
      <c r="B531" s="24" t="str">
        <f t="shared" si="24"/>
        <v/>
      </c>
      <c r="C531" s="3"/>
      <c r="D531" s="2"/>
      <c r="E531" s="2"/>
      <c r="F531" s="2"/>
      <c r="G531" s="2"/>
      <c r="H531" s="2"/>
      <c r="I531" s="2"/>
      <c r="J531" s="55" t="str">
        <f t="shared" si="26"/>
        <v/>
      </c>
      <c r="AC531" s="24" t="str">
        <f t="shared" si="25"/>
        <v/>
      </c>
      <c r="AD531" s="24" t="str">
        <f>IFERROR(VLOOKUP(F531,'TASA DE CAMBIO'!$D$2:$G$15,2,0),"")</f>
        <v/>
      </c>
      <c r="AE531" s="24" t="str">
        <f>IFERROR(VLOOKUP(F531,'TASA DE CAMBIO'!$D$2:$G$15,3,0),"")</f>
        <v/>
      </c>
      <c r="AF531" s="24" t="str">
        <f>IFERROR(VLOOKUP(F531,'TASA DE CAMBIO'!$D$2:$G$15,4,0),"")</f>
        <v/>
      </c>
    </row>
    <row r="532" spans="2:32" x14ac:dyDescent="0.2">
      <c r="B532" s="24" t="str">
        <f t="shared" si="24"/>
        <v/>
      </c>
      <c r="C532" s="3"/>
      <c r="D532" s="2"/>
      <c r="E532" s="2"/>
      <c r="F532" s="2"/>
      <c r="G532" s="2"/>
      <c r="H532" s="2"/>
      <c r="I532" s="2"/>
      <c r="J532" s="55" t="str">
        <f t="shared" si="26"/>
        <v/>
      </c>
      <c r="AC532" s="24" t="str">
        <f t="shared" si="25"/>
        <v/>
      </c>
      <c r="AD532" s="24" t="str">
        <f>IFERROR(VLOOKUP(F532,'TASA DE CAMBIO'!$D$2:$G$15,2,0),"")</f>
        <v/>
      </c>
      <c r="AE532" s="24" t="str">
        <f>IFERROR(VLOOKUP(F532,'TASA DE CAMBIO'!$D$2:$G$15,3,0),"")</f>
        <v/>
      </c>
      <c r="AF532" s="24" t="str">
        <f>IFERROR(VLOOKUP(F532,'TASA DE CAMBIO'!$D$2:$G$15,4,0),"")</f>
        <v/>
      </c>
    </row>
    <row r="533" spans="2:32" x14ac:dyDescent="0.2">
      <c r="B533" s="24" t="str">
        <f t="shared" si="24"/>
        <v/>
      </c>
      <c r="C533" s="3"/>
      <c r="D533" s="2"/>
      <c r="E533" s="2"/>
      <c r="F533" s="2"/>
      <c r="G533" s="2"/>
      <c r="H533" s="2"/>
      <c r="I533" s="2"/>
      <c r="J533" s="55" t="str">
        <f t="shared" si="26"/>
        <v/>
      </c>
      <c r="AC533" s="24" t="str">
        <f t="shared" si="25"/>
        <v/>
      </c>
      <c r="AD533" s="24" t="str">
        <f>IFERROR(VLOOKUP(F533,'TASA DE CAMBIO'!$D$2:$G$15,2,0),"")</f>
        <v/>
      </c>
      <c r="AE533" s="24" t="str">
        <f>IFERROR(VLOOKUP(F533,'TASA DE CAMBIO'!$D$2:$G$15,3,0),"")</f>
        <v/>
      </c>
      <c r="AF533" s="24" t="str">
        <f>IFERROR(VLOOKUP(F533,'TASA DE CAMBIO'!$D$2:$G$15,4,0),"")</f>
        <v/>
      </c>
    </row>
    <row r="534" spans="2:32" x14ac:dyDescent="0.2">
      <c r="B534" s="24" t="str">
        <f t="shared" si="24"/>
        <v/>
      </c>
      <c r="C534" s="3"/>
      <c r="D534" s="2"/>
      <c r="E534" s="2"/>
      <c r="F534" s="2"/>
      <c r="G534" s="2"/>
      <c r="H534" s="2"/>
      <c r="I534" s="2"/>
      <c r="J534" s="55" t="str">
        <f t="shared" si="26"/>
        <v/>
      </c>
      <c r="AC534" s="24" t="str">
        <f t="shared" si="25"/>
        <v/>
      </c>
      <c r="AD534" s="24" t="str">
        <f>IFERROR(VLOOKUP(F534,'TASA DE CAMBIO'!$D$2:$G$15,2,0),"")</f>
        <v/>
      </c>
      <c r="AE534" s="24" t="str">
        <f>IFERROR(VLOOKUP(F534,'TASA DE CAMBIO'!$D$2:$G$15,3,0),"")</f>
        <v/>
      </c>
      <c r="AF534" s="24" t="str">
        <f>IFERROR(VLOOKUP(F534,'TASA DE CAMBIO'!$D$2:$G$15,4,0),"")</f>
        <v/>
      </c>
    </row>
    <row r="535" spans="2:32" x14ac:dyDescent="0.2">
      <c r="B535" s="24" t="str">
        <f t="shared" si="24"/>
        <v/>
      </c>
      <c r="C535" s="3"/>
      <c r="D535" s="2"/>
      <c r="E535" s="2"/>
      <c r="F535" s="2"/>
      <c r="G535" s="2"/>
      <c r="H535" s="2"/>
      <c r="I535" s="2"/>
      <c r="J535" s="55" t="str">
        <f t="shared" si="26"/>
        <v/>
      </c>
      <c r="AC535" s="24" t="str">
        <f t="shared" si="25"/>
        <v/>
      </c>
      <c r="AD535" s="24" t="str">
        <f>IFERROR(VLOOKUP(F535,'TASA DE CAMBIO'!$D$2:$G$15,2,0),"")</f>
        <v/>
      </c>
      <c r="AE535" s="24" t="str">
        <f>IFERROR(VLOOKUP(F535,'TASA DE CAMBIO'!$D$2:$G$15,3,0),"")</f>
        <v/>
      </c>
      <c r="AF535" s="24" t="str">
        <f>IFERROR(VLOOKUP(F535,'TASA DE CAMBIO'!$D$2:$G$15,4,0),"")</f>
        <v/>
      </c>
    </row>
    <row r="536" spans="2:32" x14ac:dyDescent="0.2">
      <c r="B536" s="24" t="str">
        <f t="shared" si="24"/>
        <v/>
      </c>
      <c r="C536" s="3"/>
      <c r="D536" s="2"/>
      <c r="E536" s="2"/>
      <c r="F536" s="2"/>
      <c r="G536" s="2"/>
      <c r="H536" s="2"/>
      <c r="I536" s="2"/>
      <c r="J536" s="55" t="str">
        <f t="shared" si="26"/>
        <v/>
      </c>
      <c r="AC536" s="24" t="str">
        <f t="shared" si="25"/>
        <v/>
      </c>
      <c r="AD536" s="24" t="str">
        <f>IFERROR(VLOOKUP(F536,'TASA DE CAMBIO'!$D$2:$G$15,2,0),"")</f>
        <v/>
      </c>
      <c r="AE536" s="24" t="str">
        <f>IFERROR(VLOOKUP(F536,'TASA DE CAMBIO'!$D$2:$G$15,3,0),"")</f>
        <v/>
      </c>
      <c r="AF536" s="24" t="str">
        <f>IFERROR(VLOOKUP(F536,'TASA DE CAMBIO'!$D$2:$G$15,4,0),"")</f>
        <v/>
      </c>
    </row>
    <row r="537" spans="2:32" x14ac:dyDescent="0.2">
      <c r="B537" s="24" t="str">
        <f t="shared" si="24"/>
        <v/>
      </c>
      <c r="C537" s="3"/>
      <c r="D537" s="2"/>
      <c r="E537" s="2"/>
      <c r="F537" s="2"/>
      <c r="G537" s="2"/>
      <c r="H537" s="2"/>
      <c r="I537" s="2"/>
      <c r="J537" s="55" t="str">
        <f t="shared" si="26"/>
        <v/>
      </c>
      <c r="AC537" s="24" t="str">
        <f t="shared" si="25"/>
        <v/>
      </c>
      <c r="AD537" s="24" t="str">
        <f>IFERROR(VLOOKUP(F537,'TASA DE CAMBIO'!$D$2:$G$15,2,0),"")</f>
        <v/>
      </c>
      <c r="AE537" s="24" t="str">
        <f>IFERROR(VLOOKUP(F537,'TASA DE CAMBIO'!$D$2:$G$15,3,0),"")</f>
        <v/>
      </c>
      <c r="AF537" s="24" t="str">
        <f>IFERROR(VLOOKUP(F537,'TASA DE CAMBIO'!$D$2:$G$15,4,0),"")</f>
        <v/>
      </c>
    </row>
    <row r="538" spans="2:32" x14ac:dyDescent="0.2">
      <c r="B538" s="24" t="str">
        <f t="shared" si="24"/>
        <v/>
      </c>
      <c r="C538" s="3"/>
      <c r="D538" s="2"/>
      <c r="E538" s="2"/>
      <c r="F538" s="2"/>
      <c r="G538" s="2"/>
      <c r="H538" s="2"/>
      <c r="I538" s="2"/>
      <c r="J538" s="55" t="str">
        <f t="shared" si="26"/>
        <v/>
      </c>
      <c r="AC538" s="24" t="str">
        <f t="shared" si="25"/>
        <v/>
      </c>
      <c r="AD538" s="24" t="str">
        <f>IFERROR(VLOOKUP(F538,'TASA DE CAMBIO'!$D$2:$G$15,2,0),"")</f>
        <v/>
      </c>
      <c r="AE538" s="24" t="str">
        <f>IFERROR(VLOOKUP(F538,'TASA DE CAMBIO'!$D$2:$G$15,3,0),"")</f>
        <v/>
      </c>
      <c r="AF538" s="24" t="str">
        <f>IFERROR(VLOOKUP(F538,'TASA DE CAMBIO'!$D$2:$G$15,4,0),"")</f>
        <v/>
      </c>
    </row>
    <row r="539" spans="2:32" x14ac:dyDescent="0.2">
      <c r="B539" s="24" t="str">
        <f t="shared" si="24"/>
        <v/>
      </c>
      <c r="C539" s="3"/>
      <c r="D539" s="2"/>
      <c r="E539" s="2"/>
      <c r="F539" s="2"/>
      <c r="G539" s="2"/>
      <c r="H539" s="2"/>
      <c r="I539" s="2"/>
      <c r="J539" s="55" t="str">
        <f t="shared" si="26"/>
        <v/>
      </c>
      <c r="AC539" s="24" t="str">
        <f t="shared" si="25"/>
        <v/>
      </c>
      <c r="AD539" s="24" t="str">
        <f>IFERROR(VLOOKUP(F539,'TASA DE CAMBIO'!$D$2:$G$15,2,0),"")</f>
        <v/>
      </c>
      <c r="AE539" s="24" t="str">
        <f>IFERROR(VLOOKUP(F539,'TASA DE CAMBIO'!$D$2:$G$15,3,0),"")</f>
        <v/>
      </c>
      <c r="AF539" s="24" t="str">
        <f>IFERROR(VLOOKUP(F539,'TASA DE CAMBIO'!$D$2:$G$15,4,0),"")</f>
        <v/>
      </c>
    </row>
    <row r="540" spans="2:32" x14ac:dyDescent="0.2">
      <c r="B540" s="24" t="str">
        <f t="shared" si="24"/>
        <v/>
      </c>
      <c r="C540" s="3"/>
      <c r="D540" s="2"/>
      <c r="E540" s="2"/>
      <c r="F540" s="2"/>
      <c r="G540" s="2"/>
      <c r="H540" s="2"/>
      <c r="I540" s="2"/>
      <c r="J540" s="55" t="str">
        <f t="shared" si="26"/>
        <v/>
      </c>
      <c r="AC540" s="24" t="str">
        <f t="shared" si="25"/>
        <v/>
      </c>
      <c r="AD540" s="24" t="str">
        <f>IFERROR(VLOOKUP(F540,'TASA DE CAMBIO'!$D$2:$G$15,2,0),"")</f>
        <v/>
      </c>
      <c r="AE540" s="24" t="str">
        <f>IFERROR(VLOOKUP(F540,'TASA DE CAMBIO'!$D$2:$G$15,3,0),"")</f>
        <v/>
      </c>
      <c r="AF540" s="24" t="str">
        <f>IFERROR(VLOOKUP(F540,'TASA DE CAMBIO'!$D$2:$G$15,4,0),"")</f>
        <v/>
      </c>
    </row>
    <row r="541" spans="2:32" x14ac:dyDescent="0.2">
      <c r="B541" s="24" t="str">
        <f t="shared" si="24"/>
        <v/>
      </c>
      <c r="C541" s="3"/>
      <c r="D541" s="2"/>
      <c r="E541" s="2"/>
      <c r="F541" s="2"/>
      <c r="G541" s="2"/>
      <c r="H541" s="2"/>
      <c r="I541" s="2"/>
      <c r="J541" s="55" t="str">
        <f t="shared" si="26"/>
        <v/>
      </c>
      <c r="AC541" s="24" t="str">
        <f t="shared" si="25"/>
        <v/>
      </c>
      <c r="AD541" s="24" t="str">
        <f>IFERROR(VLOOKUP(F541,'TASA DE CAMBIO'!$D$2:$G$15,2,0),"")</f>
        <v/>
      </c>
      <c r="AE541" s="24" t="str">
        <f>IFERROR(VLOOKUP(F541,'TASA DE CAMBIO'!$D$2:$G$15,3,0),"")</f>
        <v/>
      </c>
      <c r="AF541" s="24" t="str">
        <f>IFERROR(VLOOKUP(F541,'TASA DE CAMBIO'!$D$2:$G$15,4,0),"")</f>
        <v/>
      </c>
    </row>
    <row r="542" spans="2:32" x14ac:dyDescent="0.2">
      <c r="B542" s="24" t="str">
        <f t="shared" si="24"/>
        <v/>
      </c>
      <c r="C542" s="3"/>
      <c r="D542" s="2"/>
      <c r="E542" s="2"/>
      <c r="F542" s="2"/>
      <c r="G542" s="2"/>
      <c r="H542" s="2"/>
      <c r="I542" s="2"/>
      <c r="J542" s="55" t="str">
        <f t="shared" si="26"/>
        <v/>
      </c>
      <c r="AC542" s="24" t="str">
        <f t="shared" si="25"/>
        <v/>
      </c>
      <c r="AD542" s="24" t="str">
        <f>IFERROR(VLOOKUP(F542,'TASA DE CAMBIO'!$D$2:$G$15,2,0),"")</f>
        <v/>
      </c>
      <c r="AE542" s="24" t="str">
        <f>IFERROR(VLOOKUP(F542,'TASA DE CAMBIO'!$D$2:$G$15,3,0),"")</f>
        <v/>
      </c>
      <c r="AF542" s="24" t="str">
        <f>IFERROR(VLOOKUP(F542,'TASA DE CAMBIO'!$D$2:$G$15,4,0),"")</f>
        <v/>
      </c>
    </row>
    <row r="543" spans="2:32" x14ac:dyDescent="0.2">
      <c r="B543" s="24" t="str">
        <f t="shared" si="24"/>
        <v/>
      </c>
      <c r="C543" s="3"/>
      <c r="D543" s="2"/>
      <c r="E543" s="2"/>
      <c r="F543" s="2"/>
      <c r="G543" s="2"/>
      <c r="H543" s="2"/>
      <c r="I543" s="2"/>
      <c r="J543" s="55" t="str">
        <f t="shared" si="26"/>
        <v/>
      </c>
      <c r="AC543" s="24" t="str">
        <f t="shared" si="25"/>
        <v/>
      </c>
      <c r="AD543" s="24" t="str">
        <f>IFERROR(VLOOKUP(F543,'TASA DE CAMBIO'!$D$2:$G$15,2,0),"")</f>
        <v/>
      </c>
      <c r="AE543" s="24" t="str">
        <f>IFERROR(VLOOKUP(F543,'TASA DE CAMBIO'!$D$2:$G$15,3,0),"")</f>
        <v/>
      </c>
      <c r="AF543" s="24" t="str">
        <f>IFERROR(VLOOKUP(F543,'TASA DE CAMBIO'!$D$2:$G$15,4,0),"")</f>
        <v/>
      </c>
    </row>
    <row r="544" spans="2:32" x14ac:dyDescent="0.2">
      <c r="B544" s="24" t="str">
        <f t="shared" si="24"/>
        <v/>
      </c>
      <c r="C544" s="3"/>
      <c r="D544" s="2"/>
      <c r="E544" s="2"/>
      <c r="F544" s="2"/>
      <c r="G544" s="2"/>
      <c r="H544" s="2"/>
      <c r="I544" s="2"/>
      <c r="J544" s="55" t="str">
        <f t="shared" si="26"/>
        <v/>
      </c>
      <c r="AC544" s="24" t="str">
        <f t="shared" si="25"/>
        <v/>
      </c>
      <c r="AD544" s="24" t="str">
        <f>IFERROR(VLOOKUP(F544,'TASA DE CAMBIO'!$D$2:$G$15,2,0),"")</f>
        <v/>
      </c>
      <c r="AE544" s="24" t="str">
        <f>IFERROR(VLOOKUP(F544,'TASA DE CAMBIO'!$D$2:$G$15,3,0),"")</f>
        <v/>
      </c>
      <c r="AF544" s="24" t="str">
        <f>IFERROR(VLOOKUP(F544,'TASA DE CAMBIO'!$D$2:$G$15,4,0),"")</f>
        <v/>
      </c>
    </row>
    <row r="545" spans="2:32" x14ac:dyDescent="0.2">
      <c r="B545" s="24" t="str">
        <f t="shared" si="24"/>
        <v/>
      </c>
      <c r="C545" s="3"/>
      <c r="D545" s="2"/>
      <c r="E545" s="2"/>
      <c r="F545" s="2"/>
      <c r="G545" s="2"/>
      <c r="H545" s="2"/>
      <c r="I545" s="2"/>
      <c r="J545" s="55" t="str">
        <f t="shared" si="26"/>
        <v/>
      </c>
      <c r="AC545" s="24" t="str">
        <f t="shared" si="25"/>
        <v/>
      </c>
      <c r="AD545" s="24" t="str">
        <f>IFERROR(VLOOKUP(F545,'TASA DE CAMBIO'!$D$2:$G$15,2,0),"")</f>
        <v/>
      </c>
      <c r="AE545" s="24" t="str">
        <f>IFERROR(VLOOKUP(F545,'TASA DE CAMBIO'!$D$2:$G$15,3,0),"")</f>
        <v/>
      </c>
      <c r="AF545" s="24" t="str">
        <f>IFERROR(VLOOKUP(F545,'TASA DE CAMBIO'!$D$2:$G$15,4,0),"")</f>
        <v/>
      </c>
    </row>
    <row r="546" spans="2:32" x14ac:dyDescent="0.2">
      <c r="B546" s="24" t="str">
        <f t="shared" si="24"/>
        <v/>
      </c>
      <c r="C546" s="3"/>
      <c r="D546" s="2"/>
      <c r="E546" s="2"/>
      <c r="F546" s="2"/>
      <c r="G546" s="2"/>
      <c r="H546" s="2"/>
      <c r="I546" s="2"/>
      <c r="J546" s="55" t="str">
        <f t="shared" si="26"/>
        <v/>
      </c>
      <c r="AC546" s="24" t="str">
        <f t="shared" si="25"/>
        <v/>
      </c>
      <c r="AD546" s="24" t="str">
        <f>IFERROR(VLOOKUP(F546,'TASA DE CAMBIO'!$D$2:$G$15,2,0),"")</f>
        <v/>
      </c>
      <c r="AE546" s="24" t="str">
        <f>IFERROR(VLOOKUP(F546,'TASA DE CAMBIO'!$D$2:$G$15,3,0),"")</f>
        <v/>
      </c>
      <c r="AF546" s="24" t="str">
        <f>IFERROR(VLOOKUP(F546,'TASA DE CAMBIO'!$D$2:$G$15,4,0),"")</f>
        <v/>
      </c>
    </row>
    <row r="547" spans="2:32" x14ac:dyDescent="0.2">
      <c r="B547" s="24" t="str">
        <f t="shared" si="24"/>
        <v/>
      </c>
      <c r="C547" s="3"/>
      <c r="D547" s="2"/>
      <c r="E547" s="2"/>
      <c r="F547" s="2"/>
      <c r="G547" s="2"/>
      <c r="H547" s="2"/>
      <c r="I547" s="2"/>
      <c r="J547" s="55" t="str">
        <f t="shared" si="26"/>
        <v/>
      </c>
      <c r="AC547" s="24" t="str">
        <f t="shared" si="25"/>
        <v/>
      </c>
      <c r="AD547" s="24" t="str">
        <f>IFERROR(VLOOKUP(F547,'TASA DE CAMBIO'!$D$2:$G$15,2,0),"")</f>
        <v/>
      </c>
      <c r="AE547" s="24" t="str">
        <f>IFERROR(VLOOKUP(F547,'TASA DE CAMBIO'!$D$2:$G$15,3,0),"")</f>
        <v/>
      </c>
      <c r="AF547" s="24" t="str">
        <f>IFERROR(VLOOKUP(F547,'TASA DE CAMBIO'!$D$2:$G$15,4,0),"")</f>
        <v/>
      </c>
    </row>
    <row r="548" spans="2:32" x14ac:dyDescent="0.2">
      <c r="B548" s="24" t="str">
        <f t="shared" si="24"/>
        <v/>
      </c>
      <c r="C548" s="3"/>
      <c r="D548" s="2"/>
      <c r="E548" s="2"/>
      <c r="F548" s="2"/>
      <c r="G548" s="2"/>
      <c r="H548" s="2"/>
      <c r="I548" s="2"/>
      <c r="J548" s="55" t="str">
        <f t="shared" si="26"/>
        <v/>
      </c>
      <c r="AC548" s="24" t="str">
        <f t="shared" si="25"/>
        <v/>
      </c>
      <c r="AD548" s="24" t="str">
        <f>IFERROR(VLOOKUP(F548,'TASA DE CAMBIO'!$D$2:$G$15,2,0),"")</f>
        <v/>
      </c>
      <c r="AE548" s="24" t="str">
        <f>IFERROR(VLOOKUP(F548,'TASA DE CAMBIO'!$D$2:$G$15,3,0),"")</f>
        <v/>
      </c>
      <c r="AF548" s="24" t="str">
        <f>IFERROR(VLOOKUP(F548,'TASA DE CAMBIO'!$D$2:$G$15,4,0),"")</f>
        <v/>
      </c>
    </row>
    <row r="549" spans="2:32" x14ac:dyDescent="0.2">
      <c r="B549" s="24" t="str">
        <f t="shared" si="24"/>
        <v/>
      </c>
      <c r="C549" s="3"/>
      <c r="D549" s="2"/>
      <c r="E549" s="2"/>
      <c r="F549" s="2"/>
      <c r="G549" s="2"/>
      <c r="H549" s="2"/>
      <c r="I549" s="2"/>
      <c r="J549" s="55" t="str">
        <f t="shared" si="26"/>
        <v/>
      </c>
      <c r="AC549" s="24" t="str">
        <f t="shared" si="25"/>
        <v/>
      </c>
      <c r="AD549" s="24" t="str">
        <f>IFERROR(VLOOKUP(F549,'TASA DE CAMBIO'!$D$2:$G$15,2,0),"")</f>
        <v/>
      </c>
      <c r="AE549" s="24" t="str">
        <f>IFERROR(VLOOKUP(F549,'TASA DE CAMBIO'!$D$2:$G$15,3,0),"")</f>
        <v/>
      </c>
      <c r="AF549" s="24" t="str">
        <f>IFERROR(VLOOKUP(F549,'TASA DE CAMBIO'!$D$2:$G$15,4,0),"")</f>
        <v/>
      </c>
    </row>
    <row r="550" spans="2:32" x14ac:dyDescent="0.2">
      <c r="B550" s="24" t="str">
        <f t="shared" si="24"/>
        <v/>
      </c>
      <c r="C550" s="3"/>
      <c r="D550" s="2"/>
      <c r="E550" s="2"/>
      <c r="F550" s="2"/>
      <c r="G550" s="2"/>
      <c r="H550" s="2"/>
      <c r="I550" s="2"/>
      <c r="J550" s="55" t="str">
        <f t="shared" si="26"/>
        <v/>
      </c>
      <c r="AC550" s="24" t="str">
        <f t="shared" si="25"/>
        <v/>
      </c>
      <c r="AD550" s="24" t="str">
        <f>IFERROR(VLOOKUP(F550,'TASA DE CAMBIO'!$D$2:$G$15,2,0),"")</f>
        <v/>
      </c>
      <c r="AE550" s="24" t="str">
        <f>IFERROR(VLOOKUP(F550,'TASA DE CAMBIO'!$D$2:$G$15,3,0),"")</f>
        <v/>
      </c>
      <c r="AF550" s="24" t="str">
        <f>IFERROR(VLOOKUP(F550,'TASA DE CAMBIO'!$D$2:$G$15,4,0),"")</f>
        <v/>
      </c>
    </row>
    <row r="551" spans="2:32" x14ac:dyDescent="0.2">
      <c r="B551" s="24" t="str">
        <f t="shared" si="24"/>
        <v/>
      </c>
      <c r="C551" s="3"/>
      <c r="D551" s="2"/>
      <c r="E551" s="2"/>
      <c r="F551" s="2"/>
      <c r="G551" s="2"/>
      <c r="H551" s="2"/>
      <c r="I551" s="2"/>
      <c r="J551" s="55" t="str">
        <f t="shared" si="26"/>
        <v/>
      </c>
      <c r="AC551" s="24" t="str">
        <f t="shared" si="25"/>
        <v/>
      </c>
      <c r="AD551" s="24" t="str">
        <f>IFERROR(VLOOKUP(F551,'TASA DE CAMBIO'!$D$2:$G$15,2,0),"")</f>
        <v/>
      </c>
      <c r="AE551" s="24" t="str">
        <f>IFERROR(VLOOKUP(F551,'TASA DE CAMBIO'!$D$2:$G$15,3,0),"")</f>
        <v/>
      </c>
      <c r="AF551" s="24" t="str">
        <f>IFERROR(VLOOKUP(F551,'TASA DE CAMBIO'!$D$2:$G$15,4,0),"")</f>
        <v/>
      </c>
    </row>
    <row r="552" spans="2:32" x14ac:dyDescent="0.2">
      <c r="B552" s="24" t="str">
        <f t="shared" si="24"/>
        <v/>
      </c>
      <c r="C552" s="3"/>
      <c r="D552" s="2"/>
      <c r="E552" s="2"/>
      <c r="F552" s="2"/>
      <c r="G552" s="2"/>
      <c r="H552" s="2"/>
      <c r="I552" s="2"/>
      <c r="J552" s="55" t="str">
        <f t="shared" si="26"/>
        <v/>
      </c>
      <c r="AC552" s="24" t="str">
        <f t="shared" si="25"/>
        <v/>
      </c>
      <c r="AD552" s="24" t="str">
        <f>IFERROR(VLOOKUP(F552,'TASA DE CAMBIO'!$D$2:$G$15,2,0),"")</f>
        <v/>
      </c>
      <c r="AE552" s="24" t="str">
        <f>IFERROR(VLOOKUP(F552,'TASA DE CAMBIO'!$D$2:$G$15,3,0),"")</f>
        <v/>
      </c>
      <c r="AF552" s="24" t="str">
        <f>IFERROR(VLOOKUP(F552,'TASA DE CAMBIO'!$D$2:$G$15,4,0),"")</f>
        <v/>
      </c>
    </row>
    <row r="553" spans="2:32" x14ac:dyDescent="0.2">
      <c r="B553" s="24" t="str">
        <f t="shared" si="24"/>
        <v/>
      </c>
      <c r="C553" s="3"/>
      <c r="D553" s="2"/>
      <c r="E553" s="2"/>
      <c r="F553" s="2"/>
      <c r="G553" s="2"/>
      <c r="H553" s="2"/>
      <c r="I553" s="2"/>
      <c r="J553" s="55" t="str">
        <f t="shared" si="26"/>
        <v/>
      </c>
      <c r="AC553" s="24" t="str">
        <f t="shared" si="25"/>
        <v/>
      </c>
      <c r="AD553" s="24" t="str">
        <f>IFERROR(VLOOKUP(F553,'TASA DE CAMBIO'!$D$2:$G$15,2,0),"")</f>
        <v/>
      </c>
      <c r="AE553" s="24" t="str">
        <f>IFERROR(VLOOKUP(F553,'TASA DE CAMBIO'!$D$2:$G$15,3,0),"")</f>
        <v/>
      </c>
      <c r="AF553" s="24" t="str">
        <f>IFERROR(VLOOKUP(F553,'TASA DE CAMBIO'!$D$2:$G$15,4,0),"")</f>
        <v/>
      </c>
    </row>
    <row r="554" spans="2:32" x14ac:dyDescent="0.2">
      <c r="B554" s="24" t="str">
        <f t="shared" si="24"/>
        <v/>
      </c>
      <c r="C554" s="3"/>
      <c r="D554" s="2"/>
      <c r="E554" s="2"/>
      <c r="F554" s="2"/>
      <c r="G554" s="2"/>
      <c r="H554" s="2"/>
      <c r="I554" s="2"/>
      <c r="J554" s="55" t="str">
        <f t="shared" si="26"/>
        <v/>
      </c>
      <c r="AC554" s="24" t="str">
        <f t="shared" si="25"/>
        <v/>
      </c>
      <c r="AD554" s="24" t="str">
        <f>IFERROR(VLOOKUP(F554,'TASA DE CAMBIO'!$D$2:$G$15,2,0),"")</f>
        <v/>
      </c>
      <c r="AE554" s="24" t="str">
        <f>IFERROR(VLOOKUP(F554,'TASA DE CAMBIO'!$D$2:$G$15,3,0),"")</f>
        <v/>
      </c>
      <c r="AF554" s="24" t="str">
        <f>IFERROR(VLOOKUP(F554,'TASA DE CAMBIO'!$D$2:$G$15,4,0),"")</f>
        <v/>
      </c>
    </row>
    <row r="555" spans="2:32" x14ac:dyDescent="0.2">
      <c r="B555" s="24" t="str">
        <f t="shared" si="24"/>
        <v/>
      </c>
      <c r="C555" s="3"/>
      <c r="D555" s="2"/>
      <c r="E555" s="2"/>
      <c r="F555" s="2"/>
      <c r="G555" s="2"/>
      <c r="H555" s="2"/>
      <c r="I555" s="2"/>
      <c r="J555" s="55" t="str">
        <f t="shared" si="26"/>
        <v/>
      </c>
      <c r="AC555" s="24" t="str">
        <f t="shared" si="25"/>
        <v/>
      </c>
      <c r="AD555" s="24" t="str">
        <f>IFERROR(VLOOKUP(F555,'TASA DE CAMBIO'!$D$2:$G$15,2,0),"")</f>
        <v/>
      </c>
      <c r="AE555" s="24" t="str">
        <f>IFERROR(VLOOKUP(F555,'TASA DE CAMBIO'!$D$2:$G$15,3,0),"")</f>
        <v/>
      </c>
      <c r="AF555" s="24" t="str">
        <f>IFERROR(VLOOKUP(F555,'TASA DE CAMBIO'!$D$2:$G$15,4,0),"")</f>
        <v/>
      </c>
    </row>
    <row r="556" spans="2:32" x14ac:dyDescent="0.2">
      <c r="B556" s="24" t="str">
        <f t="shared" si="24"/>
        <v/>
      </c>
      <c r="C556" s="3"/>
      <c r="D556" s="2"/>
      <c r="E556" s="2"/>
      <c r="F556" s="2"/>
      <c r="G556" s="2"/>
      <c r="H556" s="2"/>
      <c r="I556" s="2"/>
      <c r="J556" s="55" t="str">
        <f t="shared" si="26"/>
        <v/>
      </c>
      <c r="AC556" s="24" t="str">
        <f t="shared" si="25"/>
        <v/>
      </c>
      <c r="AD556" s="24" t="str">
        <f>IFERROR(VLOOKUP(F556,'TASA DE CAMBIO'!$D$2:$G$15,2,0),"")</f>
        <v/>
      </c>
      <c r="AE556" s="24" t="str">
        <f>IFERROR(VLOOKUP(F556,'TASA DE CAMBIO'!$D$2:$G$15,3,0),"")</f>
        <v/>
      </c>
      <c r="AF556" s="24" t="str">
        <f>IFERROR(VLOOKUP(F556,'TASA DE CAMBIO'!$D$2:$G$15,4,0),"")</f>
        <v/>
      </c>
    </row>
    <row r="557" spans="2:32" x14ac:dyDescent="0.2">
      <c r="B557" s="24" t="str">
        <f t="shared" si="24"/>
        <v/>
      </c>
      <c r="C557" s="3"/>
      <c r="D557" s="2"/>
      <c r="E557" s="2"/>
      <c r="F557" s="2"/>
      <c r="G557" s="2"/>
      <c r="H557" s="2"/>
      <c r="I557" s="2"/>
      <c r="J557" s="55" t="str">
        <f t="shared" si="26"/>
        <v/>
      </c>
      <c r="AC557" s="24" t="str">
        <f t="shared" si="25"/>
        <v/>
      </c>
      <c r="AD557" s="24" t="str">
        <f>IFERROR(VLOOKUP(F557,'TASA DE CAMBIO'!$D$2:$G$15,2,0),"")</f>
        <v/>
      </c>
      <c r="AE557" s="24" t="str">
        <f>IFERROR(VLOOKUP(F557,'TASA DE CAMBIO'!$D$2:$G$15,3,0),"")</f>
        <v/>
      </c>
      <c r="AF557" s="24" t="str">
        <f>IFERROR(VLOOKUP(F557,'TASA DE CAMBIO'!$D$2:$G$15,4,0),"")</f>
        <v/>
      </c>
    </row>
    <row r="558" spans="2:32" x14ac:dyDescent="0.2">
      <c r="B558" s="24" t="str">
        <f t="shared" si="24"/>
        <v/>
      </c>
      <c r="C558" s="3"/>
      <c r="D558" s="2"/>
      <c r="E558" s="2"/>
      <c r="F558" s="2"/>
      <c r="G558" s="2"/>
      <c r="H558" s="2"/>
      <c r="I558" s="2"/>
      <c r="J558" s="55" t="str">
        <f t="shared" si="26"/>
        <v/>
      </c>
      <c r="AC558" s="24" t="str">
        <f t="shared" si="25"/>
        <v/>
      </c>
      <c r="AD558" s="24" t="str">
        <f>IFERROR(VLOOKUP(F558,'TASA DE CAMBIO'!$D$2:$G$15,2,0),"")</f>
        <v/>
      </c>
      <c r="AE558" s="24" t="str">
        <f>IFERROR(VLOOKUP(F558,'TASA DE CAMBIO'!$D$2:$G$15,3,0),"")</f>
        <v/>
      </c>
      <c r="AF558" s="24" t="str">
        <f>IFERROR(VLOOKUP(F558,'TASA DE CAMBIO'!$D$2:$G$15,4,0),"")</f>
        <v/>
      </c>
    </row>
    <row r="559" spans="2:32" x14ac:dyDescent="0.2">
      <c r="B559" s="24" t="str">
        <f t="shared" si="24"/>
        <v/>
      </c>
      <c r="C559" s="3"/>
      <c r="D559" s="2"/>
      <c r="E559" s="2"/>
      <c r="F559" s="2"/>
      <c r="G559" s="2"/>
      <c r="H559" s="2"/>
      <c r="I559" s="2"/>
      <c r="J559" s="55" t="str">
        <f t="shared" si="26"/>
        <v/>
      </c>
      <c r="AC559" s="24" t="str">
        <f t="shared" si="25"/>
        <v/>
      </c>
      <c r="AD559" s="24" t="str">
        <f>IFERROR(VLOOKUP(F559,'TASA DE CAMBIO'!$D$2:$G$15,2,0),"")</f>
        <v/>
      </c>
      <c r="AE559" s="24" t="str">
        <f>IFERROR(VLOOKUP(F559,'TASA DE CAMBIO'!$D$2:$G$15,3,0),"")</f>
        <v/>
      </c>
      <c r="AF559" s="24" t="str">
        <f>IFERROR(VLOOKUP(F559,'TASA DE CAMBIO'!$D$2:$G$15,4,0),"")</f>
        <v/>
      </c>
    </row>
    <row r="560" spans="2:32" x14ac:dyDescent="0.2">
      <c r="B560" s="24" t="str">
        <f t="shared" si="24"/>
        <v/>
      </c>
      <c r="C560" s="3"/>
      <c r="D560" s="2"/>
      <c r="E560" s="2"/>
      <c r="F560" s="2"/>
      <c r="G560" s="2"/>
      <c r="H560" s="2"/>
      <c r="I560" s="2"/>
      <c r="J560" s="55" t="str">
        <f t="shared" si="26"/>
        <v/>
      </c>
      <c r="AC560" s="24" t="str">
        <f t="shared" si="25"/>
        <v/>
      </c>
      <c r="AD560" s="24" t="str">
        <f>IFERROR(VLOOKUP(F560,'TASA DE CAMBIO'!$D$2:$G$15,2,0),"")</f>
        <v/>
      </c>
      <c r="AE560" s="24" t="str">
        <f>IFERROR(VLOOKUP(F560,'TASA DE CAMBIO'!$D$2:$G$15,3,0),"")</f>
        <v/>
      </c>
      <c r="AF560" s="24" t="str">
        <f>IFERROR(VLOOKUP(F560,'TASA DE CAMBIO'!$D$2:$G$15,4,0),"")</f>
        <v/>
      </c>
    </row>
    <row r="561" spans="2:32" x14ac:dyDescent="0.2">
      <c r="B561" s="24" t="str">
        <f t="shared" si="24"/>
        <v/>
      </c>
      <c r="C561" s="3"/>
      <c r="D561" s="2"/>
      <c r="E561" s="2"/>
      <c r="F561" s="2"/>
      <c r="G561" s="2"/>
      <c r="H561" s="2"/>
      <c r="I561" s="2"/>
      <c r="J561" s="55" t="str">
        <f t="shared" si="26"/>
        <v/>
      </c>
      <c r="AC561" s="24" t="str">
        <f t="shared" si="25"/>
        <v/>
      </c>
      <c r="AD561" s="24" t="str">
        <f>IFERROR(VLOOKUP(F561,'TASA DE CAMBIO'!$D$2:$G$15,2,0),"")</f>
        <v/>
      </c>
      <c r="AE561" s="24" t="str">
        <f>IFERROR(VLOOKUP(F561,'TASA DE CAMBIO'!$D$2:$G$15,3,0),"")</f>
        <v/>
      </c>
      <c r="AF561" s="24" t="str">
        <f>IFERROR(VLOOKUP(F561,'TASA DE CAMBIO'!$D$2:$G$15,4,0),"")</f>
        <v/>
      </c>
    </row>
    <row r="562" spans="2:32" x14ac:dyDescent="0.2">
      <c r="B562" s="24" t="str">
        <f t="shared" si="24"/>
        <v/>
      </c>
      <c r="C562" s="3"/>
      <c r="D562" s="2"/>
      <c r="E562" s="2"/>
      <c r="F562" s="2"/>
      <c r="G562" s="2"/>
      <c r="H562" s="2"/>
      <c r="I562" s="2"/>
      <c r="J562" s="55" t="str">
        <f t="shared" si="26"/>
        <v/>
      </c>
      <c r="AC562" s="24" t="str">
        <f t="shared" si="25"/>
        <v/>
      </c>
      <c r="AD562" s="24" t="str">
        <f>IFERROR(VLOOKUP(F562,'TASA DE CAMBIO'!$D$2:$G$15,2,0),"")</f>
        <v/>
      </c>
      <c r="AE562" s="24" t="str">
        <f>IFERROR(VLOOKUP(F562,'TASA DE CAMBIO'!$D$2:$G$15,3,0),"")</f>
        <v/>
      </c>
      <c r="AF562" s="24" t="str">
        <f>IFERROR(VLOOKUP(F562,'TASA DE CAMBIO'!$D$2:$G$15,4,0),"")</f>
        <v/>
      </c>
    </row>
    <row r="563" spans="2:32" x14ac:dyDescent="0.2">
      <c r="B563" s="24" t="str">
        <f t="shared" si="24"/>
        <v/>
      </c>
      <c r="C563" s="3"/>
      <c r="D563" s="2"/>
      <c r="E563" s="2"/>
      <c r="F563" s="2"/>
      <c r="G563" s="2"/>
      <c r="H563" s="2"/>
      <c r="I563" s="2"/>
      <c r="J563" s="55" t="str">
        <f t="shared" si="26"/>
        <v/>
      </c>
      <c r="AC563" s="24" t="str">
        <f t="shared" si="25"/>
        <v/>
      </c>
      <c r="AD563" s="24" t="str">
        <f>IFERROR(VLOOKUP(F563,'TASA DE CAMBIO'!$D$2:$G$15,2,0),"")</f>
        <v/>
      </c>
      <c r="AE563" s="24" t="str">
        <f>IFERROR(VLOOKUP(F563,'TASA DE CAMBIO'!$D$2:$G$15,3,0),"")</f>
        <v/>
      </c>
      <c r="AF563" s="24" t="str">
        <f>IFERROR(VLOOKUP(F563,'TASA DE CAMBIO'!$D$2:$G$15,4,0),"")</f>
        <v/>
      </c>
    </row>
    <row r="564" spans="2:32" x14ac:dyDescent="0.2">
      <c r="B564" s="24" t="str">
        <f t="shared" si="24"/>
        <v/>
      </c>
      <c r="C564" s="3"/>
      <c r="D564" s="2"/>
      <c r="E564" s="2"/>
      <c r="F564" s="2"/>
      <c r="G564" s="2"/>
      <c r="H564" s="2"/>
      <c r="I564" s="2"/>
      <c r="J564" s="55" t="str">
        <f t="shared" si="26"/>
        <v/>
      </c>
      <c r="AC564" s="24" t="str">
        <f t="shared" si="25"/>
        <v/>
      </c>
      <c r="AD564" s="24" t="str">
        <f>IFERROR(VLOOKUP(F564,'TASA DE CAMBIO'!$D$2:$G$15,2,0),"")</f>
        <v/>
      </c>
      <c r="AE564" s="24" t="str">
        <f>IFERROR(VLOOKUP(F564,'TASA DE CAMBIO'!$D$2:$G$15,3,0),"")</f>
        <v/>
      </c>
      <c r="AF564" s="24" t="str">
        <f>IFERROR(VLOOKUP(F564,'TASA DE CAMBIO'!$D$2:$G$15,4,0),"")</f>
        <v/>
      </c>
    </row>
    <row r="565" spans="2:32" x14ac:dyDescent="0.2">
      <c r="B565" s="24" t="str">
        <f t="shared" si="24"/>
        <v/>
      </c>
      <c r="C565" s="3"/>
      <c r="D565" s="2"/>
      <c r="E565" s="2"/>
      <c r="F565" s="2"/>
      <c r="G565" s="2"/>
      <c r="H565" s="2"/>
      <c r="I565" s="2"/>
      <c r="J565" s="55" t="str">
        <f t="shared" si="26"/>
        <v/>
      </c>
      <c r="AC565" s="24" t="str">
        <f t="shared" si="25"/>
        <v/>
      </c>
      <c r="AD565" s="24" t="str">
        <f>IFERROR(VLOOKUP(F565,'TASA DE CAMBIO'!$D$2:$G$15,2,0),"")</f>
        <v/>
      </c>
      <c r="AE565" s="24" t="str">
        <f>IFERROR(VLOOKUP(F565,'TASA DE CAMBIO'!$D$2:$G$15,3,0),"")</f>
        <v/>
      </c>
      <c r="AF565" s="24" t="str">
        <f>IFERROR(VLOOKUP(F565,'TASA DE CAMBIO'!$D$2:$G$15,4,0),"")</f>
        <v/>
      </c>
    </row>
    <row r="566" spans="2:32" x14ac:dyDescent="0.2">
      <c r="B566" s="24" t="str">
        <f t="shared" si="24"/>
        <v/>
      </c>
      <c r="C566" s="3"/>
      <c r="D566" s="2"/>
      <c r="E566" s="2"/>
      <c r="F566" s="2"/>
      <c r="G566" s="2"/>
      <c r="H566" s="2"/>
      <c r="I566" s="2"/>
      <c r="J566" s="55" t="str">
        <f t="shared" si="26"/>
        <v/>
      </c>
      <c r="AC566" s="24" t="str">
        <f t="shared" si="25"/>
        <v/>
      </c>
      <c r="AD566" s="24" t="str">
        <f>IFERROR(VLOOKUP(F566,'TASA DE CAMBIO'!$D$2:$G$15,2,0),"")</f>
        <v/>
      </c>
      <c r="AE566" s="24" t="str">
        <f>IFERROR(VLOOKUP(F566,'TASA DE CAMBIO'!$D$2:$G$15,3,0),"")</f>
        <v/>
      </c>
      <c r="AF566" s="24" t="str">
        <f>IFERROR(VLOOKUP(F566,'TASA DE CAMBIO'!$D$2:$G$15,4,0),"")</f>
        <v/>
      </c>
    </row>
    <row r="567" spans="2:32" x14ac:dyDescent="0.2">
      <c r="B567" s="24" t="str">
        <f t="shared" si="24"/>
        <v/>
      </c>
      <c r="C567" s="3"/>
      <c r="D567" s="2"/>
      <c r="E567" s="2"/>
      <c r="F567" s="2"/>
      <c r="G567" s="2"/>
      <c r="H567" s="2"/>
      <c r="I567" s="2"/>
      <c r="J567" s="55" t="str">
        <f t="shared" si="26"/>
        <v/>
      </c>
      <c r="AC567" s="24" t="str">
        <f t="shared" si="25"/>
        <v/>
      </c>
      <c r="AD567" s="24" t="str">
        <f>IFERROR(VLOOKUP(F567,'TASA DE CAMBIO'!$D$2:$G$15,2,0),"")</f>
        <v/>
      </c>
      <c r="AE567" s="24" t="str">
        <f>IFERROR(VLOOKUP(F567,'TASA DE CAMBIO'!$D$2:$G$15,3,0),"")</f>
        <v/>
      </c>
      <c r="AF567" s="24" t="str">
        <f>IFERROR(VLOOKUP(F567,'TASA DE CAMBIO'!$D$2:$G$15,4,0),"")</f>
        <v/>
      </c>
    </row>
    <row r="568" spans="2:32" x14ac:dyDescent="0.2">
      <c r="B568" s="24" t="str">
        <f t="shared" si="24"/>
        <v/>
      </c>
      <c r="C568" s="3"/>
      <c r="D568" s="2"/>
      <c r="E568" s="2"/>
      <c r="F568" s="2"/>
      <c r="G568" s="2"/>
      <c r="H568" s="2"/>
      <c r="I568" s="2"/>
      <c r="J568" s="55" t="str">
        <f t="shared" si="26"/>
        <v/>
      </c>
      <c r="AC568" s="24" t="str">
        <f t="shared" si="25"/>
        <v/>
      </c>
      <c r="AD568" s="24" t="str">
        <f>IFERROR(VLOOKUP(F568,'TASA DE CAMBIO'!$D$2:$G$15,2,0),"")</f>
        <v/>
      </c>
      <c r="AE568" s="24" t="str">
        <f>IFERROR(VLOOKUP(F568,'TASA DE CAMBIO'!$D$2:$G$15,3,0),"")</f>
        <v/>
      </c>
      <c r="AF568" s="24" t="str">
        <f>IFERROR(VLOOKUP(F568,'TASA DE CAMBIO'!$D$2:$G$15,4,0),"")</f>
        <v/>
      </c>
    </row>
    <row r="569" spans="2:32" x14ac:dyDescent="0.2">
      <c r="B569" s="24" t="str">
        <f t="shared" si="24"/>
        <v/>
      </c>
      <c r="C569" s="3"/>
      <c r="D569" s="2"/>
      <c r="E569" s="2"/>
      <c r="F569" s="2"/>
      <c r="G569" s="2"/>
      <c r="H569" s="2"/>
      <c r="I569" s="2"/>
      <c r="J569" s="55" t="str">
        <f t="shared" si="26"/>
        <v/>
      </c>
      <c r="AC569" s="24" t="str">
        <f t="shared" si="25"/>
        <v/>
      </c>
      <c r="AD569" s="24" t="str">
        <f>IFERROR(VLOOKUP(F569,'TASA DE CAMBIO'!$D$2:$G$15,2,0),"")</f>
        <v/>
      </c>
      <c r="AE569" s="24" t="str">
        <f>IFERROR(VLOOKUP(F569,'TASA DE CAMBIO'!$D$2:$G$15,3,0),"")</f>
        <v/>
      </c>
      <c r="AF569" s="24" t="str">
        <f>IFERROR(VLOOKUP(F569,'TASA DE CAMBIO'!$D$2:$G$15,4,0),"")</f>
        <v/>
      </c>
    </row>
    <row r="570" spans="2:32" x14ac:dyDescent="0.2">
      <c r="B570" s="24" t="str">
        <f t="shared" si="24"/>
        <v/>
      </c>
      <c r="C570" s="3"/>
      <c r="D570" s="2"/>
      <c r="E570" s="2"/>
      <c r="F570" s="2"/>
      <c r="G570" s="2"/>
      <c r="H570" s="2"/>
      <c r="I570" s="2"/>
      <c r="J570" s="55" t="str">
        <f t="shared" si="26"/>
        <v/>
      </c>
      <c r="AC570" s="24" t="str">
        <f t="shared" si="25"/>
        <v/>
      </c>
      <c r="AD570" s="24" t="str">
        <f>IFERROR(VLOOKUP(F570,'TASA DE CAMBIO'!$D$2:$G$15,2,0),"")</f>
        <v/>
      </c>
      <c r="AE570" s="24" t="str">
        <f>IFERROR(VLOOKUP(F570,'TASA DE CAMBIO'!$D$2:$G$15,3,0),"")</f>
        <v/>
      </c>
      <c r="AF570" s="24" t="str">
        <f>IFERROR(VLOOKUP(F570,'TASA DE CAMBIO'!$D$2:$G$15,4,0),"")</f>
        <v/>
      </c>
    </row>
    <row r="571" spans="2:32" x14ac:dyDescent="0.2">
      <c r="B571" s="24" t="str">
        <f t="shared" si="24"/>
        <v/>
      </c>
      <c r="C571" s="3"/>
      <c r="D571" s="2"/>
      <c r="E571" s="2"/>
      <c r="F571" s="2"/>
      <c r="G571" s="2"/>
      <c r="H571" s="2"/>
      <c r="I571" s="2"/>
      <c r="J571" s="55" t="str">
        <f t="shared" si="26"/>
        <v/>
      </c>
      <c r="AC571" s="24" t="str">
        <f t="shared" si="25"/>
        <v/>
      </c>
      <c r="AD571" s="24" t="str">
        <f>IFERROR(VLOOKUP(F571,'TASA DE CAMBIO'!$D$2:$G$15,2,0),"")</f>
        <v/>
      </c>
      <c r="AE571" s="24" t="str">
        <f>IFERROR(VLOOKUP(F571,'TASA DE CAMBIO'!$D$2:$G$15,3,0),"")</f>
        <v/>
      </c>
      <c r="AF571" s="24" t="str">
        <f>IFERROR(VLOOKUP(F571,'TASA DE CAMBIO'!$D$2:$G$15,4,0),"")</f>
        <v/>
      </c>
    </row>
    <row r="572" spans="2:32" x14ac:dyDescent="0.2">
      <c r="B572" s="24" t="str">
        <f t="shared" si="24"/>
        <v/>
      </c>
      <c r="C572" s="3"/>
      <c r="D572" s="2"/>
      <c r="E572" s="2"/>
      <c r="F572" s="2"/>
      <c r="G572" s="2"/>
      <c r="H572" s="2"/>
      <c r="I572" s="2"/>
      <c r="J572" s="55" t="str">
        <f t="shared" si="26"/>
        <v/>
      </c>
      <c r="AC572" s="24" t="str">
        <f t="shared" si="25"/>
        <v/>
      </c>
      <c r="AD572" s="24" t="str">
        <f>IFERROR(VLOOKUP(F572,'TASA DE CAMBIO'!$D$2:$G$15,2,0),"")</f>
        <v/>
      </c>
      <c r="AE572" s="24" t="str">
        <f>IFERROR(VLOOKUP(F572,'TASA DE CAMBIO'!$D$2:$G$15,3,0),"")</f>
        <v/>
      </c>
      <c r="AF572" s="24" t="str">
        <f>IFERROR(VLOOKUP(F572,'TASA DE CAMBIO'!$D$2:$G$15,4,0),"")</f>
        <v/>
      </c>
    </row>
    <row r="573" spans="2:32" x14ac:dyDescent="0.2">
      <c r="B573" s="24" t="str">
        <f t="shared" si="24"/>
        <v/>
      </c>
      <c r="C573" s="3"/>
      <c r="D573" s="2"/>
      <c r="E573" s="2"/>
      <c r="F573" s="2"/>
      <c r="G573" s="2"/>
      <c r="H573" s="2"/>
      <c r="I573" s="2"/>
      <c r="J573" s="55" t="str">
        <f t="shared" si="26"/>
        <v/>
      </c>
      <c r="AC573" s="24" t="str">
        <f t="shared" si="25"/>
        <v/>
      </c>
      <c r="AD573" s="24" t="str">
        <f>IFERROR(VLOOKUP(F573,'TASA DE CAMBIO'!$D$2:$G$15,2,0),"")</f>
        <v/>
      </c>
      <c r="AE573" s="24" t="str">
        <f>IFERROR(VLOOKUP(F573,'TASA DE CAMBIO'!$D$2:$G$15,3,0),"")</f>
        <v/>
      </c>
      <c r="AF573" s="24" t="str">
        <f>IFERROR(VLOOKUP(F573,'TASA DE CAMBIO'!$D$2:$G$15,4,0),"")</f>
        <v/>
      </c>
    </row>
    <row r="574" spans="2:32" x14ac:dyDescent="0.2">
      <c r="B574" s="24" t="str">
        <f t="shared" si="24"/>
        <v/>
      </c>
      <c r="C574" s="3"/>
      <c r="D574" s="2"/>
      <c r="E574" s="2"/>
      <c r="F574" s="2"/>
      <c r="G574" s="2"/>
      <c r="H574" s="2"/>
      <c r="I574" s="2"/>
      <c r="J574" s="55" t="str">
        <f t="shared" si="26"/>
        <v/>
      </c>
      <c r="AC574" s="24" t="str">
        <f t="shared" si="25"/>
        <v/>
      </c>
      <c r="AD574" s="24" t="str">
        <f>IFERROR(VLOOKUP(F574,'TASA DE CAMBIO'!$D$2:$G$15,2,0),"")</f>
        <v/>
      </c>
      <c r="AE574" s="24" t="str">
        <f>IFERROR(VLOOKUP(F574,'TASA DE CAMBIO'!$D$2:$G$15,3,0),"")</f>
        <v/>
      </c>
      <c r="AF574" s="24" t="str">
        <f>IFERROR(VLOOKUP(F574,'TASA DE CAMBIO'!$D$2:$G$15,4,0),"")</f>
        <v/>
      </c>
    </row>
    <row r="575" spans="2:32" x14ac:dyDescent="0.2">
      <c r="B575" s="24" t="str">
        <f t="shared" si="24"/>
        <v/>
      </c>
      <c r="C575" s="3"/>
      <c r="D575" s="2"/>
      <c r="E575" s="2"/>
      <c r="F575" s="2"/>
      <c r="G575" s="2"/>
      <c r="H575" s="2"/>
      <c r="I575" s="2"/>
      <c r="J575" s="55" t="str">
        <f t="shared" si="26"/>
        <v/>
      </c>
      <c r="AC575" s="24" t="str">
        <f t="shared" si="25"/>
        <v/>
      </c>
      <c r="AD575" s="24" t="str">
        <f>IFERROR(VLOOKUP(F575,'TASA DE CAMBIO'!$D$2:$G$15,2,0),"")</f>
        <v/>
      </c>
      <c r="AE575" s="24" t="str">
        <f>IFERROR(VLOOKUP(F575,'TASA DE CAMBIO'!$D$2:$G$15,3,0),"")</f>
        <v/>
      </c>
      <c r="AF575" s="24" t="str">
        <f>IFERROR(VLOOKUP(F575,'TASA DE CAMBIO'!$D$2:$G$15,4,0),"")</f>
        <v/>
      </c>
    </row>
    <row r="576" spans="2:32" x14ac:dyDescent="0.2">
      <c r="B576" s="24" t="str">
        <f t="shared" si="24"/>
        <v/>
      </c>
      <c r="C576" s="3"/>
      <c r="D576" s="2"/>
      <c r="E576" s="2"/>
      <c r="F576" s="2"/>
      <c r="G576" s="2"/>
      <c r="H576" s="2"/>
      <c r="I576" s="2"/>
      <c r="J576" s="55" t="str">
        <f t="shared" si="26"/>
        <v/>
      </c>
      <c r="AC576" s="24" t="str">
        <f t="shared" si="25"/>
        <v/>
      </c>
      <c r="AD576" s="24" t="str">
        <f>IFERROR(VLOOKUP(F576,'TASA DE CAMBIO'!$D$2:$G$15,2,0),"")</f>
        <v/>
      </c>
      <c r="AE576" s="24" t="str">
        <f>IFERROR(VLOOKUP(F576,'TASA DE CAMBIO'!$D$2:$G$15,3,0),"")</f>
        <v/>
      </c>
      <c r="AF576" s="24" t="str">
        <f>IFERROR(VLOOKUP(F576,'TASA DE CAMBIO'!$D$2:$G$15,4,0),"")</f>
        <v/>
      </c>
    </row>
    <row r="577" spans="2:32" x14ac:dyDescent="0.2">
      <c r="B577" s="24" t="str">
        <f t="shared" si="24"/>
        <v/>
      </c>
      <c r="C577" s="3"/>
      <c r="D577" s="2"/>
      <c r="E577" s="2"/>
      <c r="F577" s="2"/>
      <c r="G577" s="2"/>
      <c r="H577" s="2"/>
      <c r="I577" s="2"/>
      <c r="J577" s="55" t="str">
        <f t="shared" si="26"/>
        <v/>
      </c>
      <c r="AC577" s="24" t="str">
        <f t="shared" si="25"/>
        <v/>
      </c>
      <c r="AD577" s="24" t="str">
        <f>IFERROR(VLOOKUP(F577,'TASA DE CAMBIO'!$D$2:$G$15,2,0),"")</f>
        <v/>
      </c>
      <c r="AE577" s="24" t="str">
        <f>IFERROR(VLOOKUP(F577,'TASA DE CAMBIO'!$D$2:$G$15,3,0),"")</f>
        <v/>
      </c>
      <c r="AF577" s="24" t="str">
        <f>IFERROR(VLOOKUP(F577,'TASA DE CAMBIO'!$D$2:$G$15,4,0),"")</f>
        <v/>
      </c>
    </row>
    <row r="578" spans="2:32" x14ac:dyDescent="0.2">
      <c r="B578" s="24" t="str">
        <f t="shared" si="24"/>
        <v/>
      </c>
      <c r="C578" s="3"/>
      <c r="D578" s="2"/>
      <c r="E578" s="2"/>
      <c r="F578" s="2"/>
      <c r="G578" s="2"/>
      <c r="H578" s="2"/>
      <c r="I578" s="2"/>
      <c r="J578" s="55" t="str">
        <f t="shared" si="26"/>
        <v/>
      </c>
      <c r="AC578" s="24" t="str">
        <f t="shared" si="25"/>
        <v/>
      </c>
      <c r="AD578" s="24" t="str">
        <f>IFERROR(VLOOKUP(F578,'TASA DE CAMBIO'!$D$2:$G$15,2,0),"")</f>
        <v/>
      </c>
      <c r="AE578" s="24" t="str">
        <f>IFERROR(VLOOKUP(F578,'TASA DE CAMBIO'!$D$2:$G$15,3,0),"")</f>
        <v/>
      </c>
      <c r="AF578" s="24" t="str">
        <f>IFERROR(VLOOKUP(F578,'TASA DE CAMBIO'!$D$2:$G$15,4,0),"")</f>
        <v/>
      </c>
    </row>
    <row r="579" spans="2:32" x14ac:dyDescent="0.2">
      <c r="B579" s="24" t="str">
        <f t="shared" si="24"/>
        <v/>
      </c>
      <c r="C579" s="3"/>
      <c r="D579" s="2"/>
      <c r="E579" s="2"/>
      <c r="F579" s="2"/>
      <c r="G579" s="2"/>
      <c r="H579" s="2"/>
      <c r="I579" s="2"/>
      <c r="J579" s="55" t="str">
        <f t="shared" si="26"/>
        <v/>
      </c>
      <c r="AC579" s="24" t="str">
        <f t="shared" si="25"/>
        <v/>
      </c>
      <c r="AD579" s="24" t="str">
        <f>IFERROR(VLOOKUP(F579,'TASA DE CAMBIO'!$D$2:$G$15,2,0),"")</f>
        <v/>
      </c>
      <c r="AE579" s="24" t="str">
        <f>IFERROR(VLOOKUP(F579,'TASA DE CAMBIO'!$D$2:$G$15,3,0),"")</f>
        <v/>
      </c>
      <c r="AF579" s="24" t="str">
        <f>IFERROR(VLOOKUP(F579,'TASA DE CAMBIO'!$D$2:$G$15,4,0),"")</f>
        <v/>
      </c>
    </row>
    <row r="580" spans="2:32" x14ac:dyDescent="0.2">
      <c r="B580" s="24" t="str">
        <f t="shared" si="24"/>
        <v/>
      </c>
      <c r="C580" s="3"/>
      <c r="D580" s="2"/>
      <c r="E580" s="2"/>
      <c r="F580" s="2"/>
      <c r="G580" s="2"/>
      <c r="H580" s="2"/>
      <c r="I580" s="2"/>
      <c r="J580" s="55" t="str">
        <f t="shared" si="26"/>
        <v/>
      </c>
      <c r="AC580" s="24" t="str">
        <f t="shared" si="25"/>
        <v/>
      </c>
      <c r="AD580" s="24" t="str">
        <f>IFERROR(VLOOKUP(F580,'TASA DE CAMBIO'!$D$2:$G$15,2,0),"")</f>
        <v/>
      </c>
      <c r="AE580" s="24" t="str">
        <f>IFERROR(VLOOKUP(F580,'TASA DE CAMBIO'!$D$2:$G$15,3,0),"")</f>
        <v/>
      </c>
      <c r="AF580" s="24" t="str">
        <f>IFERROR(VLOOKUP(F580,'TASA DE CAMBIO'!$D$2:$G$15,4,0),"")</f>
        <v/>
      </c>
    </row>
    <row r="581" spans="2:32" x14ac:dyDescent="0.2">
      <c r="B581" s="24" t="str">
        <f t="shared" si="24"/>
        <v/>
      </c>
      <c r="C581" s="3"/>
      <c r="D581" s="2"/>
      <c r="E581" s="2"/>
      <c r="F581" s="2"/>
      <c r="G581" s="2"/>
      <c r="H581" s="2"/>
      <c r="I581" s="2"/>
      <c r="J581" s="55" t="str">
        <f t="shared" si="26"/>
        <v/>
      </c>
      <c r="AC581" s="24" t="str">
        <f t="shared" si="25"/>
        <v/>
      </c>
      <c r="AD581" s="24" t="str">
        <f>IFERROR(VLOOKUP(F581,'TASA DE CAMBIO'!$D$2:$G$15,2,0),"")</f>
        <v/>
      </c>
      <c r="AE581" s="24" t="str">
        <f>IFERROR(VLOOKUP(F581,'TASA DE CAMBIO'!$D$2:$G$15,3,0),"")</f>
        <v/>
      </c>
      <c r="AF581" s="24" t="str">
        <f>IFERROR(VLOOKUP(F581,'TASA DE CAMBIO'!$D$2:$G$15,4,0),"")</f>
        <v/>
      </c>
    </row>
    <row r="582" spans="2:32" x14ac:dyDescent="0.2">
      <c r="B582" s="24" t="str">
        <f t="shared" ref="B582:B645" si="27">CONCATENATE(D582,E582,F582)</f>
        <v/>
      </c>
      <c r="C582" s="3"/>
      <c r="D582" s="2"/>
      <c r="E582" s="2"/>
      <c r="F582" s="2"/>
      <c r="G582" s="2"/>
      <c r="H582" s="2"/>
      <c r="I582" s="2"/>
      <c r="J582" s="55" t="str">
        <f t="shared" si="26"/>
        <v/>
      </c>
      <c r="AC582" s="24" t="str">
        <f t="shared" ref="AC582:AC645" si="28">IF(G582="","",G582-H582-I582)</f>
        <v/>
      </c>
      <c r="AD582" s="24" t="str">
        <f>IFERROR(VLOOKUP(F582,'TASA DE CAMBIO'!$D$2:$G$15,2,0),"")</f>
        <v/>
      </c>
      <c r="AE582" s="24" t="str">
        <f>IFERROR(VLOOKUP(F582,'TASA DE CAMBIO'!$D$2:$G$15,3,0),"")</f>
        <v/>
      </c>
      <c r="AF582" s="24" t="str">
        <f>IFERROR(VLOOKUP(F582,'TASA DE CAMBIO'!$D$2:$G$15,4,0),"")</f>
        <v/>
      </c>
    </row>
    <row r="583" spans="2:32" x14ac:dyDescent="0.2">
      <c r="B583" s="24" t="str">
        <f t="shared" si="27"/>
        <v/>
      </c>
      <c r="C583" s="3"/>
      <c r="D583" s="2"/>
      <c r="E583" s="2"/>
      <c r="F583" s="2"/>
      <c r="G583" s="2"/>
      <c r="H583" s="2"/>
      <c r="I583" s="2"/>
      <c r="J583" s="55" t="str">
        <f t="shared" ref="J583:J646" si="29">IF(AC583="","",IF(AND(AE583="Inicio",AF583=2),_xlfn.CONCAT(AD583,TEXT(AC583,"#,##0.00")), IF(AND(AE583="Fin",AF583=2),_xlfn.CONCAT(TEXT(AC583,"#,##0.00"),AD583), IF(AND(AE583="Inicio",AF583=0),_xlfn.CONCAT(AD583,TEXT(AC583,"#,##0")), IF(AND(AE583="Fin",AF583=0),_xlfn.CONCAT(TEXT(AC583,"#,##0"),AD583),"")))))</f>
        <v/>
      </c>
      <c r="AC583" s="24" t="str">
        <f t="shared" si="28"/>
        <v/>
      </c>
      <c r="AD583" s="24" t="str">
        <f>IFERROR(VLOOKUP(F583,'TASA DE CAMBIO'!$D$2:$G$15,2,0),"")</f>
        <v/>
      </c>
      <c r="AE583" s="24" t="str">
        <f>IFERROR(VLOOKUP(F583,'TASA DE CAMBIO'!$D$2:$G$15,3,0),"")</f>
        <v/>
      </c>
      <c r="AF583" s="24" t="str">
        <f>IFERROR(VLOOKUP(F583,'TASA DE CAMBIO'!$D$2:$G$15,4,0),"")</f>
        <v/>
      </c>
    </row>
    <row r="584" spans="2:32" x14ac:dyDescent="0.2">
      <c r="B584" s="24" t="str">
        <f t="shared" si="27"/>
        <v/>
      </c>
      <c r="C584" s="3"/>
      <c r="D584" s="2"/>
      <c r="E584" s="2"/>
      <c r="F584" s="2"/>
      <c r="G584" s="2"/>
      <c r="H584" s="2"/>
      <c r="I584" s="2"/>
      <c r="J584" s="55" t="str">
        <f t="shared" si="29"/>
        <v/>
      </c>
      <c r="AC584" s="24" t="str">
        <f t="shared" si="28"/>
        <v/>
      </c>
      <c r="AD584" s="24" t="str">
        <f>IFERROR(VLOOKUP(F584,'TASA DE CAMBIO'!$D$2:$G$15,2,0),"")</f>
        <v/>
      </c>
      <c r="AE584" s="24" t="str">
        <f>IFERROR(VLOOKUP(F584,'TASA DE CAMBIO'!$D$2:$G$15,3,0),"")</f>
        <v/>
      </c>
      <c r="AF584" s="24" t="str">
        <f>IFERROR(VLOOKUP(F584,'TASA DE CAMBIO'!$D$2:$G$15,4,0),"")</f>
        <v/>
      </c>
    </row>
    <row r="585" spans="2:32" x14ac:dyDescent="0.2">
      <c r="B585" s="24" t="str">
        <f t="shared" si="27"/>
        <v/>
      </c>
      <c r="C585" s="3"/>
      <c r="D585" s="2"/>
      <c r="E585" s="2"/>
      <c r="F585" s="2"/>
      <c r="G585" s="2"/>
      <c r="H585" s="2"/>
      <c r="I585" s="2"/>
      <c r="J585" s="55" t="str">
        <f t="shared" si="29"/>
        <v/>
      </c>
      <c r="AC585" s="24" t="str">
        <f t="shared" si="28"/>
        <v/>
      </c>
      <c r="AD585" s="24" t="str">
        <f>IFERROR(VLOOKUP(F585,'TASA DE CAMBIO'!$D$2:$G$15,2,0),"")</f>
        <v/>
      </c>
      <c r="AE585" s="24" t="str">
        <f>IFERROR(VLOOKUP(F585,'TASA DE CAMBIO'!$D$2:$G$15,3,0),"")</f>
        <v/>
      </c>
      <c r="AF585" s="24" t="str">
        <f>IFERROR(VLOOKUP(F585,'TASA DE CAMBIO'!$D$2:$G$15,4,0),"")</f>
        <v/>
      </c>
    </row>
    <row r="586" spans="2:32" x14ac:dyDescent="0.2">
      <c r="B586" s="24" t="str">
        <f t="shared" si="27"/>
        <v/>
      </c>
      <c r="C586" s="3"/>
      <c r="D586" s="2"/>
      <c r="E586" s="2"/>
      <c r="F586" s="2"/>
      <c r="G586" s="2"/>
      <c r="H586" s="2"/>
      <c r="I586" s="2"/>
      <c r="J586" s="55" t="str">
        <f t="shared" si="29"/>
        <v/>
      </c>
      <c r="AC586" s="24" t="str">
        <f t="shared" si="28"/>
        <v/>
      </c>
      <c r="AD586" s="24" t="str">
        <f>IFERROR(VLOOKUP(F586,'TASA DE CAMBIO'!$D$2:$G$15,2,0),"")</f>
        <v/>
      </c>
      <c r="AE586" s="24" t="str">
        <f>IFERROR(VLOOKUP(F586,'TASA DE CAMBIO'!$D$2:$G$15,3,0),"")</f>
        <v/>
      </c>
      <c r="AF586" s="24" t="str">
        <f>IFERROR(VLOOKUP(F586,'TASA DE CAMBIO'!$D$2:$G$15,4,0),"")</f>
        <v/>
      </c>
    </row>
    <row r="587" spans="2:32" x14ac:dyDescent="0.2">
      <c r="B587" s="24" t="str">
        <f t="shared" si="27"/>
        <v/>
      </c>
      <c r="C587" s="3"/>
      <c r="D587" s="2"/>
      <c r="E587" s="2"/>
      <c r="F587" s="2"/>
      <c r="G587" s="2"/>
      <c r="H587" s="2"/>
      <c r="I587" s="2"/>
      <c r="J587" s="55" t="str">
        <f t="shared" si="29"/>
        <v/>
      </c>
      <c r="AC587" s="24" t="str">
        <f t="shared" si="28"/>
        <v/>
      </c>
      <c r="AD587" s="24" t="str">
        <f>IFERROR(VLOOKUP(F587,'TASA DE CAMBIO'!$D$2:$G$15,2,0),"")</f>
        <v/>
      </c>
      <c r="AE587" s="24" t="str">
        <f>IFERROR(VLOOKUP(F587,'TASA DE CAMBIO'!$D$2:$G$15,3,0),"")</f>
        <v/>
      </c>
      <c r="AF587" s="24" t="str">
        <f>IFERROR(VLOOKUP(F587,'TASA DE CAMBIO'!$D$2:$G$15,4,0),"")</f>
        <v/>
      </c>
    </row>
    <row r="588" spans="2:32" x14ac:dyDescent="0.2">
      <c r="B588" s="24" t="str">
        <f t="shared" si="27"/>
        <v/>
      </c>
      <c r="C588" s="3"/>
      <c r="D588" s="2"/>
      <c r="E588" s="2"/>
      <c r="F588" s="2"/>
      <c r="G588" s="2"/>
      <c r="H588" s="2"/>
      <c r="I588" s="2"/>
      <c r="J588" s="55" t="str">
        <f t="shared" si="29"/>
        <v/>
      </c>
      <c r="AC588" s="24" t="str">
        <f t="shared" si="28"/>
        <v/>
      </c>
      <c r="AD588" s="24" t="str">
        <f>IFERROR(VLOOKUP(F588,'TASA DE CAMBIO'!$D$2:$G$15,2,0),"")</f>
        <v/>
      </c>
      <c r="AE588" s="24" t="str">
        <f>IFERROR(VLOOKUP(F588,'TASA DE CAMBIO'!$D$2:$G$15,3,0),"")</f>
        <v/>
      </c>
      <c r="AF588" s="24" t="str">
        <f>IFERROR(VLOOKUP(F588,'TASA DE CAMBIO'!$D$2:$G$15,4,0),"")</f>
        <v/>
      </c>
    </row>
    <row r="589" spans="2:32" x14ac:dyDescent="0.2">
      <c r="B589" s="24" t="str">
        <f t="shared" si="27"/>
        <v/>
      </c>
      <c r="C589" s="3"/>
      <c r="D589" s="2"/>
      <c r="E589" s="2"/>
      <c r="F589" s="2"/>
      <c r="G589" s="2"/>
      <c r="H589" s="2"/>
      <c r="I589" s="2"/>
      <c r="J589" s="55" t="str">
        <f t="shared" si="29"/>
        <v/>
      </c>
      <c r="AC589" s="24" t="str">
        <f t="shared" si="28"/>
        <v/>
      </c>
      <c r="AD589" s="24" t="str">
        <f>IFERROR(VLOOKUP(F589,'TASA DE CAMBIO'!$D$2:$G$15,2,0),"")</f>
        <v/>
      </c>
      <c r="AE589" s="24" t="str">
        <f>IFERROR(VLOOKUP(F589,'TASA DE CAMBIO'!$D$2:$G$15,3,0),"")</f>
        <v/>
      </c>
      <c r="AF589" s="24" t="str">
        <f>IFERROR(VLOOKUP(F589,'TASA DE CAMBIO'!$D$2:$G$15,4,0),"")</f>
        <v/>
      </c>
    </row>
    <row r="590" spans="2:32" x14ac:dyDescent="0.2">
      <c r="B590" s="24" t="str">
        <f t="shared" si="27"/>
        <v/>
      </c>
      <c r="C590" s="3"/>
      <c r="D590" s="2"/>
      <c r="E590" s="2"/>
      <c r="F590" s="2"/>
      <c r="G590" s="2"/>
      <c r="H590" s="2"/>
      <c r="I590" s="2"/>
      <c r="J590" s="55" t="str">
        <f t="shared" si="29"/>
        <v/>
      </c>
      <c r="AC590" s="24" t="str">
        <f t="shared" si="28"/>
        <v/>
      </c>
      <c r="AD590" s="24" t="str">
        <f>IFERROR(VLOOKUP(F590,'TASA DE CAMBIO'!$D$2:$G$15,2,0),"")</f>
        <v/>
      </c>
      <c r="AE590" s="24" t="str">
        <f>IFERROR(VLOOKUP(F590,'TASA DE CAMBIO'!$D$2:$G$15,3,0),"")</f>
        <v/>
      </c>
      <c r="AF590" s="24" t="str">
        <f>IFERROR(VLOOKUP(F590,'TASA DE CAMBIO'!$D$2:$G$15,4,0),"")</f>
        <v/>
      </c>
    </row>
    <row r="591" spans="2:32" x14ac:dyDescent="0.2">
      <c r="B591" s="24" t="str">
        <f t="shared" si="27"/>
        <v/>
      </c>
      <c r="C591" s="3"/>
      <c r="D591" s="2"/>
      <c r="E591" s="2"/>
      <c r="F591" s="2"/>
      <c r="G591" s="2"/>
      <c r="H591" s="2"/>
      <c r="I591" s="2"/>
      <c r="J591" s="55" t="str">
        <f t="shared" si="29"/>
        <v/>
      </c>
      <c r="AC591" s="24" t="str">
        <f t="shared" si="28"/>
        <v/>
      </c>
      <c r="AD591" s="24" t="str">
        <f>IFERROR(VLOOKUP(F591,'TASA DE CAMBIO'!$D$2:$G$15,2,0),"")</f>
        <v/>
      </c>
      <c r="AE591" s="24" t="str">
        <f>IFERROR(VLOOKUP(F591,'TASA DE CAMBIO'!$D$2:$G$15,3,0),"")</f>
        <v/>
      </c>
      <c r="AF591" s="24" t="str">
        <f>IFERROR(VLOOKUP(F591,'TASA DE CAMBIO'!$D$2:$G$15,4,0),"")</f>
        <v/>
      </c>
    </row>
    <row r="592" spans="2:32" x14ac:dyDescent="0.2">
      <c r="B592" s="24" t="str">
        <f t="shared" si="27"/>
        <v/>
      </c>
      <c r="C592" s="3"/>
      <c r="D592" s="2"/>
      <c r="E592" s="2"/>
      <c r="F592" s="2"/>
      <c r="G592" s="2"/>
      <c r="H592" s="2"/>
      <c r="I592" s="2"/>
      <c r="J592" s="55" t="str">
        <f t="shared" si="29"/>
        <v/>
      </c>
      <c r="AC592" s="24" t="str">
        <f t="shared" si="28"/>
        <v/>
      </c>
      <c r="AD592" s="24" t="str">
        <f>IFERROR(VLOOKUP(F592,'TASA DE CAMBIO'!$D$2:$G$15,2,0),"")</f>
        <v/>
      </c>
      <c r="AE592" s="24" t="str">
        <f>IFERROR(VLOOKUP(F592,'TASA DE CAMBIO'!$D$2:$G$15,3,0),"")</f>
        <v/>
      </c>
      <c r="AF592" s="24" t="str">
        <f>IFERROR(VLOOKUP(F592,'TASA DE CAMBIO'!$D$2:$G$15,4,0),"")</f>
        <v/>
      </c>
    </row>
    <row r="593" spans="2:32" x14ac:dyDescent="0.2">
      <c r="B593" s="24" t="str">
        <f t="shared" si="27"/>
        <v/>
      </c>
      <c r="C593" s="3"/>
      <c r="D593" s="2"/>
      <c r="E593" s="2"/>
      <c r="F593" s="2"/>
      <c r="G593" s="2"/>
      <c r="H593" s="2"/>
      <c r="I593" s="2"/>
      <c r="J593" s="55" t="str">
        <f t="shared" si="29"/>
        <v/>
      </c>
      <c r="AC593" s="24" t="str">
        <f t="shared" si="28"/>
        <v/>
      </c>
      <c r="AD593" s="24" t="str">
        <f>IFERROR(VLOOKUP(F593,'TASA DE CAMBIO'!$D$2:$G$15,2,0),"")</f>
        <v/>
      </c>
      <c r="AE593" s="24" t="str">
        <f>IFERROR(VLOOKUP(F593,'TASA DE CAMBIO'!$D$2:$G$15,3,0),"")</f>
        <v/>
      </c>
      <c r="AF593" s="24" t="str">
        <f>IFERROR(VLOOKUP(F593,'TASA DE CAMBIO'!$D$2:$G$15,4,0),"")</f>
        <v/>
      </c>
    </row>
    <row r="594" spans="2:32" x14ac:dyDescent="0.2">
      <c r="B594" s="24" t="str">
        <f t="shared" si="27"/>
        <v/>
      </c>
      <c r="C594" s="3"/>
      <c r="D594" s="2"/>
      <c r="E594" s="2"/>
      <c r="F594" s="2"/>
      <c r="G594" s="2"/>
      <c r="H594" s="2"/>
      <c r="I594" s="2"/>
      <c r="J594" s="55" t="str">
        <f t="shared" si="29"/>
        <v/>
      </c>
      <c r="AC594" s="24" t="str">
        <f t="shared" si="28"/>
        <v/>
      </c>
      <c r="AD594" s="24" t="str">
        <f>IFERROR(VLOOKUP(F594,'TASA DE CAMBIO'!$D$2:$G$15,2,0),"")</f>
        <v/>
      </c>
      <c r="AE594" s="24" t="str">
        <f>IFERROR(VLOOKUP(F594,'TASA DE CAMBIO'!$D$2:$G$15,3,0),"")</f>
        <v/>
      </c>
      <c r="AF594" s="24" t="str">
        <f>IFERROR(VLOOKUP(F594,'TASA DE CAMBIO'!$D$2:$G$15,4,0),"")</f>
        <v/>
      </c>
    </row>
    <row r="595" spans="2:32" x14ac:dyDescent="0.2">
      <c r="B595" s="24" t="str">
        <f t="shared" si="27"/>
        <v/>
      </c>
      <c r="C595" s="3"/>
      <c r="D595" s="2"/>
      <c r="E595" s="2"/>
      <c r="F595" s="2"/>
      <c r="G595" s="2"/>
      <c r="H595" s="2"/>
      <c r="I595" s="2"/>
      <c r="J595" s="55" t="str">
        <f t="shared" si="29"/>
        <v/>
      </c>
      <c r="AC595" s="24" t="str">
        <f t="shared" si="28"/>
        <v/>
      </c>
      <c r="AD595" s="24" t="str">
        <f>IFERROR(VLOOKUP(F595,'TASA DE CAMBIO'!$D$2:$G$15,2,0),"")</f>
        <v/>
      </c>
      <c r="AE595" s="24" t="str">
        <f>IFERROR(VLOOKUP(F595,'TASA DE CAMBIO'!$D$2:$G$15,3,0),"")</f>
        <v/>
      </c>
      <c r="AF595" s="24" t="str">
        <f>IFERROR(VLOOKUP(F595,'TASA DE CAMBIO'!$D$2:$G$15,4,0),"")</f>
        <v/>
      </c>
    </row>
    <row r="596" spans="2:32" x14ac:dyDescent="0.2">
      <c r="B596" s="24" t="str">
        <f t="shared" si="27"/>
        <v/>
      </c>
      <c r="C596" s="3"/>
      <c r="D596" s="2"/>
      <c r="E596" s="2"/>
      <c r="F596" s="2"/>
      <c r="G596" s="2"/>
      <c r="H596" s="2"/>
      <c r="I596" s="2"/>
      <c r="J596" s="55" t="str">
        <f t="shared" si="29"/>
        <v/>
      </c>
      <c r="AC596" s="24" t="str">
        <f t="shared" si="28"/>
        <v/>
      </c>
      <c r="AD596" s="24" t="str">
        <f>IFERROR(VLOOKUP(F596,'TASA DE CAMBIO'!$D$2:$G$15,2,0),"")</f>
        <v/>
      </c>
      <c r="AE596" s="24" t="str">
        <f>IFERROR(VLOOKUP(F596,'TASA DE CAMBIO'!$D$2:$G$15,3,0),"")</f>
        <v/>
      </c>
      <c r="AF596" s="24" t="str">
        <f>IFERROR(VLOOKUP(F596,'TASA DE CAMBIO'!$D$2:$G$15,4,0),"")</f>
        <v/>
      </c>
    </row>
    <row r="597" spans="2:32" x14ac:dyDescent="0.2">
      <c r="B597" s="24" t="str">
        <f t="shared" si="27"/>
        <v/>
      </c>
      <c r="C597" s="3"/>
      <c r="D597" s="2"/>
      <c r="E597" s="2"/>
      <c r="F597" s="2"/>
      <c r="G597" s="2"/>
      <c r="H597" s="2"/>
      <c r="I597" s="2"/>
      <c r="J597" s="55" t="str">
        <f t="shared" si="29"/>
        <v/>
      </c>
      <c r="AC597" s="24" t="str">
        <f t="shared" si="28"/>
        <v/>
      </c>
      <c r="AD597" s="24" t="str">
        <f>IFERROR(VLOOKUP(F597,'TASA DE CAMBIO'!$D$2:$G$15,2,0),"")</f>
        <v/>
      </c>
      <c r="AE597" s="24" t="str">
        <f>IFERROR(VLOOKUP(F597,'TASA DE CAMBIO'!$D$2:$G$15,3,0),"")</f>
        <v/>
      </c>
      <c r="AF597" s="24" t="str">
        <f>IFERROR(VLOOKUP(F597,'TASA DE CAMBIO'!$D$2:$G$15,4,0),"")</f>
        <v/>
      </c>
    </row>
    <row r="598" spans="2:32" x14ac:dyDescent="0.2">
      <c r="B598" s="24" t="str">
        <f t="shared" si="27"/>
        <v/>
      </c>
      <c r="C598" s="3"/>
      <c r="D598" s="2"/>
      <c r="E598" s="2"/>
      <c r="F598" s="2"/>
      <c r="G598" s="2"/>
      <c r="H598" s="2"/>
      <c r="I598" s="2"/>
      <c r="J598" s="55" t="str">
        <f t="shared" si="29"/>
        <v/>
      </c>
      <c r="AC598" s="24" t="str">
        <f t="shared" si="28"/>
        <v/>
      </c>
      <c r="AD598" s="24" t="str">
        <f>IFERROR(VLOOKUP(F598,'TASA DE CAMBIO'!$D$2:$G$15,2,0),"")</f>
        <v/>
      </c>
      <c r="AE598" s="24" t="str">
        <f>IFERROR(VLOOKUP(F598,'TASA DE CAMBIO'!$D$2:$G$15,3,0),"")</f>
        <v/>
      </c>
      <c r="AF598" s="24" t="str">
        <f>IFERROR(VLOOKUP(F598,'TASA DE CAMBIO'!$D$2:$G$15,4,0),"")</f>
        <v/>
      </c>
    </row>
    <row r="599" spans="2:32" x14ac:dyDescent="0.2">
      <c r="B599" s="24" t="str">
        <f t="shared" si="27"/>
        <v/>
      </c>
      <c r="C599" s="3"/>
      <c r="D599" s="2"/>
      <c r="E599" s="2"/>
      <c r="F599" s="2"/>
      <c r="G599" s="2"/>
      <c r="H599" s="2"/>
      <c r="I599" s="2"/>
      <c r="J599" s="55" t="str">
        <f t="shared" si="29"/>
        <v/>
      </c>
      <c r="AC599" s="24" t="str">
        <f t="shared" si="28"/>
        <v/>
      </c>
      <c r="AD599" s="24" t="str">
        <f>IFERROR(VLOOKUP(F599,'TASA DE CAMBIO'!$D$2:$G$15,2,0),"")</f>
        <v/>
      </c>
      <c r="AE599" s="24" t="str">
        <f>IFERROR(VLOOKUP(F599,'TASA DE CAMBIO'!$D$2:$G$15,3,0),"")</f>
        <v/>
      </c>
      <c r="AF599" s="24" t="str">
        <f>IFERROR(VLOOKUP(F599,'TASA DE CAMBIO'!$D$2:$G$15,4,0),"")</f>
        <v/>
      </c>
    </row>
    <row r="600" spans="2:32" x14ac:dyDescent="0.2">
      <c r="B600" s="24" t="str">
        <f t="shared" si="27"/>
        <v/>
      </c>
      <c r="C600" s="3"/>
      <c r="D600" s="2"/>
      <c r="E600" s="2"/>
      <c r="F600" s="2"/>
      <c r="G600" s="2"/>
      <c r="H600" s="2"/>
      <c r="I600" s="2"/>
      <c r="J600" s="55" t="str">
        <f t="shared" si="29"/>
        <v/>
      </c>
      <c r="AC600" s="24" t="str">
        <f t="shared" si="28"/>
        <v/>
      </c>
      <c r="AD600" s="24" t="str">
        <f>IFERROR(VLOOKUP(F600,'TASA DE CAMBIO'!$D$2:$G$15,2,0),"")</f>
        <v/>
      </c>
      <c r="AE600" s="24" t="str">
        <f>IFERROR(VLOOKUP(F600,'TASA DE CAMBIO'!$D$2:$G$15,3,0),"")</f>
        <v/>
      </c>
      <c r="AF600" s="24" t="str">
        <f>IFERROR(VLOOKUP(F600,'TASA DE CAMBIO'!$D$2:$G$15,4,0),"")</f>
        <v/>
      </c>
    </row>
    <row r="601" spans="2:32" x14ac:dyDescent="0.2">
      <c r="B601" s="24" t="str">
        <f t="shared" si="27"/>
        <v/>
      </c>
      <c r="C601" s="3"/>
      <c r="D601" s="2"/>
      <c r="E601" s="2"/>
      <c r="F601" s="2"/>
      <c r="G601" s="2"/>
      <c r="H601" s="2"/>
      <c r="I601" s="2"/>
      <c r="J601" s="55" t="str">
        <f t="shared" si="29"/>
        <v/>
      </c>
      <c r="AC601" s="24" t="str">
        <f t="shared" si="28"/>
        <v/>
      </c>
      <c r="AD601" s="24" t="str">
        <f>IFERROR(VLOOKUP(F601,'TASA DE CAMBIO'!$D$2:$G$15,2,0),"")</f>
        <v/>
      </c>
      <c r="AE601" s="24" t="str">
        <f>IFERROR(VLOOKUP(F601,'TASA DE CAMBIO'!$D$2:$G$15,3,0),"")</f>
        <v/>
      </c>
      <c r="AF601" s="24" t="str">
        <f>IFERROR(VLOOKUP(F601,'TASA DE CAMBIO'!$D$2:$G$15,4,0),"")</f>
        <v/>
      </c>
    </row>
    <row r="602" spans="2:32" x14ac:dyDescent="0.2">
      <c r="B602" s="24" t="str">
        <f t="shared" si="27"/>
        <v/>
      </c>
      <c r="C602" s="3"/>
      <c r="D602" s="2"/>
      <c r="E602" s="2"/>
      <c r="F602" s="2"/>
      <c r="G602" s="2"/>
      <c r="H602" s="2"/>
      <c r="I602" s="2"/>
      <c r="J602" s="55" t="str">
        <f t="shared" si="29"/>
        <v/>
      </c>
      <c r="AC602" s="24" t="str">
        <f t="shared" si="28"/>
        <v/>
      </c>
      <c r="AD602" s="24" t="str">
        <f>IFERROR(VLOOKUP(F602,'TASA DE CAMBIO'!$D$2:$G$15,2,0),"")</f>
        <v/>
      </c>
      <c r="AE602" s="24" t="str">
        <f>IFERROR(VLOOKUP(F602,'TASA DE CAMBIO'!$D$2:$G$15,3,0),"")</f>
        <v/>
      </c>
      <c r="AF602" s="24" t="str">
        <f>IFERROR(VLOOKUP(F602,'TASA DE CAMBIO'!$D$2:$G$15,4,0),"")</f>
        <v/>
      </c>
    </row>
    <row r="603" spans="2:32" x14ac:dyDescent="0.2">
      <c r="B603" s="24" t="str">
        <f t="shared" si="27"/>
        <v/>
      </c>
      <c r="C603" s="3"/>
      <c r="D603" s="2"/>
      <c r="E603" s="2"/>
      <c r="F603" s="2"/>
      <c r="G603" s="2"/>
      <c r="H603" s="2"/>
      <c r="I603" s="2"/>
      <c r="J603" s="55" t="str">
        <f t="shared" si="29"/>
        <v/>
      </c>
      <c r="AC603" s="24" t="str">
        <f t="shared" si="28"/>
        <v/>
      </c>
      <c r="AD603" s="24" t="str">
        <f>IFERROR(VLOOKUP(F603,'TASA DE CAMBIO'!$D$2:$G$15,2,0),"")</f>
        <v/>
      </c>
      <c r="AE603" s="24" t="str">
        <f>IFERROR(VLOOKUP(F603,'TASA DE CAMBIO'!$D$2:$G$15,3,0),"")</f>
        <v/>
      </c>
      <c r="AF603" s="24" t="str">
        <f>IFERROR(VLOOKUP(F603,'TASA DE CAMBIO'!$D$2:$G$15,4,0),"")</f>
        <v/>
      </c>
    </row>
    <row r="604" spans="2:32" x14ac:dyDescent="0.2">
      <c r="B604" s="24" t="str">
        <f t="shared" si="27"/>
        <v/>
      </c>
      <c r="C604" s="3"/>
      <c r="D604" s="2"/>
      <c r="E604" s="2"/>
      <c r="F604" s="2"/>
      <c r="G604" s="2"/>
      <c r="H604" s="2"/>
      <c r="I604" s="2"/>
      <c r="J604" s="55" t="str">
        <f t="shared" si="29"/>
        <v/>
      </c>
      <c r="AC604" s="24" t="str">
        <f t="shared" si="28"/>
        <v/>
      </c>
      <c r="AD604" s="24" t="str">
        <f>IFERROR(VLOOKUP(F604,'TASA DE CAMBIO'!$D$2:$G$15,2,0),"")</f>
        <v/>
      </c>
      <c r="AE604" s="24" t="str">
        <f>IFERROR(VLOOKUP(F604,'TASA DE CAMBIO'!$D$2:$G$15,3,0),"")</f>
        <v/>
      </c>
      <c r="AF604" s="24" t="str">
        <f>IFERROR(VLOOKUP(F604,'TASA DE CAMBIO'!$D$2:$G$15,4,0),"")</f>
        <v/>
      </c>
    </row>
    <row r="605" spans="2:32" x14ac:dyDescent="0.2">
      <c r="B605" s="24" t="str">
        <f t="shared" si="27"/>
        <v/>
      </c>
      <c r="C605" s="3"/>
      <c r="D605" s="2"/>
      <c r="E605" s="2"/>
      <c r="F605" s="2"/>
      <c r="G605" s="2"/>
      <c r="H605" s="2"/>
      <c r="I605" s="2"/>
      <c r="J605" s="55" t="str">
        <f t="shared" si="29"/>
        <v/>
      </c>
      <c r="AC605" s="24" t="str">
        <f t="shared" si="28"/>
        <v/>
      </c>
      <c r="AD605" s="24" t="str">
        <f>IFERROR(VLOOKUP(F605,'TASA DE CAMBIO'!$D$2:$G$15,2,0),"")</f>
        <v/>
      </c>
      <c r="AE605" s="24" t="str">
        <f>IFERROR(VLOOKUP(F605,'TASA DE CAMBIO'!$D$2:$G$15,3,0),"")</f>
        <v/>
      </c>
      <c r="AF605" s="24" t="str">
        <f>IFERROR(VLOOKUP(F605,'TASA DE CAMBIO'!$D$2:$G$15,4,0),"")</f>
        <v/>
      </c>
    </row>
    <row r="606" spans="2:32" x14ac:dyDescent="0.2">
      <c r="B606" s="24" t="str">
        <f t="shared" si="27"/>
        <v/>
      </c>
      <c r="C606" s="3"/>
      <c r="D606" s="2"/>
      <c r="E606" s="2"/>
      <c r="F606" s="2"/>
      <c r="G606" s="2"/>
      <c r="H606" s="2"/>
      <c r="I606" s="2"/>
      <c r="J606" s="55" t="str">
        <f t="shared" si="29"/>
        <v/>
      </c>
      <c r="AC606" s="24" t="str">
        <f t="shared" si="28"/>
        <v/>
      </c>
      <c r="AD606" s="24" t="str">
        <f>IFERROR(VLOOKUP(F606,'TASA DE CAMBIO'!$D$2:$G$15,2,0),"")</f>
        <v/>
      </c>
      <c r="AE606" s="24" t="str">
        <f>IFERROR(VLOOKUP(F606,'TASA DE CAMBIO'!$D$2:$G$15,3,0),"")</f>
        <v/>
      </c>
      <c r="AF606" s="24" t="str">
        <f>IFERROR(VLOOKUP(F606,'TASA DE CAMBIO'!$D$2:$G$15,4,0),"")</f>
        <v/>
      </c>
    </row>
    <row r="607" spans="2:32" x14ac:dyDescent="0.2">
      <c r="B607" s="24" t="str">
        <f t="shared" si="27"/>
        <v/>
      </c>
      <c r="C607" s="3"/>
      <c r="D607" s="2"/>
      <c r="E607" s="2"/>
      <c r="F607" s="2"/>
      <c r="G607" s="2"/>
      <c r="H607" s="2"/>
      <c r="I607" s="2"/>
      <c r="J607" s="55" t="str">
        <f t="shared" si="29"/>
        <v/>
      </c>
      <c r="AC607" s="24" t="str">
        <f t="shared" si="28"/>
        <v/>
      </c>
      <c r="AD607" s="24" t="str">
        <f>IFERROR(VLOOKUP(F607,'TASA DE CAMBIO'!$D$2:$G$15,2,0),"")</f>
        <v/>
      </c>
      <c r="AE607" s="24" t="str">
        <f>IFERROR(VLOOKUP(F607,'TASA DE CAMBIO'!$D$2:$G$15,3,0),"")</f>
        <v/>
      </c>
      <c r="AF607" s="24" t="str">
        <f>IFERROR(VLOOKUP(F607,'TASA DE CAMBIO'!$D$2:$G$15,4,0),"")</f>
        <v/>
      </c>
    </row>
    <row r="608" spans="2:32" x14ac:dyDescent="0.2">
      <c r="B608" s="24" t="str">
        <f t="shared" si="27"/>
        <v/>
      </c>
      <c r="C608" s="3"/>
      <c r="D608" s="2"/>
      <c r="E608" s="2"/>
      <c r="F608" s="2"/>
      <c r="G608" s="2"/>
      <c r="H608" s="2"/>
      <c r="I608" s="2"/>
      <c r="J608" s="55" t="str">
        <f t="shared" si="29"/>
        <v/>
      </c>
      <c r="AC608" s="24" t="str">
        <f t="shared" si="28"/>
        <v/>
      </c>
      <c r="AD608" s="24" t="str">
        <f>IFERROR(VLOOKUP(F608,'TASA DE CAMBIO'!$D$2:$G$15,2,0),"")</f>
        <v/>
      </c>
      <c r="AE608" s="24" t="str">
        <f>IFERROR(VLOOKUP(F608,'TASA DE CAMBIO'!$D$2:$G$15,3,0),"")</f>
        <v/>
      </c>
      <c r="AF608" s="24" t="str">
        <f>IFERROR(VLOOKUP(F608,'TASA DE CAMBIO'!$D$2:$G$15,4,0),"")</f>
        <v/>
      </c>
    </row>
    <row r="609" spans="2:32" x14ac:dyDescent="0.2">
      <c r="B609" s="24" t="str">
        <f t="shared" si="27"/>
        <v/>
      </c>
      <c r="C609" s="3"/>
      <c r="D609" s="2"/>
      <c r="E609" s="2"/>
      <c r="F609" s="2"/>
      <c r="G609" s="2"/>
      <c r="H609" s="2"/>
      <c r="I609" s="2"/>
      <c r="J609" s="55" t="str">
        <f t="shared" si="29"/>
        <v/>
      </c>
      <c r="AC609" s="24" t="str">
        <f t="shared" si="28"/>
        <v/>
      </c>
      <c r="AD609" s="24" t="str">
        <f>IFERROR(VLOOKUP(F609,'TASA DE CAMBIO'!$D$2:$G$15,2,0),"")</f>
        <v/>
      </c>
      <c r="AE609" s="24" t="str">
        <f>IFERROR(VLOOKUP(F609,'TASA DE CAMBIO'!$D$2:$G$15,3,0),"")</f>
        <v/>
      </c>
      <c r="AF609" s="24" t="str">
        <f>IFERROR(VLOOKUP(F609,'TASA DE CAMBIO'!$D$2:$G$15,4,0),"")</f>
        <v/>
      </c>
    </row>
    <row r="610" spans="2:32" x14ac:dyDescent="0.2">
      <c r="B610" s="24" t="str">
        <f t="shared" si="27"/>
        <v/>
      </c>
      <c r="C610" s="3"/>
      <c r="D610" s="2"/>
      <c r="E610" s="2"/>
      <c r="F610" s="2"/>
      <c r="G610" s="2"/>
      <c r="H610" s="2"/>
      <c r="I610" s="2"/>
      <c r="J610" s="55" t="str">
        <f t="shared" si="29"/>
        <v/>
      </c>
      <c r="AC610" s="24" t="str">
        <f t="shared" si="28"/>
        <v/>
      </c>
      <c r="AD610" s="24" t="str">
        <f>IFERROR(VLOOKUP(F610,'TASA DE CAMBIO'!$D$2:$G$15,2,0),"")</f>
        <v/>
      </c>
      <c r="AE610" s="24" t="str">
        <f>IFERROR(VLOOKUP(F610,'TASA DE CAMBIO'!$D$2:$G$15,3,0),"")</f>
        <v/>
      </c>
      <c r="AF610" s="24" t="str">
        <f>IFERROR(VLOOKUP(F610,'TASA DE CAMBIO'!$D$2:$G$15,4,0),"")</f>
        <v/>
      </c>
    </row>
    <row r="611" spans="2:32" x14ac:dyDescent="0.2">
      <c r="B611" s="24" t="str">
        <f t="shared" si="27"/>
        <v/>
      </c>
      <c r="C611" s="3"/>
      <c r="D611" s="2"/>
      <c r="E611" s="2"/>
      <c r="F611" s="2"/>
      <c r="G611" s="2"/>
      <c r="H611" s="2"/>
      <c r="I611" s="2"/>
      <c r="J611" s="55" t="str">
        <f t="shared" si="29"/>
        <v/>
      </c>
      <c r="AC611" s="24" t="str">
        <f t="shared" si="28"/>
        <v/>
      </c>
      <c r="AD611" s="24" t="str">
        <f>IFERROR(VLOOKUP(F611,'TASA DE CAMBIO'!$D$2:$G$15,2,0),"")</f>
        <v/>
      </c>
      <c r="AE611" s="24" t="str">
        <f>IFERROR(VLOOKUP(F611,'TASA DE CAMBIO'!$D$2:$G$15,3,0),"")</f>
        <v/>
      </c>
      <c r="AF611" s="24" t="str">
        <f>IFERROR(VLOOKUP(F611,'TASA DE CAMBIO'!$D$2:$G$15,4,0),"")</f>
        <v/>
      </c>
    </row>
    <row r="612" spans="2:32" x14ac:dyDescent="0.2">
      <c r="B612" s="24" t="str">
        <f t="shared" si="27"/>
        <v/>
      </c>
      <c r="C612" s="3"/>
      <c r="D612" s="2"/>
      <c r="E612" s="2"/>
      <c r="F612" s="2"/>
      <c r="G612" s="2"/>
      <c r="H612" s="2"/>
      <c r="I612" s="2"/>
      <c r="J612" s="55" t="str">
        <f t="shared" si="29"/>
        <v/>
      </c>
      <c r="AC612" s="24" t="str">
        <f t="shared" si="28"/>
        <v/>
      </c>
      <c r="AD612" s="24" t="str">
        <f>IFERROR(VLOOKUP(F612,'TASA DE CAMBIO'!$D$2:$G$15,2,0),"")</f>
        <v/>
      </c>
      <c r="AE612" s="24" t="str">
        <f>IFERROR(VLOOKUP(F612,'TASA DE CAMBIO'!$D$2:$G$15,3,0),"")</f>
        <v/>
      </c>
      <c r="AF612" s="24" t="str">
        <f>IFERROR(VLOOKUP(F612,'TASA DE CAMBIO'!$D$2:$G$15,4,0),"")</f>
        <v/>
      </c>
    </row>
    <row r="613" spans="2:32" x14ac:dyDescent="0.2">
      <c r="B613" s="24" t="str">
        <f t="shared" si="27"/>
        <v/>
      </c>
      <c r="C613" s="3"/>
      <c r="D613" s="2"/>
      <c r="E613" s="2"/>
      <c r="F613" s="2"/>
      <c r="G613" s="2"/>
      <c r="H613" s="2"/>
      <c r="I613" s="2"/>
      <c r="J613" s="55" t="str">
        <f t="shared" si="29"/>
        <v/>
      </c>
      <c r="AC613" s="24" t="str">
        <f t="shared" si="28"/>
        <v/>
      </c>
      <c r="AD613" s="24" t="str">
        <f>IFERROR(VLOOKUP(F613,'TASA DE CAMBIO'!$D$2:$G$15,2,0),"")</f>
        <v/>
      </c>
      <c r="AE613" s="24" t="str">
        <f>IFERROR(VLOOKUP(F613,'TASA DE CAMBIO'!$D$2:$G$15,3,0),"")</f>
        <v/>
      </c>
      <c r="AF613" s="24" t="str">
        <f>IFERROR(VLOOKUP(F613,'TASA DE CAMBIO'!$D$2:$G$15,4,0),"")</f>
        <v/>
      </c>
    </row>
    <row r="614" spans="2:32" x14ac:dyDescent="0.2">
      <c r="B614" s="24" t="str">
        <f t="shared" si="27"/>
        <v/>
      </c>
      <c r="C614" s="3"/>
      <c r="D614" s="2"/>
      <c r="E614" s="2"/>
      <c r="F614" s="2"/>
      <c r="G614" s="2"/>
      <c r="H614" s="2"/>
      <c r="I614" s="2"/>
      <c r="J614" s="55" t="str">
        <f t="shared" si="29"/>
        <v/>
      </c>
      <c r="AC614" s="24" t="str">
        <f t="shared" si="28"/>
        <v/>
      </c>
      <c r="AD614" s="24" t="str">
        <f>IFERROR(VLOOKUP(F614,'TASA DE CAMBIO'!$D$2:$G$15,2,0),"")</f>
        <v/>
      </c>
      <c r="AE614" s="24" t="str">
        <f>IFERROR(VLOOKUP(F614,'TASA DE CAMBIO'!$D$2:$G$15,3,0),"")</f>
        <v/>
      </c>
      <c r="AF614" s="24" t="str">
        <f>IFERROR(VLOOKUP(F614,'TASA DE CAMBIO'!$D$2:$G$15,4,0),"")</f>
        <v/>
      </c>
    </row>
    <row r="615" spans="2:32" x14ac:dyDescent="0.2">
      <c r="B615" s="24" t="str">
        <f t="shared" si="27"/>
        <v/>
      </c>
      <c r="C615" s="3"/>
      <c r="D615" s="2"/>
      <c r="E615" s="2"/>
      <c r="F615" s="2"/>
      <c r="G615" s="2"/>
      <c r="H615" s="2"/>
      <c r="I615" s="2"/>
      <c r="J615" s="55" t="str">
        <f t="shared" si="29"/>
        <v/>
      </c>
      <c r="AC615" s="24" t="str">
        <f t="shared" si="28"/>
        <v/>
      </c>
      <c r="AD615" s="24" t="str">
        <f>IFERROR(VLOOKUP(F615,'TASA DE CAMBIO'!$D$2:$G$15,2,0),"")</f>
        <v/>
      </c>
      <c r="AE615" s="24" t="str">
        <f>IFERROR(VLOOKUP(F615,'TASA DE CAMBIO'!$D$2:$G$15,3,0),"")</f>
        <v/>
      </c>
      <c r="AF615" s="24" t="str">
        <f>IFERROR(VLOOKUP(F615,'TASA DE CAMBIO'!$D$2:$G$15,4,0),"")</f>
        <v/>
      </c>
    </row>
    <row r="616" spans="2:32" x14ac:dyDescent="0.2">
      <c r="B616" s="24" t="str">
        <f t="shared" si="27"/>
        <v/>
      </c>
      <c r="C616" s="3"/>
      <c r="D616" s="2"/>
      <c r="E616" s="2"/>
      <c r="F616" s="2"/>
      <c r="G616" s="2"/>
      <c r="H616" s="2"/>
      <c r="I616" s="2"/>
      <c r="J616" s="55" t="str">
        <f t="shared" si="29"/>
        <v/>
      </c>
      <c r="AC616" s="24" t="str">
        <f t="shared" si="28"/>
        <v/>
      </c>
      <c r="AD616" s="24" t="str">
        <f>IFERROR(VLOOKUP(F616,'TASA DE CAMBIO'!$D$2:$G$15,2,0),"")</f>
        <v/>
      </c>
      <c r="AE616" s="24" t="str">
        <f>IFERROR(VLOOKUP(F616,'TASA DE CAMBIO'!$D$2:$G$15,3,0),"")</f>
        <v/>
      </c>
      <c r="AF616" s="24" t="str">
        <f>IFERROR(VLOOKUP(F616,'TASA DE CAMBIO'!$D$2:$G$15,4,0),"")</f>
        <v/>
      </c>
    </row>
    <row r="617" spans="2:32" x14ac:dyDescent="0.2">
      <c r="B617" s="24" t="str">
        <f t="shared" si="27"/>
        <v/>
      </c>
      <c r="C617" s="3"/>
      <c r="D617" s="2"/>
      <c r="E617" s="2"/>
      <c r="F617" s="2"/>
      <c r="G617" s="2"/>
      <c r="H617" s="2"/>
      <c r="I617" s="2"/>
      <c r="J617" s="55" t="str">
        <f t="shared" si="29"/>
        <v/>
      </c>
      <c r="AC617" s="24" t="str">
        <f t="shared" si="28"/>
        <v/>
      </c>
      <c r="AD617" s="24" t="str">
        <f>IFERROR(VLOOKUP(F617,'TASA DE CAMBIO'!$D$2:$G$15,2,0),"")</f>
        <v/>
      </c>
      <c r="AE617" s="24" t="str">
        <f>IFERROR(VLOOKUP(F617,'TASA DE CAMBIO'!$D$2:$G$15,3,0),"")</f>
        <v/>
      </c>
      <c r="AF617" s="24" t="str">
        <f>IFERROR(VLOOKUP(F617,'TASA DE CAMBIO'!$D$2:$G$15,4,0),"")</f>
        <v/>
      </c>
    </row>
    <row r="618" spans="2:32" x14ac:dyDescent="0.2">
      <c r="B618" s="24" t="str">
        <f t="shared" si="27"/>
        <v/>
      </c>
      <c r="C618" s="3"/>
      <c r="D618" s="2"/>
      <c r="E618" s="2"/>
      <c r="F618" s="2"/>
      <c r="G618" s="2"/>
      <c r="H618" s="2"/>
      <c r="I618" s="2"/>
      <c r="J618" s="55" t="str">
        <f t="shared" si="29"/>
        <v/>
      </c>
      <c r="AC618" s="24" t="str">
        <f t="shared" si="28"/>
        <v/>
      </c>
      <c r="AD618" s="24" t="str">
        <f>IFERROR(VLOOKUP(F618,'TASA DE CAMBIO'!$D$2:$G$15,2,0),"")</f>
        <v/>
      </c>
      <c r="AE618" s="24" t="str">
        <f>IFERROR(VLOOKUP(F618,'TASA DE CAMBIO'!$D$2:$G$15,3,0),"")</f>
        <v/>
      </c>
      <c r="AF618" s="24" t="str">
        <f>IFERROR(VLOOKUP(F618,'TASA DE CAMBIO'!$D$2:$G$15,4,0),"")</f>
        <v/>
      </c>
    </row>
    <row r="619" spans="2:32" x14ac:dyDescent="0.2">
      <c r="B619" s="24" t="str">
        <f t="shared" si="27"/>
        <v/>
      </c>
      <c r="C619" s="3"/>
      <c r="D619" s="2"/>
      <c r="E619" s="2"/>
      <c r="F619" s="2"/>
      <c r="G619" s="2"/>
      <c r="H619" s="2"/>
      <c r="I619" s="2"/>
      <c r="J619" s="55" t="str">
        <f t="shared" si="29"/>
        <v/>
      </c>
      <c r="AC619" s="24" t="str">
        <f t="shared" si="28"/>
        <v/>
      </c>
      <c r="AD619" s="24" t="str">
        <f>IFERROR(VLOOKUP(F619,'TASA DE CAMBIO'!$D$2:$G$15,2,0),"")</f>
        <v/>
      </c>
      <c r="AE619" s="24" t="str">
        <f>IFERROR(VLOOKUP(F619,'TASA DE CAMBIO'!$D$2:$G$15,3,0),"")</f>
        <v/>
      </c>
      <c r="AF619" s="24" t="str">
        <f>IFERROR(VLOOKUP(F619,'TASA DE CAMBIO'!$D$2:$G$15,4,0),"")</f>
        <v/>
      </c>
    </row>
    <row r="620" spans="2:32" x14ac:dyDescent="0.2">
      <c r="B620" s="24" t="str">
        <f t="shared" si="27"/>
        <v/>
      </c>
      <c r="C620" s="3"/>
      <c r="D620" s="2"/>
      <c r="E620" s="2"/>
      <c r="F620" s="2"/>
      <c r="G620" s="2"/>
      <c r="H620" s="2"/>
      <c r="I620" s="2"/>
      <c r="J620" s="55" t="str">
        <f t="shared" si="29"/>
        <v/>
      </c>
      <c r="AC620" s="24" t="str">
        <f t="shared" si="28"/>
        <v/>
      </c>
      <c r="AD620" s="24" t="str">
        <f>IFERROR(VLOOKUP(F620,'TASA DE CAMBIO'!$D$2:$G$15,2,0),"")</f>
        <v/>
      </c>
      <c r="AE620" s="24" t="str">
        <f>IFERROR(VLOOKUP(F620,'TASA DE CAMBIO'!$D$2:$G$15,3,0),"")</f>
        <v/>
      </c>
      <c r="AF620" s="24" t="str">
        <f>IFERROR(VLOOKUP(F620,'TASA DE CAMBIO'!$D$2:$G$15,4,0),"")</f>
        <v/>
      </c>
    </row>
    <row r="621" spans="2:32" x14ac:dyDescent="0.2">
      <c r="B621" s="24" t="str">
        <f t="shared" si="27"/>
        <v/>
      </c>
      <c r="C621" s="3"/>
      <c r="D621" s="2"/>
      <c r="E621" s="2"/>
      <c r="F621" s="2"/>
      <c r="G621" s="2"/>
      <c r="H621" s="2"/>
      <c r="I621" s="2"/>
      <c r="J621" s="55" t="str">
        <f t="shared" si="29"/>
        <v/>
      </c>
      <c r="AC621" s="24" t="str">
        <f t="shared" si="28"/>
        <v/>
      </c>
      <c r="AD621" s="24" t="str">
        <f>IFERROR(VLOOKUP(F621,'TASA DE CAMBIO'!$D$2:$G$15,2,0),"")</f>
        <v/>
      </c>
      <c r="AE621" s="24" t="str">
        <f>IFERROR(VLOOKUP(F621,'TASA DE CAMBIO'!$D$2:$G$15,3,0),"")</f>
        <v/>
      </c>
      <c r="AF621" s="24" t="str">
        <f>IFERROR(VLOOKUP(F621,'TASA DE CAMBIO'!$D$2:$G$15,4,0),"")</f>
        <v/>
      </c>
    </row>
    <row r="622" spans="2:32" x14ac:dyDescent="0.2">
      <c r="B622" s="24" t="str">
        <f t="shared" si="27"/>
        <v/>
      </c>
      <c r="C622" s="3"/>
      <c r="D622" s="2"/>
      <c r="E622" s="2"/>
      <c r="F622" s="2"/>
      <c r="G622" s="2"/>
      <c r="H622" s="2"/>
      <c r="I622" s="2"/>
      <c r="J622" s="55" t="str">
        <f t="shared" si="29"/>
        <v/>
      </c>
      <c r="AC622" s="24" t="str">
        <f t="shared" si="28"/>
        <v/>
      </c>
      <c r="AD622" s="24" t="str">
        <f>IFERROR(VLOOKUP(F622,'TASA DE CAMBIO'!$D$2:$G$15,2,0),"")</f>
        <v/>
      </c>
      <c r="AE622" s="24" t="str">
        <f>IFERROR(VLOOKUP(F622,'TASA DE CAMBIO'!$D$2:$G$15,3,0),"")</f>
        <v/>
      </c>
      <c r="AF622" s="24" t="str">
        <f>IFERROR(VLOOKUP(F622,'TASA DE CAMBIO'!$D$2:$G$15,4,0),"")</f>
        <v/>
      </c>
    </row>
    <row r="623" spans="2:32" x14ac:dyDescent="0.2">
      <c r="B623" s="24" t="str">
        <f t="shared" si="27"/>
        <v/>
      </c>
      <c r="C623" s="3"/>
      <c r="D623" s="2"/>
      <c r="E623" s="2"/>
      <c r="F623" s="2"/>
      <c r="G623" s="2"/>
      <c r="H623" s="2"/>
      <c r="I623" s="2"/>
      <c r="J623" s="55" t="str">
        <f t="shared" si="29"/>
        <v/>
      </c>
      <c r="AC623" s="24" t="str">
        <f t="shared" si="28"/>
        <v/>
      </c>
      <c r="AD623" s="24" t="str">
        <f>IFERROR(VLOOKUP(F623,'TASA DE CAMBIO'!$D$2:$G$15,2,0),"")</f>
        <v/>
      </c>
      <c r="AE623" s="24" t="str">
        <f>IFERROR(VLOOKUP(F623,'TASA DE CAMBIO'!$D$2:$G$15,3,0),"")</f>
        <v/>
      </c>
      <c r="AF623" s="24" t="str">
        <f>IFERROR(VLOOKUP(F623,'TASA DE CAMBIO'!$D$2:$G$15,4,0),"")</f>
        <v/>
      </c>
    </row>
    <row r="624" spans="2:32" x14ac:dyDescent="0.2">
      <c r="B624" s="24" t="str">
        <f t="shared" si="27"/>
        <v/>
      </c>
      <c r="C624" s="3"/>
      <c r="D624" s="2"/>
      <c r="E624" s="2"/>
      <c r="F624" s="2"/>
      <c r="G624" s="2"/>
      <c r="H624" s="2"/>
      <c r="I624" s="2"/>
      <c r="J624" s="55" t="str">
        <f t="shared" si="29"/>
        <v/>
      </c>
      <c r="AC624" s="24" t="str">
        <f t="shared" si="28"/>
        <v/>
      </c>
      <c r="AD624" s="24" t="str">
        <f>IFERROR(VLOOKUP(F624,'TASA DE CAMBIO'!$D$2:$G$15,2,0),"")</f>
        <v/>
      </c>
      <c r="AE624" s="24" t="str">
        <f>IFERROR(VLOOKUP(F624,'TASA DE CAMBIO'!$D$2:$G$15,3,0),"")</f>
        <v/>
      </c>
      <c r="AF624" s="24" t="str">
        <f>IFERROR(VLOOKUP(F624,'TASA DE CAMBIO'!$D$2:$G$15,4,0),"")</f>
        <v/>
      </c>
    </row>
    <row r="625" spans="2:32" x14ac:dyDescent="0.2">
      <c r="B625" s="24" t="str">
        <f t="shared" si="27"/>
        <v/>
      </c>
      <c r="C625" s="3"/>
      <c r="D625" s="2"/>
      <c r="E625" s="2"/>
      <c r="F625" s="2"/>
      <c r="G625" s="2"/>
      <c r="H625" s="2"/>
      <c r="I625" s="2"/>
      <c r="J625" s="55" t="str">
        <f t="shared" si="29"/>
        <v/>
      </c>
      <c r="AC625" s="24" t="str">
        <f t="shared" si="28"/>
        <v/>
      </c>
      <c r="AD625" s="24" t="str">
        <f>IFERROR(VLOOKUP(F625,'TASA DE CAMBIO'!$D$2:$G$15,2,0),"")</f>
        <v/>
      </c>
      <c r="AE625" s="24" t="str">
        <f>IFERROR(VLOOKUP(F625,'TASA DE CAMBIO'!$D$2:$G$15,3,0),"")</f>
        <v/>
      </c>
      <c r="AF625" s="24" t="str">
        <f>IFERROR(VLOOKUP(F625,'TASA DE CAMBIO'!$D$2:$G$15,4,0),"")</f>
        <v/>
      </c>
    </row>
    <row r="626" spans="2:32" x14ac:dyDescent="0.2">
      <c r="B626" s="24" t="str">
        <f t="shared" si="27"/>
        <v/>
      </c>
      <c r="C626" s="3"/>
      <c r="D626" s="2"/>
      <c r="E626" s="2"/>
      <c r="F626" s="2"/>
      <c r="G626" s="2"/>
      <c r="H626" s="2"/>
      <c r="I626" s="2"/>
      <c r="J626" s="55" t="str">
        <f t="shared" si="29"/>
        <v/>
      </c>
      <c r="AC626" s="24" t="str">
        <f t="shared" si="28"/>
        <v/>
      </c>
      <c r="AD626" s="24" t="str">
        <f>IFERROR(VLOOKUP(F626,'TASA DE CAMBIO'!$D$2:$G$15,2,0),"")</f>
        <v/>
      </c>
      <c r="AE626" s="24" t="str">
        <f>IFERROR(VLOOKUP(F626,'TASA DE CAMBIO'!$D$2:$G$15,3,0),"")</f>
        <v/>
      </c>
      <c r="AF626" s="24" t="str">
        <f>IFERROR(VLOOKUP(F626,'TASA DE CAMBIO'!$D$2:$G$15,4,0),"")</f>
        <v/>
      </c>
    </row>
    <row r="627" spans="2:32" x14ac:dyDescent="0.2">
      <c r="B627" s="24" t="str">
        <f t="shared" si="27"/>
        <v/>
      </c>
      <c r="C627" s="3"/>
      <c r="D627" s="2"/>
      <c r="E627" s="2"/>
      <c r="F627" s="2"/>
      <c r="G627" s="2"/>
      <c r="H627" s="2"/>
      <c r="I627" s="2"/>
      <c r="J627" s="55" t="str">
        <f t="shared" si="29"/>
        <v/>
      </c>
      <c r="AC627" s="24" t="str">
        <f t="shared" si="28"/>
        <v/>
      </c>
      <c r="AD627" s="24" t="str">
        <f>IFERROR(VLOOKUP(F627,'TASA DE CAMBIO'!$D$2:$G$15,2,0),"")</f>
        <v/>
      </c>
      <c r="AE627" s="24" t="str">
        <f>IFERROR(VLOOKUP(F627,'TASA DE CAMBIO'!$D$2:$G$15,3,0),"")</f>
        <v/>
      </c>
      <c r="AF627" s="24" t="str">
        <f>IFERROR(VLOOKUP(F627,'TASA DE CAMBIO'!$D$2:$G$15,4,0),"")</f>
        <v/>
      </c>
    </row>
    <row r="628" spans="2:32" x14ac:dyDescent="0.2">
      <c r="B628" s="24" t="str">
        <f t="shared" si="27"/>
        <v/>
      </c>
      <c r="C628" s="3"/>
      <c r="D628" s="2"/>
      <c r="E628" s="2"/>
      <c r="F628" s="2"/>
      <c r="G628" s="2"/>
      <c r="H628" s="2"/>
      <c r="I628" s="2"/>
      <c r="J628" s="55" t="str">
        <f t="shared" si="29"/>
        <v/>
      </c>
      <c r="AC628" s="24" t="str">
        <f t="shared" si="28"/>
        <v/>
      </c>
      <c r="AD628" s="24" t="str">
        <f>IFERROR(VLOOKUP(F628,'TASA DE CAMBIO'!$D$2:$G$15,2,0),"")</f>
        <v/>
      </c>
      <c r="AE628" s="24" t="str">
        <f>IFERROR(VLOOKUP(F628,'TASA DE CAMBIO'!$D$2:$G$15,3,0),"")</f>
        <v/>
      </c>
      <c r="AF628" s="24" t="str">
        <f>IFERROR(VLOOKUP(F628,'TASA DE CAMBIO'!$D$2:$G$15,4,0),"")</f>
        <v/>
      </c>
    </row>
    <row r="629" spans="2:32" x14ac:dyDescent="0.2">
      <c r="B629" s="24" t="str">
        <f t="shared" si="27"/>
        <v/>
      </c>
      <c r="C629" s="3"/>
      <c r="D629" s="2"/>
      <c r="E629" s="2"/>
      <c r="F629" s="2"/>
      <c r="G629" s="2"/>
      <c r="H629" s="2"/>
      <c r="I629" s="2"/>
      <c r="J629" s="55" t="str">
        <f t="shared" si="29"/>
        <v/>
      </c>
      <c r="AC629" s="24" t="str">
        <f t="shared" si="28"/>
        <v/>
      </c>
      <c r="AD629" s="24" t="str">
        <f>IFERROR(VLOOKUP(F629,'TASA DE CAMBIO'!$D$2:$G$15,2,0),"")</f>
        <v/>
      </c>
      <c r="AE629" s="24" t="str">
        <f>IFERROR(VLOOKUP(F629,'TASA DE CAMBIO'!$D$2:$G$15,3,0),"")</f>
        <v/>
      </c>
      <c r="AF629" s="24" t="str">
        <f>IFERROR(VLOOKUP(F629,'TASA DE CAMBIO'!$D$2:$G$15,4,0),"")</f>
        <v/>
      </c>
    </row>
    <row r="630" spans="2:32" x14ac:dyDescent="0.2">
      <c r="B630" s="24" t="str">
        <f t="shared" si="27"/>
        <v/>
      </c>
      <c r="C630" s="3"/>
      <c r="D630" s="2"/>
      <c r="E630" s="2"/>
      <c r="F630" s="2"/>
      <c r="G630" s="2"/>
      <c r="H630" s="2"/>
      <c r="I630" s="2"/>
      <c r="J630" s="55" t="str">
        <f t="shared" si="29"/>
        <v/>
      </c>
      <c r="AC630" s="24" t="str">
        <f t="shared" si="28"/>
        <v/>
      </c>
      <c r="AD630" s="24" t="str">
        <f>IFERROR(VLOOKUP(F630,'TASA DE CAMBIO'!$D$2:$G$15,2,0),"")</f>
        <v/>
      </c>
      <c r="AE630" s="24" t="str">
        <f>IFERROR(VLOOKUP(F630,'TASA DE CAMBIO'!$D$2:$G$15,3,0),"")</f>
        <v/>
      </c>
      <c r="AF630" s="24" t="str">
        <f>IFERROR(VLOOKUP(F630,'TASA DE CAMBIO'!$D$2:$G$15,4,0),"")</f>
        <v/>
      </c>
    </row>
    <row r="631" spans="2:32" x14ac:dyDescent="0.2">
      <c r="B631" s="24" t="str">
        <f t="shared" si="27"/>
        <v/>
      </c>
      <c r="C631" s="3"/>
      <c r="D631" s="2"/>
      <c r="E631" s="2"/>
      <c r="F631" s="2"/>
      <c r="G631" s="2"/>
      <c r="H631" s="2"/>
      <c r="I631" s="2"/>
      <c r="J631" s="55" t="str">
        <f t="shared" si="29"/>
        <v/>
      </c>
      <c r="AC631" s="24" t="str">
        <f t="shared" si="28"/>
        <v/>
      </c>
      <c r="AD631" s="24" t="str">
        <f>IFERROR(VLOOKUP(F631,'TASA DE CAMBIO'!$D$2:$G$15,2,0),"")</f>
        <v/>
      </c>
      <c r="AE631" s="24" t="str">
        <f>IFERROR(VLOOKUP(F631,'TASA DE CAMBIO'!$D$2:$G$15,3,0),"")</f>
        <v/>
      </c>
      <c r="AF631" s="24" t="str">
        <f>IFERROR(VLOOKUP(F631,'TASA DE CAMBIO'!$D$2:$G$15,4,0),"")</f>
        <v/>
      </c>
    </row>
    <row r="632" spans="2:32" x14ac:dyDescent="0.2">
      <c r="B632" s="24" t="str">
        <f t="shared" si="27"/>
        <v/>
      </c>
      <c r="C632" s="3"/>
      <c r="D632" s="2"/>
      <c r="E632" s="2"/>
      <c r="F632" s="2"/>
      <c r="G632" s="2"/>
      <c r="H632" s="2"/>
      <c r="I632" s="2"/>
      <c r="J632" s="55" t="str">
        <f t="shared" si="29"/>
        <v/>
      </c>
      <c r="AC632" s="24" t="str">
        <f t="shared" si="28"/>
        <v/>
      </c>
      <c r="AD632" s="24" t="str">
        <f>IFERROR(VLOOKUP(F632,'TASA DE CAMBIO'!$D$2:$G$15,2,0),"")</f>
        <v/>
      </c>
      <c r="AE632" s="24" t="str">
        <f>IFERROR(VLOOKUP(F632,'TASA DE CAMBIO'!$D$2:$G$15,3,0),"")</f>
        <v/>
      </c>
      <c r="AF632" s="24" t="str">
        <f>IFERROR(VLOOKUP(F632,'TASA DE CAMBIO'!$D$2:$G$15,4,0),"")</f>
        <v/>
      </c>
    </row>
    <row r="633" spans="2:32" x14ac:dyDescent="0.2">
      <c r="B633" s="24" t="str">
        <f t="shared" si="27"/>
        <v/>
      </c>
      <c r="C633" s="3"/>
      <c r="D633" s="2"/>
      <c r="E633" s="2"/>
      <c r="F633" s="2"/>
      <c r="G633" s="2"/>
      <c r="H633" s="2"/>
      <c r="I633" s="2"/>
      <c r="J633" s="55" t="str">
        <f t="shared" si="29"/>
        <v/>
      </c>
      <c r="AC633" s="24" t="str">
        <f t="shared" si="28"/>
        <v/>
      </c>
      <c r="AD633" s="24" t="str">
        <f>IFERROR(VLOOKUP(F633,'TASA DE CAMBIO'!$D$2:$G$15,2,0),"")</f>
        <v/>
      </c>
      <c r="AE633" s="24" t="str">
        <f>IFERROR(VLOOKUP(F633,'TASA DE CAMBIO'!$D$2:$G$15,3,0),"")</f>
        <v/>
      </c>
      <c r="AF633" s="24" t="str">
        <f>IFERROR(VLOOKUP(F633,'TASA DE CAMBIO'!$D$2:$G$15,4,0),"")</f>
        <v/>
      </c>
    </row>
    <row r="634" spans="2:32" x14ac:dyDescent="0.2">
      <c r="B634" s="24" t="str">
        <f t="shared" si="27"/>
        <v/>
      </c>
      <c r="C634" s="3"/>
      <c r="D634" s="2"/>
      <c r="E634" s="2"/>
      <c r="F634" s="2"/>
      <c r="G634" s="2"/>
      <c r="H634" s="2"/>
      <c r="I634" s="2"/>
      <c r="J634" s="55" t="str">
        <f t="shared" si="29"/>
        <v/>
      </c>
      <c r="AC634" s="24" t="str">
        <f t="shared" si="28"/>
        <v/>
      </c>
      <c r="AD634" s="24" t="str">
        <f>IFERROR(VLOOKUP(F634,'TASA DE CAMBIO'!$D$2:$G$15,2,0),"")</f>
        <v/>
      </c>
      <c r="AE634" s="24" t="str">
        <f>IFERROR(VLOOKUP(F634,'TASA DE CAMBIO'!$D$2:$G$15,3,0),"")</f>
        <v/>
      </c>
      <c r="AF634" s="24" t="str">
        <f>IFERROR(VLOOKUP(F634,'TASA DE CAMBIO'!$D$2:$G$15,4,0),"")</f>
        <v/>
      </c>
    </row>
    <row r="635" spans="2:32" x14ac:dyDescent="0.2">
      <c r="B635" s="24" t="str">
        <f t="shared" si="27"/>
        <v/>
      </c>
      <c r="C635" s="3"/>
      <c r="D635" s="2"/>
      <c r="E635" s="2"/>
      <c r="F635" s="2"/>
      <c r="G635" s="2"/>
      <c r="H635" s="2"/>
      <c r="I635" s="2"/>
      <c r="J635" s="55" t="str">
        <f t="shared" si="29"/>
        <v/>
      </c>
      <c r="AC635" s="24" t="str">
        <f t="shared" si="28"/>
        <v/>
      </c>
      <c r="AD635" s="24" t="str">
        <f>IFERROR(VLOOKUP(F635,'TASA DE CAMBIO'!$D$2:$G$15,2,0),"")</f>
        <v/>
      </c>
      <c r="AE635" s="24" t="str">
        <f>IFERROR(VLOOKUP(F635,'TASA DE CAMBIO'!$D$2:$G$15,3,0),"")</f>
        <v/>
      </c>
      <c r="AF635" s="24" t="str">
        <f>IFERROR(VLOOKUP(F635,'TASA DE CAMBIO'!$D$2:$G$15,4,0),"")</f>
        <v/>
      </c>
    </row>
    <row r="636" spans="2:32" x14ac:dyDescent="0.2">
      <c r="B636" s="24" t="str">
        <f t="shared" si="27"/>
        <v/>
      </c>
      <c r="C636" s="3"/>
      <c r="D636" s="2"/>
      <c r="E636" s="2"/>
      <c r="F636" s="2"/>
      <c r="G636" s="2"/>
      <c r="H636" s="2"/>
      <c r="I636" s="2"/>
      <c r="J636" s="55" t="str">
        <f t="shared" si="29"/>
        <v/>
      </c>
      <c r="AC636" s="24" t="str">
        <f t="shared" si="28"/>
        <v/>
      </c>
      <c r="AD636" s="24" t="str">
        <f>IFERROR(VLOOKUP(F636,'TASA DE CAMBIO'!$D$2:$G$15,2,0),"")</f>
        <v/>
      </c>
      <c r="AE636" s="24" t="str">
        <f>IFERROR(VLOOKUP(F636,'TASA DE CAMBIO'!$D$2:$G$15,3,0),"")</f>
        <v/>
      </c>
      <c r="AF636" s="24" t="str">
        <f>IFERROR(VLOOKUP(F636,'TASA DE CAMBIO'!$D$2:$G$15,4,0),"")</f>
        <v/>
      </c>
    </row>
    <row r="637" spans="2:32" x14ac:dyDescent="0.2">
      <c r="B637" s="24" t="str">
        <f t="shared" si="27"/>
        <v/>
      </c>
      <c r="C637" s="3"/>
      <c r="D637" s="2"/>
      <c r="E637" s="2"/>
      <c r="F637" s="2"/>
      <c r="G637" s="2"/>
      <c r="H637" s="2"/>
      <c r="I637" s="2"/>
      <c r="J637" s="55" t="str">
        <f t="shared" si="29"/>
        <v/>
      </c>
      <c r="AC637" s="24" t="str">
        <f t="shared" si="28"/>
        <v/>
      </c>
      <c r="AD637" s="24" t="str">
        <f>IFERROR(VLOOKUP(F637,'TASA DE CAMBIO'!$D$2:$G$15,2,0),"")</f>
        <v/>
      </c>
      <c r="AE637" s="24" t="str">
        <f>IFERROR(VLOOKUP(F637,'TASA DE CAMBIO'!$D$2:$G$15,3,0),"")</f>
        <v/>
      </c>
      <c r="AF637" s="24" t="str">
        <f>IFERROR(VLOOKUP(F637,'TASA DE CAMBIO'!$D$2:$G$15,4,0),"")</f>
        <v/>
      </c>
    </row>
    <row r="638" spans="2:32" x14ac:dyDescent="0.2">
      <c r="B638" s="24" t="str">
        <f t="shared" si="27"/>
        <v/>
      </c>
      <c r="C638" s="3"/>
      <c r="D638" s="2"/>
      <c r="E638" s="2"/>
      <c r="F638" s="2"/>
      <c r="G638" s="2"/>
      <c r="H638" s="2"/>
      <c r="I638" s="2"/>
      <c r="J638" s="55" t="str">
        <f t="shared" si="29"/>
        <v/>
      </c>
      <c r="AC638" s="24" t="str">
        <f t="shared" si="28"/>
        <v/>
      </c>
      <c r="AD638" s="24" t="str">
        <f>IFERROR(VLOOKUP(F638,'TASA DE CAMBIO'!$D$2:$G$15,2,0),"")</f>
        <v/>
      </c>
      <c r="AE638" s="24" t="str">
        <f>IFERROR(VLOOKUP(F638,'TASA DE CAMBIO'!$D$2:$G$15,3,0),"")</f>
        <v/>
      </c>
      <c r="AF638" s="24" t="str">
        <f>IFERROR(VLOOKUP(F638,'TASA DE CAMBIO'!$D$2:$G$15,4,0),"")</f>
        <v/>
      </c>
    </row>
    <row r="639" spans="2:32" x14ac:dyDescent="0.2">
      <c r="B639" s="24" t="str">
        <f t="shared" si="27"/>
        <v/>
      </c>
      <c r="C639" s="3"/>
      <c r="D639" s="2"/>
      <c r="E639" s="2"/>
      <c r="F639" s="2"/>
      <c r="G639" s="2"/>
      <c r="H639" s="2"/>
      <c r="I639" s="2"/>
      <c r="J639" s="55" t="str">
        <f t="shared" si="29"/>
        <v/>
      </c>
      <c r="AC639" s="24" t="str">
        <f t="shared" si="28"/>
        <v/>
      </c>
      <c r="AD639" s="24" t="str">
        <f>IFERROR(VLOOKUP(F639,'TASA DE CAMBIO'!$D$2:$G$15,2,0),"")</f>
        <v/>
      </c>
      <c r="AE639" s="24" t="str">
        <f>IFERROR(VLOOKUP(F639,'TASA DE CAMBIO'!$D$2:$G$15,3,0),"")</f>
        <v/>
      </c>
      <c r="AF639" s="24" t="str">
        <f>IFERROR(VLOOKUP(F639,'TASA DE CAMBIO'!$D$2:$G$15,4,0),"")</f>
        <v/>
      </c>
    </row>
    <row r="640" spans="2:32" x14ac:dyDescent="0.2">
      <c r="B640" s="24" t="str">
        <f t="shared" si="27"/>
        <v/>
      </c>
      <c r="C640" s="3"/>
      <c r="D640" s="2"/>
      <c r="E640" s="2"/>
      <c r="F640" s="2"/>
      <c r="G640" s="2"/>
      <c r="H640" s="2"/>
      <c r="I640" s="2"/>
      <c r="J640" s="55" t="str">
        <f t="shared" si="29"/>
        <v/>
      </c>
      <c r="AC640" s="24" t="str">
        <f t="shared" si="28"/>
        <v/>
      </c>
      <c r="AD640" s="24" t="str">
        <f>IFERROR(VLOOKUP(F640,'TASA DE CAMBIO'!$D$2:$G$15,2,0),"")</f>
        <v/>
      </c>
      <c r="AE640" s="24" t="str">
        <f>IFERROR(VLOOKUP(F640,'TASA DE CAMBIO'!$D$2:$G$15,3,0),"")</f>
        <v/>
      </c>
      <c r="AF640" s="24" t="str">
        <f>IFERROR(VLOOKUP(F640,'TASA DE CAMBIO'!$D$2:$G$15,4,0),"")</f>
        <v/>
      </c>
    </row>
    <row r="641" spans="2:32" x14ac:dyDescent="0.2">
      <c r="B641" s="24" t="str">
        <f t="shared" si="27"/>
        <v/>
      </c>
      <c r="C641" s="3"/>
      <c r="D641" s="2"/>
      <c r="E641" s="2"/>
      <c r="F641" s="2"/>
      <c r="G641" s="2"/>
      <c r="H641" s="2"/>
      <c r="I641" s="2"/>
      <c r="J641" s="55" t="str">
        <f t="shared" si="29"/>
        <v/>
      </c>
      <c r="AC641" s="24" t="str">
        <f t="shared" si="28"/>
        <v/>
      </c>
      <c r="AD641" s="24" t="str">
        <f>IFERROR(VLOOKUP(F641,'TASA DE CAMBIO'!$D$2:$G$15,2,0),"")</f>
        <v/>
      </c>
      <c r="AE641" s="24" t="str">
        <f>IFERROR(VLOOKUP(F641,'TASA DE CAMBIO'!$D$2:$G$15,3,0),"")</f>
        <v/>
      </c>
      <c r="AF641" s="24" t="str">
        <f>IFERROR(VLOOKUP(F641,'TASA DE CAMBIO'!$D$2:$G$15,4,0),"")</f>
        <v/>
      </c>
    </row>
    <row r="642" spans="2:32" x14ac:dyDescent="0.2">
      <c r="B642" s="24" t="str">
        <f t="shared" si="27"/>
        <v/>
      </c>
      <c r="C642" s="3"/>
      <c r="D642" s="2"/>
      <c r="E642" s="2"/>
      <c r="F642" s="2"/>
      <c r="G642" s="2"/>
      <c r="H642" s="2"/>
      <c r="I642" s="2"/>
      <c r="J642" s="55" t="str">
        <f t="shared" si="29"/>
        <v/>
      </c>
      <c r="AC642" s="24" t="str">
        <f t="shared" si="28"/>
        <v/>
      </c>
      <c r="AD642" s="24" t="str">
        <f>IFERROR(VLOOKUP(F642,'TASA DE CAMBIO'!$D$2:$G$15,2,0),"")</f>
        <v/>
      </c>
      <c r="AE642" s="24" t="str">
        <f>IFERROR(VLOOKUP(F642,'TASA DE CAMBIO'!$D$2:$G$15,3,0),"")</f>
        <v/>
      </c>
      <c r="AF642" s="24" t="str">
        <f>IFERROR(VLOOKUP(F642,'TASA DE CAMBIO'!$D$2:$G$15,4,0),"")</f>
        <v/>
      </c>
    </row>
    <row r="643" spans="2:32" x14ac:dyDescent="0.2">
      <c r="B643" s="24" t="str">
        <f t="shared" si="27"/>
        <v/>
      </c>
      <c r="C643" s="3"/>
      <c r="D643" s="2"/>
      <c r="E643" s="2"/>
      <c r="F643" s="2"/>
      <c r="G643" s="2"/>
      <c r="H643" s="2"/>
      <c r="I643" s="2"/>
      <c r="J643" s="55" t="str">
        <f t="shared" si="29"/>
        <v/>
      </c>
      <c r="AC643" s="24" t="str">
        <f t="shared" si="28"/>
        <v/>
      </c>
      <c r="AD643" s="24" t="str">
        <f>IFERROR(VLOOKUP(F643,'TASA DE CAMBIO'!$D$2:$G$15,2,0),"")</f>
        <v/>
      </c>
      <c r="AE643" s="24" t="str">
        <f>IFERROR(VLOOKUP(F643,'TASA DE CAMBIO'!$D$2:$G$15,3,0),"")</f>
        <v/>
      </c>
      <c r="AF643" s="24" t="str">
        <f>IFERROR(VLOOKUP(F643,'TASA DE CAMBIO'!$D$2:$G$15,4,0),"")</f>
        <v/>
      </c>
    </row>
    <row r="644" spans="2:32" x14ac:dyDescent="0.2">
      <c r="B644" s="24" t="str">
        <f t="shared" si="27"/>
        <v/>
      </c>
      <c r="C644" s="3"/>
      <c r="D644" s="2"/>
      <c r="E644" s="2"/>
      <c r="F644" s="2"/>
      <c r="G644" s="2"/>
      <c r="H644" s="2"/>
      <c r="I644" s="2"/>
      <c r="J644" s="55" t="str">
        <f t="shared" si="29"/>
        <v/>
      </c>
      <c r="AC644" s="24" t="str">
        <f t="shared" si="28"/>
        <v/>
      </c>
      <c r="AD644" s="24" t="str">
        <f>IFERROR(VLOOKUP(F644,'TASA DE CAMBIO'!$D$2:$G$15,2,0),"")</f>
        <v/>
      </c>
      <c r="AE644" s="24" t="str">
        <f>IFERROR(VLOOKUP(F644,'TASA DE CAMBIO'!$D$2:$G$15,3,0),"")</f>
        <v/>
      </c>
      <c r="AF644" s="24" t="str">
        <f>IFERROR(VLOOKUP(F644,'TASA DE CAMBIO'!$D$2:$G$15,4,0),"")</f>
        <v/>
      </c>
    </row>
    <row r="645" spans="2:32" x14ac:dyDescent="0.2">
      <c r="B645" s="24" t="str">
        <f t="shared" si="27"/>
        <v/>
      </c>
      <c r="C645" s="3"/>
      <c r="D645" s="2"/>
      <c r="E645" s="2"/>
      <c r="F645" s="2"/>
      <c r="G645" s="2"/>
      <c r="H645" s="2"/>
      <c r="I645" s="2"/>
      <c r="J645" s="55" t="str">
        <f t="shared" si="29"/>
        <v/>
      </c>
      <c r="AC645" s="24" t="str">
        <f t="shared" si="28"/>
        <v/>
      </c>
      <c r="AD645" s="24" t="str">
        <f>IFERROR(VLOOKUP(F645,'TASA DE CAMBIO'!$D$2:$G$15,2,0),"")</f>
        <v/>
      </c>
      <c r="AE645" s="24" t="str">
        <f>IFERROR(VLOOKUP(F645,'TASA DE CAMBIO'!$D$2:$G$15,3,0),"")</f>
        <v/>
      </c>
      <c r="AF645" s="24" t="str">
        <f>IFERROR(VLOOKUP(F645,'TASA DE CAMBIO'!$D$2:$G$15,4,0),"")</f>
        <v/>
      </c>
    </row>
    <row r="646" spans="2:32" x14ac:dyDescent="0.2">
      <c r="B646" s="24" t="str">
        <f t="shared" ref="B646:B709" si="30">CONCATENATE(D646,E646,F646)</f>
        <v/>
      </c>
      <c r="C646" s="3"/>
      <c r="D646" s="2"/>
      <c r="E646" s="2"/>
      <c r="F646" s="2"/>
      <c r="G646" s="2"/>
      <c r="H646" s="2"/>
      <c r="I646" s="2"/>
      <c r="J646" s="55" t="str">
        <f t="shared" si="29"/>
        <v/>
      </c>
      <c r="AC646" s="24" t="str">
        <f t="shared" ref="AC646:AC709" si="31">IF(G646="","",G646-H646-I646)</f>
        <v/>
      </c>
      <c r="AD646" s="24" t="str">
        <f>IFERROR(VLOOKUP(F646,'TASA DE CAMBIO'!$D$2:$G$15,2,0),"")</f>
        <v/>
      </c>
      <c r="AE646" s="24" t="str">
        <f>IFERROR(VLOOKUP(F646,'TASA DE CAMBIO'!$D$2:$G$15,3,0),"")</f>
        <v/>
      </c>
      <c r="AF646" s="24" t="str">
        <f>IFERROR(VLOOKUP(F646,'TASA DE CAMBIO'!$D$2:$G$15,4,0),"")</f>
        <v/>
      </c>
    </row>
    <row r="647" spans="2:32" x14ac:dyDescent="0.2">
      <c r="B647" s="24" t="str">
        <f t="shared" si="30"/>
        <v/>
      </c>
      <c r="C647" s="3"/>
      <c r="D647" s="2"/>
      <c r="E647" s="2"/>
      <c r="F647" s="2"/>
      <c r="G647" s="2"/>
      <c r="H647" s="2"/>
      <c r="I647" s="2"/>
      <c r="J647" s="55" t="str">
        <f t="shared" ref="J647:J710" si="32">IF(AC647="","",IF(AND(AE647="Inicio",AF647=2),_xlfn.CONCAT(AD647,TEXT(AC647,"#,##0.00")), IF(AND(AE647="Fin",AF647=2),_xlfn.CONCAT(TEXT(AC647,"#,##0.00"),AD647), IF(AND(AE647="Inicio",AF647=0),_xlfn.CONCAT(AD647,TEXT(AC647,"#,##0")), IF(AND(AE647="Fin",AF647=0),_xlfn.CONCAT(TEXT(AC647,"#,##0"),AD647),"")))))</f>
        <v/>
      </c>
      <c r="AC647" s="24" t="str">
        <f t="shared" si="31"/>
        <v/>
      </c>
      <c r="AD647" s="24" t="str">
        <f>IFERROR(VLOOKUP(F647,'TASA DE CAMBIO'!$D$2:$G$15,2,0),"")</f>
        <v/>
      </c>
      <c r="AE647" s="24" t="str">
        <f>IFERROR(VLOOKUP(F647,'TASA DE CAMBIO'!$D$2:$G$15,3,0),"")</f>
        <v/>
      </c>
      <c r="AF647" s="24" t="str">
        <f>IFERROR(VLOOKUP(F647,'TASA DE CAMBIO'!$D$2:$G$15,4,0),"")</f>
        <v/>
      </c>
    </row>
    <row r="648" spans="2:32" x14ac:dyDescent="0.2">
      <c r="B648" s="24" t="str">
        <f t="shared" si="30"/>
        <v/>
      </c>
      <c r="C648" s="3"/>
      <c r="D648" s="2"/>
      <c r="E648" s="2"/>
      <c r="F648" s="2"/>
      <c r="G648" s="2"/>
      <c r="H648" s="2"/>
      <c r="I648" s="2"/>
      <c r="J648" s="55" t="str">
        <f t="shared" si="32"/>
        <v/>
      </c>
      <c r="AC648" s="24" t="str">
        <f t="shared" si="31"/>
        <v/>
      </c>
      <c r="AD648" s="24" t="str">
        <f>IFERROR(VLOOKUP(F648,'TASA DE CAMBIO'!$D$2:$G$15,2,0),"")</f>
        <v/>
      </c>
      <c r="AE648" s="24" t="str">
        <f>IFERROR(VLOOKUP(F648,'TASA DE CAMBIO'!$D$2:$G$15,3,0),"")</f>
        <v/>
      </c>
      <c r="AF648" s="24" t="str">
        <f>IFERROR(VLOOKUP(F648,'TASA DE CAMBIO'!$D$2:$G$15,4,0),"")</f>
        <v/>
      </c>
    </row>
    <row r="649" spans="2:32" x14ac:dyDescent="0.2">
      <c r="B649" s="24" t="str">
        <f t="shared" si="30"/>
        <v/>
      </c>
      <c r="C649" s="3"/>
      <c r="D649" s="2"/>
      <c r="E649" s="2"/>
      <c r="F649" s="2"/>
      <c r="G649" s="2"/>
      <c r="H649" s="2"/>
      <c r="I649" s="2"/>
      <c r="J649" s="55" t="str">
        <f t="shared" si="32"/>
        <v/>
      </c>
      <c r="AC649" s="24" t="str">
        <f t="shared" si="31"/>
        <v/>
      </c>
      <c r="AD649" s="24" t="str">
        <f>IFERROR(VLOOKUP(F649,'TASA DE CAMBIO'!$D$2:$G$15,2,0),"")</f>
        <v/>
      </c>
      <c r="AE649" s="24" t="str">
        <f>IFERROR(VLOOKUP(F649,'TASA DE CAMBIO'!$D$2:$G$15,3,0),"")</f>
        <v/>
      </c>
      <c r="AF649" s="24" t="str">
        <f>IFERROR(VLOOKUP(F649,'TASA DE CAMBIO'!$D$2:$G$15,4,0),"")</f>
        <v/>
      </c>
    </row>
    <row r="650" spans="2:32" x14ac:dyDescent="0.2">
      <c r="B650" s="24" t="str">
        <f t="shared" si="30"/>
        <v/>
      </c>
      <c r="C650" s="3"/>
      <c r="D650" s="2"/>
      <c r="E650" s="2"/>
      <c r="F650" s="2"/>
      <c r="G650" s="2"/>
      <c r="H650" s="2"/>
      <c r="I650" s="2"/>
      <c r="J650" s="55" t="str">
        <f t="shared" si="32"/>
        <v/>
      </c>
      <c r="AC650" s="24" t="str">
        <f t="shared" si="31"/>
        <v/>
      </c>
      <c r="AD650" s="24" t="str">
        <f>IFERROR(VLOOKUP(F650,'TASA DE CAMBIO'!$D$2:$G$15,2,0),"")</f>
        <v/>
      </c>
      <c r="AE650" s="24" t="str">
        <f>IFERROR(VLOOKUP(F650,'TASA DE CAMBIO'!$D$2:$G$15,3,0),"")</f>
        <v/>
      </c>
      <c r="AF650" s="24" t="str">
        <f>IFERROR(VLOOKUP(F650,'TASA DE CAMBIO'!$D$2:$G$15,4,0),"")</f>
        <v/>
      </c>
    </row>
    <row r="651" spans="2:32" x14ac:dyDescent="0.2">
      <c r="B651" s="24" t="str">
        <f t="shared" si="30"/>
        <v/>
      </c>
      <c r="C651" s="3"/>
      <c r="D651" s="2"/>
      <c r="E651" s="2"/>
      <c r="F651" s="2"/>
      <c r="G651" s="2"/>
      <c r="H651" s="2"/>
      <c r="I651" s="2"/>
      <c r="J651" s="55" t="str">
        <f t="shared" si="32"/>
        <v/>
      </c>
      <c r="AC651" s="24" t="str">
        <f t="shared" si="31"/>
        <v/>
      </c>
      <c r="AD651" s="24" t="str">
        <f>IFERROR(VLOOKUP(F651,'TASA DE CAMBIO'!$D$2:$G$15,2,0),"")</f>
        <v/>
      </c>
      <c r="AE651" s="24" t="str">
        <f>IFERROR(VLOOKUP(F651,'TASA DE CAMBIO'!$D$2:$G$15,3,0),"")</f>
        <v/>
      </c>
      <c r="AF651" s="24" t="str">
        <f>IFERROR(VLOOKUP(F651,'TASA DE CAMBIO'!$D$2:$G$15,4,0),"")</f>
        <v/>
      </c>
    </row>
    <row r="652" spans="2:32" x14ac:dyDescent="0.2">
      <c r="B652" s="24" t="str">
        <f t="shared" si="30"/>
        <v/>
      </c>
      <c r="C652" s="3"/>
      <c r="D652" s="2"/>
      <c r="E652" s="2"/>
      <c r="F652" s="2"/>
      <c r="G652" s="2"/>
      <c r="H652" s="2"/>
      <c r="I652" s="2"/>
      <c r="J652" s="55" t="str">
        <f t="shared" si="32"/>
        <v/>
      </c>
      <c r="AC652" s="24" t="str">
        <f t="shared" si="31"/>
        <v/>
      </c>
      <c r="AD652" s="24" t="str">
        <f>IFERROR(VLOOKUP(F652,'TASA DE CAMBIO'!$D$2:$G$15,2,0),"")</f>
        <v/>
      </c>
      <c r="AE652" s="24" t="str">
        <f>IFERROR(VLOOKUP(F652,'TASA DE CAMBIO'!$D$2:$G$15,3,0),"")</f>
        <v/>
      </c>
      <c r="AF652" s="24" t="str">
        <f>IFERROR(VLOOKUP(F652,'TASA DE CAMBIO'!$D$2:$G$15,4,0),"")</f>
        <v/>
      </c>
    </row>
    <row r="653" spans="2:32" x14ac:dyDescent="0.2">
      <c r="B653" s="24" t="str">
        <f t="shared" si="30"/>
        <v/>
      </c>
      <c r="C653" s="3"/>
      <c r="D653" s="2"/>
      <c r="E653" s="2"/>
      <c r="F653" s="2"/>
      <c r="G653" s="2"/>
      <c r="H653" s="2"/>
      <c r="I653" s="2"/>
      <c r="J653" s="55" t="str">
        <f t="shared" si="32"/>
        <v/>
      </c>
      <c r="AC653" s="24" t="str">
        <f t="shared" si="31"/>
        <v/>
      </c>
      <c r="AD653" s="24" t="str">
        <f>IFERROR(VLOOKUP(F653,'TASA DE CAMBIO'!$D$2:$G$15,2,0),"")</f>
        <v/>
      </c>
      <c r="AE653" s="24" t="str">
        <f>IFERROR(VLOOKUP(F653,'TASA DE CAMBIO'!$D$2:$G$15,3,0),"")</f>
        <v/>
      </c>
      <c r="AF653" s="24" t="str">
        <f>IFERROR(VLOOKUP(F653,'TASA DE CAMBIO'!$D$2:$G$15,4,0),"")</f>
        <v/>
      </c>
    </row>
    <row r="654" spans="2:32" x14ac:dyDescent="0.2">
      <c r="B654" s="24" t="str">
        <f t="shared" si="30"/>
        <v/>
      </c>
      <c r="C654" s="3"/>
      <c r="D654" s="2"/>
      <c r="E654" s="2"/>
      <c r="F654" s="2"/>
      <c r="G654" s="2"/>
      <c r="H654" s="2"/>
      <c r="I654" s="2"/>
      <c r="J654" s="55" t="str">
        <f t="shared" si="32"/>
        <v/>
      </c>
      <c r="AC654" s="24" t="str">
        <f t="shared" si="31"/>
        <v/>
      </c>
      <c r="AD654" s="24" t="str">
        <f>IFERROR(VLOOKUP(F654,'TASA DE CAMBIO'!$D$2:$G$15,2,0),"")</f>
        <v/>
      </c>
      <c r="AE654" s="24" t="str">
        <f>IFERROR(VLOOKUP(F654,'TASA DE CAMBIO'!$D$2:$G$15,3,0),"")</f>
        <v/>
      </c>
      <c r="AF654" s="24" t="str">
        <f>IFERROR(VLOOKUP(F654,'TASA DE CAMBIO'!$D$2:$G$15,4,0),"")</f>
        <v/>
      </c>
    </row>
    <row r="655" spans="2:32" x14ac:dyDescent="0.2">
      <c r="B655" s="24" t="str">
        <f t="shared" si="30"/>
        <v/>
      </c>
      <c r="C655" s="3"/>
      <c r="D655" s="2"/>
      <c r="E655" s="2"/>
      <c r="F655" s="2"/>
      <c r="G655" s="2"/>
      <c r="H655" s="2"/>
      <c r="I655" s="2"/>
      <c r="J655" s="55" t="str">
        <f t="shared" si="32"/>
        <v/>
      </c>
      <c r="AC655" s="24" t="str">
        <f t="shared" si="31"/>
        <v/>
      </c>
      <c r="AD655" s="24" t="str">
        <f>IFERROR(VLOOKUP(F655,'TASA DE CAMBIO'!$D$2:$G$15,2,0),"")</f>
        <v/>
      </c>
      <c r="AE655" s="24" t="str">
        <f>IFERROR(VLOOKUP(F655,'TASA DE CAMBIO'!$D$2:$G$15,3,0),"")</f>
        <v/>
      </c>
      <c r="AF655" s="24" t="str">
        <f>IFERROR(VLOOKUP(F655,'TASA DE CAMBIO'!$D$2:$G$15,4,0),"")</f>
        <v/>
      </c>
    </row>
    <row r="656" spans="2:32" x14ac:dyDescent="0.2">
      <c r="B656" s="24" t="str">
        <f t="shared" si="30"/>
        <v/>
      </c>
      <c r="C656" s="3"/>
      <c r="D656" s="2"/>
      <c r="E656" s="2"/>
      <c r="F656" s="2"/>
      <c r="G656" s="2"/>
      <c r="H656" s="2"/>
      <c r="I656" s="2"/>
      <c r="J656" s="55" t="str">
        <f t="shared" si="32"/>
        <v/>
      </c>
      <c r="AC656" s="24" t="str">
        <f t="shared" si="31"/>
        <v/>
      </c>
      <c r="AD656" s="24" t="str">
        <f>IFERROR(VLOOKUP(F656,'TASA DE CAMBIO'!$D$2:$G$15,2,0),"")</f>
        <v/>
      </c>
      <c r="AE656" s="24" t="str">
        <f>IFERROR(VLOOKUP(F656,'TASA DE CAMBIO'!$D$2:$G$15,3,0),"")</f>
        <v/>
      </c>
      <c r="AF656" s="24" t="str">
        <f>IFERROR(VLOOKUP(F656,'TASA DE CAMBIO'!$D$2:$G$15,4,0),"")</f>
        <v/>
      </c>
    </row>
    <row r="657" spans="2:32" x14ac:dyDescent="0.2">
      <c r="B657" s="24" t="str">
        <f t="shared" si="30"/>
        <v/>
      </c>
      <c r="C657" s="3"/>
      <c r="D657" s="2"/>
      <c r="E657" s="2"/>
      <c r="F657" s="2"/>
      <c r="G657" s="2"/>
      <c r="H657" s="2"/>
      <c r="I657" s="2"/>
      <c r="J657" s="55" t="str">
        <f t="shared" si="32"/>
        <v/>
      </c>
      <c r="AC657" s="24" t="str">
        <f t="shared" si="31"/>
        <v/>
      </c>
      <c r="AD657" s="24" t="str">
        <f>IFERROR(VLOOKUP(F657,'TASA DE CAMBIO'!$D$2:$G$15,2,0),"")</f>
        <v/>
      </c>
      <c r="AE657" s="24" t="str">
        <f>IFERROR(VLOOKUP(F657,'TASA DE CAMBIO'!$D$2:$G$15,3,0),"")</f>
        <v/>
      </c>
      <c r="AF657" s="24" t="str">
        <f>IFERROR(VLOOKUP(F657,'TASA DE CAMBIO'!$D$2:$G$15,4,0),"")</f>
        <v/>
      </c>
    </row>
    <row r="658" spans="2:32" x14ac:dyDescent="0.2">
      <c r="B658" s="24" t="str">
        <f t="shared" si="30"/>
        <v/>
      </c>
      <c r="C658" s="3"/>
      <c r="D658" s="2"/>
      <c r="E658" s="2"/>
      <c r="F658" s="2"/>
      <c r="G658" s="2"/>
      <c r="H658" s="2"/>
      <c r="I658" s="2"/>
      <c r="J658" s="55" t="str">
        <f t="shared" si="32"/>
        <v/>
      </c>
      <c r="AC658" s="24" t="str">
        <f t="shared" si="31"/>
        <v/>
      </c>
      <c r="AD658" s="24" t="str">
        <f>IFERROR(VLOOKUP(F658,'TASA DE CAMBIO'!$D$2:$G$15,2,0),"")</f>
        <v/>
      </c>
      <c r="AE658" s="24" t="str">
        <f>IFERROR(VLOOKUP(F658,'TASA DE CAMBIO'!$D$2:$G$15,3,0),"")</f>
        <v/>
      </c>
      <c r="AF658" s="24" t="str">
        <f>IFERROR(VLOOKUP(F658,'TASA DE CAMBIO'!$D$2:$G$15,4,0),"")</f>
        <v/>
      </c>
    </row>
    <row r="659" spans="2:32" x14ac:dyDescent="0.2">
      <c r="B659" s="24" t="str">
        <f t="shared" si="30"/>
        <v/>
      </c>
      <c r="C659" s="3"/>
      <c r="D659" s="2"/>
      <c r="E659" s="2"/>
      <c r="F659" s="2"/>
      <c r="G659" s="2"/>
      <c r="H659" s="2"/>
      <c r="I659" s="2"/>
      <c r="J659" s="55" t="str">
        <f t="shared" si="32"/>
        <v/>
      </c>
      <c r="AC659" s="24" t="str">
        <f t="shared" si="31"/>
        <v/>
      </c>
      <c r="AD659" s="24" t="str">
        <f>IFERROR(VLOOKUP(F659,'TASA DE CAMBIO'!$D$2:$G$15,2,0),"")</f>
        <v/>
      </c>
      <c r="AE659" s="24" t="str">
        <f>IFERROR(VLOOKUP(F659,'TASA DE CAMBIO'!$D$2:$G$15,3,0),"")</f>
        <v/>
      </c>
      <c r="AF659" s="24" t="str">
        <f>IFERROR(VLOOKUP(F659,'TASA DE CAMBIO'!$D$2:$G$15,4,0),"")</f>
        <v/>
      </c>
    </row>
    <row r="660" spans="2:32" x14ac:dyDescent="0.2">
      <c r="B660" s="24" t="str">
        <f t="shared" si="30"/>
        <v/>
      </c>
      <c r="C660" s="3"/>
      <c r="D660" s="2"/>
      <c r="E660" s="2"/>
      <c r="F660" s="2"/>
      <c r="G660" s="2"/>
      <c r="H660" s="2"/>
      <c r="I660" s="2"/>
      <c r="J660" s="55" t="str">
        <f t="shared" si="32"/>
        <v/>
      </c>
      <c r="AC660" s="24" t="str">
        <f t="shared" si="31"/>
        <v/>
      </c>
      <c r="AD660" s="24" t="str">
        <f>IFERROR(VLOOKUP(F660,'TASA DE CAMBIO'!$D$2:$G$15,2,0),"")</f>
        <v/>
      </c>
      <c r="AE660" s="24" t="str">
        <f>IFERROR(VLOOKUP(F660,'TASA DE CAMBIO'!$D$2:$G$15,3,0),"")</f>
        <v/>
      </c>
      <c r="AF660" s="24" t="str">
        <f>IFERROR(VLOOKUP(F660,'TASA DE CAMBIO'!$D$2:$G$15,4,0),"")</f>
        <v/>
      </c>
    </row>
    <row r="661" spans="2:32" x14ac:dyDescent="0.2">
      <c r="B661" s="24" t="str">
        <f t="shared" si="30"/>
        <v/>
      </c>
      <c r="C661" s="3"/>
      <c r="D661" s="2"/>
      <c r="E661" s="2"/>
      <c r="F661" s="2"/>
      <c r="G661" s="2"/>
      <c r="H661" s="2"/>
      <c r="I661" s="2"/>
      <c r="J661" s="55" t="str">
        <f t="shared" si="32"/>
        <v/>
      </c>
      <c r="AC661" s="24" t="str">
        <f t="shared" si="31"/>
        <v/>
      </c>
      <c r="AD661" s="24" t="str">
        <f>IFERROR(VLOOKUP(F661,'TASA DE CAMBIO'!$D$2:$G$15,2,0),"")</f>
        <v/>
      </c>
      <c r="AE661" s="24" t="str">
        <f>IFERROR(VLOOKUP(F661,'TASA DE CAMBIO'!$D$2:$G$15,3,0),"")</f>
        <v/>
      </c>
      <c r="AF661" s="24" t="str">
        <f>IFERROR(VLOOKUP(F661,'TASA DE CAMBIO'!$D$2:$G$15,4,0),"")</f>
        <v/>
      </c>
    </row>
    <row r="662" spans="2:32" x14ac:dyDescent="0.2">
      <c r="B662" s="24" t="str">
        <f t="shared" si="30"/>
        <v/>
      </c>
      <c r="C662" s="3"/>
      <c r="D662" s="2"/>
      <c r="E662" s="2"/>
      <c r="F662" s="2"/>
      <c r="G662" s="2"/>
      <c r="H662" s="2"/>
      <c r="I662" s="2"/>
      <c r="J662" s="55" t="str">
        <f t="shared" si="32"/>
        <v/>
      </c>
      <c r="AC662" s="24" t="str">
        <f t="shared" si="31"/>
        <v/>
      </c>
      <c r="AD662" s="24" t="str">
        <f>IFERROR(VLOOKUP(F662,'TASA DE CAMBIO'!$D$2:$G$15,2,0),"")</f>
        <v/>
      </c>
      <c r="AE662" s="24" t="str">
        <f>IFERROR(VLOOKUP(F662,'TASA DE CAMBIO'!$D$2:$G$15,3,0),"")</f>
        <v/>
      </c>
      <c r="AF662" s="24" t="str">
        <f>IFERROR(VLOOKUP(F662,'TASA DE CAMBIO'!$D$2:$G$15,4,0),"")</f>
        <v/>
      </c>
    </row>
    <row r="663" spans="2:32" x14ac:dyDescent="0.2">
      <c r="B663" s="24" t="str">
        <f t="shared" si="30"/>
        <v/>
      </c>
      <c r="C663" s="3"/>
      <c r="D663" s="2"/>
      <c r="E663" s="2"/>
      <c r="F663" s="2"/>
      <c r="G663" s="2"/>
      <c r="H663" s="2"/>
      <c r="I663" s="2"/>
      <c r="J663" s="55" t="str">
        <f t="shared" si="32"/>
        <v/>
      </c>
      <c r="AC663" s="24" t="str">
        <f t="shared" si="31"/>
        <v/>
      </c>
      <c r="AD663" s="24" t="str">
        <f>IFERROR(VLOOKUP(F663,'TASA DE CAMBIO'!$D$2:$G$15,2,0),"")</f>
        <v/>
      </c>
      <c r="AE663" s="24" t="str">
        <f>IFERROR(VLOOKUP(F663,'TASA DE CAMBIO'!$D$2:$G$15,3,0),"")</f>
        <v/>
      </c>
      <c r="AF663" s="24" t="str">
        <f>IFERROR(VLOOKUP(F663,'TASA DE CAMBIO'!$D$2:$G$15,4,0),"")</f>
        <v/>
      </c>
    </row>
    <row r="664" spans="2:32" x14ac:dyDescent="0.2">
      <c r="B664" s="24" t="str">
        <f t="shared" si="30"/>
        <v/>
      </c>
      <c r="C664" s="3"/>
      <c r="D664" s="2"/>
      <c r="E664" s="2"/>
      <c r="F664" s="2"/>
      <c r="G664" s="2"/>
      <c r="H664" s="2"/>
      <c r="I664" s="2"/>
      <c r="J664" s="55" t="str">
        <f t="shared" si="32"/>
        <v/>
      </c>
      <c r="AC664" s="24" t="str">
        <f t="shared" si="31"/>
        <v/>
      </c>
      <c r="AD664" s="24" t="str">
        <f>IFERROR(VLOOKUP(F664,'TASA DE CAMBIO'!$D$2:$G$15,2,0),"")</f>
        <v/>
      </c>
      <c r="AE664" s="24" t="str">
        <f>IFERROR(VLOOKUP(F664,'TASA DE CAMBIO'!$D$2:$G$15,3,0),"")</f>
        <v/>
      </c>
      <c r="AF664" s="24" t="str">
        <f>IFERROR(VLOOKUP(F664,'TASA DE CAMBIO'!$D$2:$G$15,4,0),"")</f>
        <v/>
      </c>
    </row>
    <row r="665" spans="2:32" x14ac:dyDescent="0.2">
      <c r="B665" s="24" t="str">
        <f t="shared" si="30"/>
        <v/>
      </c>
      <c r="C665" s="3"/>
      <c r="D665" s="2"/>
      <c r="E665" s="2"/>
      <c r="F665" s="2"/>
      <c r="G665" s="2"/>
      <c r="H665" s="2"/>
      <c r="I665" s="2"/>
      <c r="J665" s="55" t="str">
        <f t="shared" si="32"/>
        <v/>
      </c>
      <c r="AC665" s="24" t="str">
        <f t="shared" si="31"/>
        <v/>
      </c>
      <c r="AD665" s="24" t="str">
        <f>IFERROR(VLOOKUP(F665,'TASA DE CAMBIO'!$D$2:$G$15,2,0),"")</f>
        <v/>
      </c>
      <c r="AE665" s="24" t="str">
        <f>IFERROR(VLOOKUP(F665,'TASA DE CAMBIO'!$D$2:$G$15,3,0),"")</f>
        <v/>
      </c>
      <c r="AF665" s="24" t="str">
        <f>IFERROR(VLOOKUP(F665,'TASA DE CAMBIO'!$D$2:$G$15,4,0),"")</f>
        <v/>
      </c>
    </row>
    <row r="666" spans="2:32" x14ac:dyDescent="0.2">
      <c r="B666" s="24" t="str">
        <f t="shared" si="30"/>
        <v/>
      </c>
      <c r="C666" s="3"/>
      <c r="D666" s="2"/>
      <c r="E666" s="2"/>
      <c r="F666" s="2"/>
      <c r="G666" s="2"/>
      <c r="H666" s="2"/>
      <c r="I666" s="2"/>
      <c r="J666" s="55" t="str">
        <f t="shared" si="32"/>
        <v/>
      </c>
      <c r="AC666" s="24" t="str">
        <f t="shared" si="31"/>
        <v/>
      </c>
      <c r="AD666" s="24" t="str">
        <f>IFERROR(VLOOKUP(F666,'TASA DE CAMBIO'!$D$2:$G$15,2,0),"")</f>
        <v/>
      </c>
      <c r="AE666" s="24" t="str">
        <f>IFERROR(VLOOKUP(F666,'TASA DE CAMBIO'!$D$2:$G$15,3,0),"")</f>
        <v/>
      </c>
      <c r="AF666" s="24" t="str">
        <f>IFERROR(VLOOKUP(F666,'TASA DE CAMBIO'!$D$2:$G$15,4,0),"")</f>
        <v/>
      </c>
    </row>
    <row r="667" spans="2:32" x14ac:dyDescent="0.2">
      <c r="B667" s="24" t="str">
        <f t="shared" si="30"/>
        <v/>
      </c>
      <c r="C667" s="3"/>
      <c r="D667" s="2"/>
      <c r="E667" s="2"/>
      <c r="F667" s="2"/>
      <c r="G667" s="2"/>
      <c r="H667" s="2"/>
      <c r="I667" s="2"/>
      <c r="J667" s="55" t="str">
        <f t="shared" si="32"/>
        <v/>
      </c>
      <c r="AC667" s="24" t="str">
        <f t="shared" si="31"/>
        <v/>
      </c>
      <c r="AD667" s="24" t="str">
        <f>IFERROR(VLOOKUP(F667,'TASA DE CAMBIO'!$D$2:$G$15,2,0),"")</f>
        <v/>
      </c>
      <c r="AE667" s="24" t="str">
        <f>IFERROR(VLOOKUP(F667,'TASA DE CAMBIO'!$D$2:$G$15,3,0),"")</f>
        <v/>
      </c>
      <c r="AF667" s="24" t="str">
        <f>IFERROR(VLOOKUP(F667,'TASA DE CAMBIO'!$D$2:$G$15,4,0),"")</f>
        <v/>
      </c>
    </row>
    <row r="668" spans="2:32" x14ac:dyDescent="0.2">
      <c r="B668" s="24" t="str">
        <f t="shared" si="30"/>
        <v/>
      </c>
      <c r="C668" s="3"/>
      <c r="D668" s="2"/>
      <c r="E668" s="2"/>
      <c r="F668" s="2"/>
      <c r="G668" s="2"/>
      <c r="H668" s="2"/>
      <c r="I668" s="2"/>
      <c r="J668" s="55" t="str">
        <f t="shared" si="32"/>
        <v/>
      </c>
      <c r="AC668" s="24" t="str">
        <f t="shared" si="31"/>
        <v/>
      </c>
      <c r="AD668" s="24" t="str">
        <f>IFERROR(VLOOKUP(F668,'TASA DE CAMBIO'!$D$2:$G$15,2,0),"")</f>
        <v/>
      </c>
      <c r="AE668" s="24" t="str">
        <f>IFERROR(VLOOKUP(F668,'TASA DE CAMBIO'!$D$2:$G$15,3,0),"")</f>
        <v/>
      </c>
      <c r="AF668" s="24" t="str">
        <f>IFERROR(VLOOKUP(F668,'TASA DE CAMBIO'!$D$2:$G$15,4,0),"")</f>
        <v/>
      </c>
    </row>
    <row r="669" spans="2:32" x14ac:dyDescent="0.2">
      <c r="B669" s="24" t="str">
        <f t="shared" si="30"/>
        <v/>
      </c>
      <c r="C669" s="3"/>
      <c r="D669" s="2"/>
      <c r="E669" s="2"/>
      <c r="F669" s="2"/>
      <c r="G669" s="2"/>
      <c r="H669" s="2"/>
      <c r="I669" s="2"/>
      <c r="J669" s="55" t="str">
        <f t="shared" si="32"/>
        <v/>
      </c>
      <c r="AC669" s="24" t="str">
        <f t="shared" si="31"/>
        <v/>
      </c>
      <c r="AD669" s="24" t="str">
        <f>IFERROR(VLOOKUP(F669,'TASA DE CAMBIO'!$D$2:$G$15,2,0),"")</f>
        <v/>
      </c>
      <c r="AE669" s="24" t="str">
        <f>IFERROR(VLOOKUP(F669,'TASA DE CAMBIO'!$D$2:$G$15,3,0),"")</f>
        <v/>
      </c>
      <c r="AF669" s="24" t="str">
        <f>IFERROR(VLOOKUP(F669,'TASA DE CAMBIO'!$D$2:$G$15,4,0),"")</f>
        <v/>
      </c>
    </row>
    <row r="670" spans="2:32" x14ac:dyDescent="0.2">
      <c r="B670" s="24" t="str">
        <f t="shared" si="30"/>
        <v/>
      </c>
      <c r="C670" s="3"/>
      <c r="D670" s="2"/>
      <c r="E670" s="2"/>
      <c r="F670" s="2"/>
      <c r="G670" s="2"/>
      <c r="H670" s="2"/>
      <c r="I670" s="2"/>
      <c r="J670" s="55" t="str">
        <f t="shared" si="32"/>
        <v/>
      </c>
      <c r="AC670" s="24" t="str">
        <f t="shared" si="31"/>
        <v/>
      </c>
      <c r="AD670" s="24" t="str">
        <f>IFERROR(VLOOKUP(F670,'TASA DE CAMBIO'!$D$2:$G$15,2,0),"")</f>
        <v/>
      </c>
      <c r="AE670" s="24" t="str">
        <f>IFERROR(VLOOKUP(F670,'TASA DE CAMBIO'!$D$2:$G$15,3,0),"")</f>
        <v/>
      </c>
      <c r="AF670" s="24" t="str">
        <f>IFERROR(VLOOKUP(F670,'TASA DE CAMBIO'!$D$2:$G$15,4,0),"")</f>
        <v/>
      </c>
    </row>
    <row r="671" spans="2:32" x14ac:dyDescent="0.2">
      <c r="B671" s="24" t="str">
        <f t="shared" si="30"/>
        <v/>
      </c>
      <c r="C671" s="3"/>
      <c r="D671" s="2"/>
      <c r="E671" s="2"/>
      <c r="F671" s="2"/>
      <c r="G671" s="2"/>
      <c r="H671" s="2"/>
      <c r="I671" s="2"/>
      <c r="J671" s="55" t="str">
        <f t="shared" si="32"/>
        <v/>
      </c>
      <c r="AC671" s="24" t="str">
        <f t="shared" si="31"/>
        <v/>
      </c>
      <c r="AD671" s="24" t="str">
        <f>IFERROR(VLOOKUP(F671,'TASA DE CAMBIO'!$D$2:$G$15,2,0),"")</f>
        <v/>
      </c>
      <c r="AE671" s="24" t="str">
        <f>IFERROR(VLOOKUP(F671,'TASA DE CAMBIO'!$D$2:$G$15,3,0),"")</f>
        <v/>
      </c>
      <c r="AF671" s="24" t="str">
        <f>IFERROR(VLOOKUP(F671,'TASA DE CAMBIO'!$D$2:$G$15,4,0),"")</f>
        <v/>
      </c>
    </row>
    <row r="672" spans="2:32" x14ac:dyDescent="0.2">
      <c r="B672" s="24" t="str">
        <f t="shared" si="30"/>
        <v/>
      </c>
      <c r="C672" s="3"/>
      <c r="D672" s="2"/>
      <c r="E672" s="2"/>
      <c r="F672" s="2"/>
      <c r="G672" s="2"/>
      <c r="H672" s="2"/>
      <c r="I672" s="2"/>
      <c r="J672" s="55" t="str">
        <f t="shared" si="32"/>
        <v/>
      </c>
      <c r="AC672" s="24" t="str">
        <f t="shared" si="31"/>
        <v/>
      </c>
      <c r="AD672" s="24" t="str">
        <f>IFERROR(VLOOKUP(F672,'TASA DE CAMBIO'!$D$2:$G$15,2,0),"")</f>
        <v/>
      </c>
      <c r="AE672" s="24" t="str">
        <f>IFERROR(VLOOKUP(F672,'TASA DE CAMBIO'!$D$2:$G$15,3,0),"")</f>
        <v/>
      </c>
      <c r="AF672" s="24" t="str">
        <f>IFERROR(VLOOKUP(F672,'TASA DE CAMBIO'!$D$2:$G$15,4,0),"")</f>
        <v/>
      </c>
    </row>
    <row r="673" spans="2:32" x14ac:dyDescent="0.2">
      <c r="B673" s="24" t="str">
        <f t="shared" si="30"/>
        <v/>
      </c>
      <c r="C673" s="3"/>
      <c r="D673" s="2"/>
      <c r="E673" s="2"/>
      <c r="F673" s="2"/>
      <c r="G673" s="2"/>
      <c r="H673" s="2"/>
      <c r="I673" s="2"/>
      <c r="J673" s="55" t="str">
        <f t="shared" si="32"/>
        <v/>
      </c>
      <c r="AC673" s="24" t="str">
        <f t="shared" si="31"/>
        <v/>
      </c>
      <c r="AD673" s="24" t="str">
        <f>IFERROR(VLOOKUP(F673,'TASA DE CAMBIO'!$D$2:$G$15,2,0),"")</f>
        <v/>
      </c>
      <c r="AE673" s="24" t="str">
        <f>IFERROR(VLOOKUP(F673,'TASA DE CAMBIO'!$D$2:$G$15,3,0),"")</f>
        <v/>
      </c>
      <c r="AF673" s="24" t="str">
        <f>IFERROR(VLOOKUP(F673,'TASA DE CAMBIO'!$D$2:$G$15,4,0),"")</f>
        <v/>
      </c>
    </row>
    <row r="674" spans="2:32" x14ac:dyDescent="0.2">
      <c r="B674" s="24" t="str">
        <f t="shared" si="30"/>
        <v/>
      </c>
      <c r="C674" s="3"/>
      <c r="D674" s="2"/>
      <c r="E674" s="2"/>
      <c r="F674" s="2"/>
      <c r="G674" s="2"/>
      <c r="H674" s="2"/>
      <c r="I674" s="2"/>
      <c r="J674" s="55" t="str">
        <f t="shared" si="32"/>
        <v/>
      </c>
      <c r="AC674" s="24" t="str">
        <f t="shared" si="31"/>
        <v/>
      </c>
      <c r="AD674" s="24" t="str">
        <f>IFERROR(VLOOKUP(F674,'TASA DE CAMBIO'!$D$2:$G$15,2,0),"")</f>
        <v/>
      </c>
      <c r="AE674" s="24" t="str">
        <f>IFERROR(VLOOKUP(F674,'TASA DE CAMBIO'!$D$2:$G$15,3,0),"")</f>
        <v/>
      </c>
      <c r="AF674" s="24" t="str">
        <f>IFERROR(VLOOKUP(F674,'TASA DE CAMBIO'!$D$2:$G$15,4,0),"")</f>
        <v/>
      </c>
    </row>
    <row r="675" spans="2:32" x14ac:dyDescent="0.2">
      <c r="B675" s="24" t="str">
        <f t="shared" si="30"/>
        <v/>
      </c>
      <c r="C675" s="3"/>
      <c r="D675" s="2"/>
      <c r="E675" s="2"/>
      <c r="F675" s="2"/>
      <c r="G675" s="2"/>
      <c r="H675" s="2"/>
      <c r="I675" s="2"/>
      <c r="J675" s="55" t="str">
        <f t="shared" si="32"/>
        <v/>
      </c>
      <c r="AC675" s="24" t="str">
        <f t="shared" si="31"/>
        <v/>
      </c>
      <c r="AD675" s="24" t="str">
        <f>IFERROR(VLOOKUP(F675,'TASA DE CAMBIO'!$D$2:$G$15,2,0),"")</f>
        <v/>
      </c>
      <c r="AE675" s="24" t="str">
        <f>IFERROR(VLOOKUP(F675,'TASA DE CAMBIO'!$D$2:$G$15,3,0),"")</f>
        <v/>
      </c>
      <c r="AF675" s="24" t="str">
        <f>IFERROR(VLOOKUP(F675,'TASA DE CAMBIO'!$D$2:$G$15,4,0),"")</f>
        <v/>
      </c>
    </row>
    <row r="676" spans="2:32" x14ac:dyDescent="0.2">
      <c r="B676" s="24" t="str">
        <f t="shared" si="30"/>
        <v/>
      </c>
      <c r="C676" s="3"/>
      <c r="D676" s="2"/>
      <c r="E676" s="2"/>
      <c r="F676" s="2"/>
      <c r="G676" s="2"/>
      <c r="H676" s="2"/>
      <c r="I676" s="2"/>
      <c r="J676" s="55" t="str">
        <f t="shared" si="32"/>
        <v/>
      </c>
      <c r="AC676" s="24" t="str">
        <f t="shared" si="31"/>
        <v/>
      </c>
      <c r="AD676" s="24" t="str">
        <f>IFERROR(VLOOKUP(F676,'TASA DE CAMBIO'!$D$2:$G$15,2,0),"")</f>
        <v/>
      </c>
      <c r="AE676" s="24" t="str">
        <f>IFERROR(VLOOKUP(F676,'TASA DE CAMBIO'!$D$2:$G$15,3,0),"")</f>
        <v/>
      </c>
      <c r="AF676" s="24" t="str">
        <f>IFERROR(VLOOKUP(F676,'TASA DE CAMBIO'!$D$2:$G$15,4,0),"")</f>
        <v/>
      </c>
    </row>
    <row r="677" spans="2:32" x14ac:dyDescent="0.2">
      <c r="B677" s="24" t="str">
        <f t="shared" si="30"/>
        <v/>
      </c>
      <c r="C677" s="3"/>
      <c r="D677" s="2"/>
      <c r="E677" s="2"/>
      <c r="F677" s="2"/>
      <c r="G677" s="2"/>
      <c r="H677" s="2"/>
      <c r="I677" s="2"/>
      <c r="J677" s="55" t="str">
        <f t="shared" si="32"/>
        <v/>
      </c>
      <c r="AC677" s="24" t="str">
        <f t="shared" si="31"/>
        <v/>
      </c>
      <c r="AD677" s="24" t="str">
        <f>IFERROR(VLOOKUP(F677,'TASA DE CAMBIO'!$D$2:$G$15,2,0),"")</f>
        <v/>
      </c>
      <c r="AE677" s="24" t="str">
        <f>IFERROR(VLOOKUP(F677,'TASA DE CAMBIO'!$D$2:$G$15,3,0),"")</f>
        <v/>
      </c>
      <c r="AF677" s="24" t="str">
        <f>IFERROR(VLOOKUP(F677,'TASA DE CAMBIO'!$D$2:$G$15,4,0),"")</f>
        <v/>
      </c>
    </row>
    <row r="678" spans="2:32" x14ac:dyDescent="0.2">
      <c r="B678" s="24" t="str">
        <f t="shared" si="30"/>
        <v/>
      </c>
      <c r="C678" s="3"/>
      <c r="D678" s="2"/>
      <c r="E678" s="2"/>
      <c r="F678" s="2"/>
      <c r="G678" s="2"/>
      <c r="H678" s="2"/>
      <c r="I678" s="2"/>
      <c r="J678" s="55" t="str">
        <f t="shared" si="32"/>
        <v/>
      </c>
      <c r="AC678" s="24" t="str">
        <f t="shared" si="31"/>
        <v/>
      </c>
      <c r="AD678" s="24" t="str">
        <f>IFERROR(VLOOKUP(F678,'TASA DE CAMBIO'!$D$2:$G$15,2,0),"")</f>
        <v/>
      </c>
      <c r="AE678" s="24" t="str">
        <f>IFERROR(VLOOKUP(F678,'TASA DE CAMBIO'!$D$2:$G$15,3,0),"")</f>
        <v/>
      </c>
      <c r="AF678" s="24" t="str">
        <f>IFERROR(VLOOKUP(F678,'TASA DE CAMBIO'!$D$2:$G$15,4,0),"")</f>
        <v/>
      </c>
    </row>
    <row r="679" spans="2:32" x14ac:dyDescent="0.2">
      <c r="B679" s="24" t="str">
        <f t="shared" si="30"/>
        <v/>
      </c>
      <c r="C679" s="3"/>
      <c r="D679" s="2"/>
      <c r="E679" s="2"/>
      <c r="F679" s="2"/>
      <c r="G679" s="2"/>
      <c r="H679" s="2"/>
      <c r="I679" s="2"/>
      <c r="J679" s="55" t="str">
        <f t="shared" si="32"/>
        <v/>
      </c>
      <c r="AC679" s="24" t="str">
        <f t="shared" si="31"/>
        <v/>
      </c>
      <c r="AD679" s="24" t="str">
        <f>IFERROR(VLOOKUP(F679,'TASA DE CAMBIO'!$D$2:$G$15,2,0),"")</f>
        <v/>
      </c>
      <c r="AE679" s="24" t="str">
        <f>IFERROR(VLOOKUP(F679,'TASA DE CAMBIO'!$D$2:$G$15,3,0),"")</f>
        <v/>
      </c>
      <c r="AF679" s="24" t="str">
        <f>IFERROR(VLOOKUP(F679,'TASA DE CAMBIO'!$D$2:$G$15,4,0),"")</f>
        <v/>
      </c>
    </row>
    <row r="680" spans="2:32" x14ac:dyDescent="0.2">
      <c r="B680" s="24" t="str">
        <f t="shared" si="30"/>
        <v/>
      </c>
      <c r="C680" s="3"/>
      <c r="D680" s="2"/>
      <c r="E680" s="2"/>
      <c r="F680" s="2"/>
      <c r="G680" s="2"/>
      <c r="H680" s="2"/>
      <c r="I680" s="2"/>
      <c r="J680" s="55" t="str">
        <f t="shared" si="32"/>
        <v/>
      </c>
      <c r="AC680" s="24" t="str">
        <f t="shared" si="31"/>
        <v/>
      </c>
      <c r="AD680" s="24" t="str">
        <f>IFERROR(VLOOKUP(F680,'TASA DE CAMBIO'!$D$2:$G$15,2,0),"")</f>
        <v/>
      </c>
      <c r="AE680" s="24" t="str">
        <f>IFERROR(VLOOKUP(F680,'TASA DE CAMBIO'!$D$2:$G$15,3,0),"")</f>
        <v/>
      </c>
      <c r="AF680" s="24" t="str">
        <f>IFERROR(VLOOKUP(F680,'TASA DE CAMBIO'!$D$2:$G$15,4,0),"")</f>
        <v/>
      </c>
    </row>
    <row r="681" spans="2:32" x14ac:dyDescent="0.2">
      <c r="B681" s="24" t="str">
        <f t="shared" si="30"/>
        <v/>
      </c>
      <c r="C681" s="3"/>
      <c r="D681" s="2"/>
      <c r="E681" s="2"/>
      <c r="F681" s="2"/>
      <c r="G681" s="2"/>
      <c r="H681" s="2"/>
      <c r="I681" s="2"/>
      <c r="J681" s="55" t="str">
        <f t="shared" si="32"/>
        <v/>
      </c>
      <c r="AC681" s="24" t="str">
        <f t="shared" si="31"/>
        <v/>
      </c>
      <c r="AD681" s="24" t="str">
        <f>IFERROR(VLOOKUP(F681,'TASA DE CAMBIO'!$D$2:$G$15,2,0),"")</f>
        <v/>
      </c>
      <c r="AE681" s="24" t="str">
        <f>IFERROR(VLOOKUP(F681,'TASA DE CAMBIO'!$D$2:$G$15,3,0),"")</f>
        <v/>
      </c>
      <c r="AF681" s="24" t="str">
        <f>IFERROR(VLOOKUP(F681,'TASA DE CAMBIO'!$D$2:$G$15,4,0),"")</f>
        <v/>
      </c>
    </row>
    <row r="682" spans="2:32" x14ac:dyDescent="0.2">
      <c r="B682" s="24" t="str">
        <f t="shared" si="30"/>
        <v/>
      </c>
      <c r="C682" s="3"/>
      <c r="D682" s="2"/>
      <c r="E682" s="2"/>
      <c r="F682" s="2"/>
      <c r="G682" s="2"/>
      <c r="H682" s="2"/>
      <c r="I682" s="2"/>
      <c r="J682" s="55" t="str">
        <f t="shared" si="32"/>
        <v/>
      </c>
      <c r="AC682" s="24" t="str">
        <f t="shared" si="31"/>
        <v/>
      </c>
      <c r="AD682" s="24" t="str">
        <f>IFERROR(VLOOKUP(F682,'TASA DE CAMBIO'!$D$2:$G$15,2,0),"")</f>
        <v/>
      </c>
      <c r="AE682" s="24" t="str">
        <f>IFERROR(VLOOKUP(F682,'TASA DE CAMBIO'!$D$2:$G$15,3,0),"")</f>
        <v/>
      </c>
      <c r="AF682" s="24" t="str">
        <f>IFERROR(VLOOKUP(F682,'TASA DE CAMBIO'!$D$2:$G$15,4,0),"")</f>
        <v/>
      </c>
    </row>
    <row r="683" spans="2:32" x14ac:dyDescent="0.2">
      <c r="B683" s="24" t="str">
        <f t="shared" si="30"/>
        <v/>
      </c>
      <c r="C683" s="3"/>
      <c r="D683" s="2"/>
      <c r="E683" s="2"/>
      <c r="F683" s="2"/>
      <c r="G683" s="2"/>
      <c r="H683" s="2"/>
      <c r="I683" s="2"/>
      <c r="J683" s="55" t="str">
        <f t="shared" si="32"/>
        <v/>
      </c>
      <c r="AC683" s="24" t="str">
        <f t="shared" si="31"/>
        <v/>
      </c>
      <c r="AD683" s="24" t="str">
        <f>IFERROR(VLOOKUP(F683,'TASA DE CAMBIO'!$D$2:$G$15,2,0),"")</f>
        <v/>
      </c>
      <c r="AE683" s="24" t="str">
        <f>IFERROR(VLOOKUP(F683,'TASA DE CAMBIO'!$D$2:$G$15,3,0),"")</f>
        <v/>
      </c>
      <c r="AF683" s="24" t="str">
        <f>IFERROR(VLOOKUP(F683,'TASA DE CAMBIO'!$D$2:$G$15,4,0),"")</f>
        <v/>
      </c>
    </row>
    <row r="684" spans="2:32" x14ac:dyDescent="0.2">
      <c r="B684" s="24" t="str">
        <f t="shared" si="30"/>
        <v/>
      </c>
      <c r="C684" s="3"/>
      <c r="D684" s="2"/>
      <c r="E684" s="2"/>
      <c r="F684" s="2"/>
      <c r="G684" s="2"/>
      <c r="H684" s="2"/>
      <c r="I684" s="2"/>
      <c r="J684" s="55" t="str">
        <f t="shared" si="32"/>
        <v/>
      </c>
      <c r="AC684" s="24" t="str">
        <f t="shared" si="31"/>
        <v/>
      </c>
      <c r="AD684" s="24" t="str">
        <f>IFERROR(VLOOKUP(F684,'TASA DE CAMBIO'!$D$2:$G$15,2,0),"")</f>
        <v/>
      </c>
      <c r="AE684" s="24" t="str">
        <f>IFERROR(VLOOKUP(F684,'TASA DE CAMBIO'!$D$2:$G$15,3,0),"")</f>
        <v/>
      </c>
      <c r="AF684" s="24" t="str">
        <f>IFERROR(VLOOKUP(F684,'TASA DE CAMBIO'!$D$2:$G$15,4,0),"")</f>
        <v/>
      </c>
    </row>
    <row r="685" spans="2:32" x14ac:dyDescent="0.2">
      <c r="B685" s="24" t="str">
        <f t="shared" si="30"/>
        <v/>
      </c>
      <c r="C685" s="3"/>
      <c r="D685" s="2"/>
      <c r="E685" s="2"/>
      <c r="F685" s="2"/>
      <c r="G685" s="2"/>
      <c r="H685" s="2"/>
      <c r="I685" s="2"/>
      <c r="J685" s="55" t="str">
        <f t="shared" si="32"/>
        <v/>
      </c>
      <c r="AC685" s="24" t="str">
        <f t="shared" si="31"/>
        <v/>
      </c>
      <c r="AD685" s="24" t="str">
        <f>IFERROR(VLOOKUP(F685,'TASA DE CAMBIO'!$D$2:$G$15,2,0),"")</f>
        <v/>
      </c>
      <c r="AE685" s="24" t="str">
        <f>IFERROR(VLOOKUP(F685,'TASA DE CAMBIO'!$D$2:$G$15,3,0),"")</f>
        <v/>
      </c>
      <c r="AF685" s="24" t="str">
        <f>IFERROR(VLOOKUP(F685,'TASA DE CAMBIO'!$D$2:$G$15,4,0),"")</f>
        <v/>
      </c>
    </row>
    <row r="686" spans="2:32" x14ac:dyDescent="0.2">
      <c r="B686" s="24" t="str">
        <f t="shared" si="30"/>
        <v/>
      </c>
      <c r="C686" s="3"/>
      <c r="D686" s="2"/>
      <c r="E686" s="2"/>
      <c r="F686" s="2"/>
      <c r="G686" s="2"/>
      <c r="H686" s="2"/>
      <c r="I686" s="2"/>
      <c r="J686" s="55" t="str">
        <f t="shared" si="32"/>
        <v/>
      </c>
      <c r="AC686" s="24" t="str">
        <f t="shared" si="31"/>
        <v/>
      </c>
      <c r="AD686" s="24" t="str">
        <f>IFERROR(VLOOKUP(F686,'TASA DE CAMBIO'!$D$2:$G$15,2,0),"")</f>
        <v/>
      </c>
      <c r="AE686" s="24" t="str">
        <f>IFERROR(VLOOKUP(F686,'TASA DE CAMBIO'!$D$2:$G$15,3,0),"")</f>
        <v/>
      </c>
      <c r="AF686" s="24" t="str">
        <f>IFERROR(VLOOKUP(F686,'TASA DE CAMBIO'!$D$2:$G$15,4,0),"")</f>
        <v/>
      </c>
    </row>
    <row r="687" spans="2:32" x14ac:dyDescent="0.2">
      <c r="B687" s="24" t="str">
        <f t="shared" si="30"/>
        <v/>
      </c>
      <c r="C687" s="3"/>
      <c r="D687" s="2"/>
      <c r="E687" s="2"/>
      <c r="F687" s="2"/>
      <c r="G687" s="2"/>
      <c r="H687" s="2"/>
      <c r="I687" s="2"/>
      <c r="J687" s="55" t="str">
        <f t="shared" si="32"/>
        <v/>
      </c>
      <c r="AC687" s="24" t="str">
        <f t="shared" si="31"/>
        <v/>
      </c>
      <c r="AD687" s="24" t="str">
        <f>IFERROR(VLOOKUP(F687,'TASA DE CAMBIO'!$D$2:$G$15,2,0),"")</f>
        <v/>
      </c>
      <c r="AE687" s="24" t="str">
        <f>IFERROR(VLOOKUP(F687,'TASA DE CAMBIO'!$D$2:$G$15,3,0),"")</f>
        <v/>
      </c>
      <c r="AF687" s="24" t="str">
        <f>IFERROR(VLOOKUP(F687,'TASA DE CAMBIO'!$D$2:$G$15,4,0),"")</f>
        <v/>
      </c>
    </row>
    <row r="688" spans="2:32" x14ac:dyDescent="0.2">
      <c r="B688" s="24" t="str">
        <f t="shared" si="30"/>
        <v/>
      </c>
      <c r="C688" s="3"/>
      <c r="D688" s="2"/>
      <c r="E688" s="2"/>
      <c r="F688" s="2"/>
      <c r="G688" s="2"/>
      <c r="H688" s="2"/>
      <c r="I688" s="2"/>
      <c r="J688" s="55" t="str">
        <f t="shared" si="32"/>
        <v/>
      </c>
      <c r="AC688" s="24" t="str">
        <f t="shared" si="31"/>
        <v/>
      </c>
      <c r="AD688" s="24" t="str">
        <f>IFERROR(VLOOKUP(F688,'TASA DE CAMBIO'!$D$2:$G$15,2,0),"")</f>
        <v/>
      </c>
      <c r="AE688" s="24" t="str">
        <f>IFERROR(VLOOKUP(F688,'TASA DE CAMBIO'!$D$2:$G$15,3,0),"")</f>
        <v/>
      </c>
      <c r="AF688" s="24" t="str">
        <f>IFERROR(VLOOKUP(F688,'TASA DE CAMBIO'!$D$2:$G$15,4,0),"")</f>
        <v/>
      </c>
    </row>
    <row r="689" spans="2:32" x14ac:dyDescent="0.2">
      <c r="B689" s="24" t="str">
        <f t="shared" si="30"/>
        <v/>
      </c>
      <c r="C689" s="3"/>
      <c r="D689" s="2"/>
      <c r="E689" s="2"/>
      <c r="F689" s="2"/>
      <c r="G689" s="2"/>
      <c r="H689" s="2"/>
      <c r="I689" s="2"/>
      <c r="J689" s="55" t="str">
        <f t="shared" si="32"/>
        <v/>
      </c>
      <c r="AC689" s="24" t="str">
        <f t="shared" si="31"/>
        <v/>
      </c>
      <c r="AD689" s="24" t="str">
        <f>IFERROR(VLOOKUP(F689,'TASA DE CAMBIO'!$D$2:$G$15,2,0),"")</f>
        <v/>
      </c>
      <c r="AE689" s="24" t="str">
        <f>IFERROR(VLOOKUP(F689,'TASA DE CAMBIO'!$D$2:$G$15,3,0),"")</f>
        <v/>
      </c>
      <c r="AF689" s="24" t="str">
        <f>IFERROR(VLOOKUP(F689,'TASA DE CAMBIO'!$D$2:$G$15,4,0),"")</f>
        <v/>
      </c>
    </row>
    <row r="690" spans="2:32" x14ac:dyDescent="0.2">
      <c r="B690" s="24" t="str">
        <f t="shared" si="30"/>
        <v/>
      </c>
      <c r="C690" s="3"/>
      <c r="D690" s="2"/>
      <c r="E690" s="2"/>
      <c r="F690" s="2"/>
      <c r="G690" s="2"/>
      <c r="H690" s="2"/>
      <c r="I690" s="2"/>
      <c r="J690" s="55" t="str">
        <f t="shared" si="32"/>
        <v/>
      </c>
      <c r="AC690" s="24" t="str">
        <f t="shared" si="31"/>
        <v/>
      </c>
      <c r="AD690" s="24" t="str">
        <f>IFERROR(VLOOKUP(F690,'TASA DE CAMBIO'!$D$2:$G$15,2,0),"")</f>
        <v/>
      </c>
      <c r="AE690" s="24" t="str">
        <f>IFERROR(VLOOKUP(F690,'TASA DE CAMBIO'!$D$2:$G$15,3,0),"")</f>
        <v/>
      </c>
      <c r="AF690" s="24" t="str">
        <f>IFERROR(VLOOKUP(F690,'TASA DE CAMBIO'!$D$2:$G$15,4,0),"")</f>
        <v/>
      </c>
    </row>
    <row r="691" spans="2:32" x14ac:dyDescent="0.2">
      <c r="B691" s="24" t="str">
        <f t="shared" si="30"/>
        <v/>
      </c>
      <c r="C691" s="3"/>
      <c r="D691" s="2"/>
      <c r="E691" s="2"/>
      <c r="F691" s="2"/>
      <c r="G691" s="2"/>
      <c r="H691" s="2"/>
      <c r="I691" s="2"/>
      <c r="J691" s="55" t="str">
        <f t="shared" si="32"/>
        <v/>
      </c>
      <c r="AC691" s="24" t="str">
        <f t="shared" si="31"/>
        <v/>
      </c>
      <c r="AD691" s="24" t="str">
        <f>IFERROR(VLOOKUP(F691,'TASA DE CAMBIO'!$D$2:$G$15,2,0),"")</f>
        <v/>
      </c>
      <c r="AE691" s="24" t="str">
        <f>IFERROR(VLOOKUP(F691,'TASA DE CAMBIO'!$D$2:$G$15,3,0),"")</f>
        <v/>
      </c>
      <c r="AF691" s="24" t="str">
        <f>IFERROR(VLOOKUP(F691,'TASA DE CAMBIO'!$D$2:$G$15,4,0),"")</f>
        <v/>
      </c>
    </row>
    <row r="692" spans="2:32" x14ac:dyDescent="0.2">
      <c r="B692" s="24" t="str">
        <f t="shared" si="30"/>
        <v/>
      </c>
      <c r="C692" s="3"/>
      <c r="D692" s="2"/>
      <c r="E692" s="2"/>
      <c r="F692" s="2"/>
      <c r="G692" s="2"/>
      <c r="H692" s="2"/>
      <c r="I692" s="2"/>
      <c r="J692" s="55" t="str">
        <f t="shared" si="32"/>
        <v/>
      </c>
      <c r="AC692" s="24" t="str">
        <f t="shared" si="31"/>
        <v/>
      </c>
      <c r="AD692" s="24" t="str">
        <f>IFERROR(VLOOKUP(F692,'TASA DE CAMBIO'!$D$2:$G$15,2,0),"")</f>
        <v/>
      </c>
      <c r="AE692" s="24" t="str">
        <f>IFERROR(VLOOKUP(F692,'TASA DE CAMBIO'!$D$2:$G$15,3,0),"")</f>
        <v/>
      </c>
      <c r="AF692" s="24" t="str">
        <f>IFERROR(VLOOKUP(F692,'TASA DE CAMBIO'!$D$2:$G$15,4,0),"")</f>
        <v/>
      </c>
    </row>
    <row r="693" spans="2:32" x14ac:dyDescent="0.2">
      <c r="B693" s="24" t="str">
        <f t="shared" si="30"/>
        <v/>
      </c>
      <c r="C693" s="3"/>
      <c r="D693" s="2"/>
      <c r="E693" s="2"/>
      <c r="F693" s="2"/>
      <c r="G693" s="2"/>
      <c r="H693" s="2"/>
      <c r="I693" s="2"/>
      <c r="J693" s="55" t="str">
        <f t="shared" si="32"/>
        <v/>
      </c>
      <c r="AC693" s="24" t="str">
        <f t="shared" si="31"/>
        <v/>
      </c>
      <c r="AD693" s="24" t="str">
        <f>IFERROR(VLOOKUP(F693,'TASA DE CAMBIO'!$D$2:$G$15,2,0),"")</f>
        <v/>
      </c>
      <c r="AE693" s="24" t="str">
        <f>IFERROR(VLOOKUP(F693,'TASA DE CAMBIO'!$D$2:$G$15,3,0),"")</f>
        <v/>
      </c>
      <c r="AF693" s="24" t="str">
        <f>IFERROR(VLOOKUP(F693,'TASA DE CAMBIO'!$D$2:$G$15,4,0),"")</f>
        <v/>
      </c>
    </row>
    <row r="694" spans="2:32" x14ac:dyDescent="0.2">
      <c r="B694" s="24" t="str">
        <f t="shared" si="30"/>
        <v/>
      </c>
      <c r="C694" s="3"/>
      <c r="D694" s="2"/>
      <c r="E694" s="2"/>
      <c r="F694" s="2"/>
      <c r="G694" s="2"/>
      <c r="H694" s="2"/>
      <c r="I694" s="2"/>
      <c r="J694" s="55" t="str">
        <f t="shared" si="32"/>
        <v/>
      </c>
      <c r="AC694" s="24" t="str">
        <f t="shared" si="31"/>
        <v/>
      </c>
      <c r="AD694" s="24" t="str">
        <f>IFERROR(VLOOKUP(F694,'TASA DE CAMBIO'!$D$2:$G$15,2,0),"")</f>
        <v/>
      </c>
      <c r="AE694" s="24" t="str">
        <f>IFERROR(VLOOKUP(F694,'TASA DE CAMBIO'!$D$2:$G$15,3,0),"")</f>
        <v/>
      </c>
      <c r="AF694" s="24" t="str">
        <f>IFERROR(VLOOKUP(F694,'TASA DE CAMBIO'!$D$2:$G$15,4,0),"")</f>
        <v/>
      </c>
    </row>
    <row r="695" spans="2:32" x14ac:dyDescent="0.2">
      <c r="B695" s="24" t="str">
        <f t="shared" si="30"/>
        <v/>
      </c>
      <c r="C695" s="3"/>
      <c r="D695" s="2"/>
      <c r="E695" s="2"/>
      <c r="F695" s="2"/>
      <c r="G695" s="2"/>
      <c r="H695" s="2"/>
      <c r="I695" s="2"/>
      <c r="J695" s="55" t="str">
        <f t="shared" si="32"/>
        <v/>
      </c>
      <c r="AC695" s="24" t="str">
        <f t="shared" si="31"/>
        <v/>
      </c>
      <c r="AD695" s="24" t="str">
        <f>IFERROR(VLOOKUP(F695,'TASA DE CAMBIO'!$D$2:$G$15,2,0),"")</f>
        <v/>
      </c>
      <c r="AE695" s="24" t="str">
        <f>IFERROR(VLOOKUP(F695,'TASA DE CAMBIO'!$D$2:$G$15,3,0),"")</f>
        <v/>
      </c>
      <c r="AF695" s="24" t="str">
        <f>IFERROR(VLOOKUP(F695,'TASA DE CAMBIO'!$D$2:$G$15,4,0),"")</f>
        <v/>
      </c>
    </row>
    <row r="696" spans="2:32" x14ac:dyDescent="0.2">
      <c r="B696" s="24" t="str">
        <f t="shared" si="30"/>
        <v/>
      </c>
      <c r="C696" s="3"/>
      <c r="D696" s="2"/>
      <c r="E696" s="2"/>
      <c r="F696" s="2"/>
      <c r="G696" s="2"/>
      <c r="H696" s="2"/>
      <c r="I696" s="2"/>
      <c r="J696" s="55" t="str">
        <f t="shared" si="32"/>
        <v/>
      </c>
      <c r="AC696" s="24" t="str">
        <f t="shared" si="31"/>
        <v/>
      </c>
      <c r="AD696" s="24" t="str">
        <f>IFERROR(VLOOKUP(F696,'TASA DE CAMBIO'!$D$2:$G$15,2,0),"")</f>
        <v/>
      </c>
      <c r="AE696" s="24" t="str">
        <f>IFERROR(VLOOKUP(F696,'TASA DE CAMBIO'!$D$2:$G$15,3,0),"")</f>
        <v/>
      </c>
      <c r="AF696" s="24" t="str">
        <f>IFERROR(VLOOKUP(F696,'TASA DE CAMBIO'!$D$2:$G$15,4,0),"")</f>
        <v/>
      </c>
    </row>
    <row r="697" spans="2:32" x14ac:dyDescent="0.2">
      <c r="B697" s="24" t="str">
        <f t="shared" si="30"/>
        <v/>
      </c>
      <c r="C697" s="3"/>
      <c r="D697" s="2"/>
      <c r="E697" s="2"/>
      <c r="F697" s="2"/>
      <c r="G697" s="2"/>
      <c r="H697" s="2"/>
      <c r="I697" s="2"/>
      <c r="J697" s="55" t="str">
        <f t="shared" si="32"/>
        <v/>
      </c>
      <c r="AC697" s="24" t="str">
        <f t="shared" si="31"/>
        <v/>
      </c>
      <c r="AD697" s="24" t="str">
        <f>IFERROR(VLOOKUP(F697,'TASA DE CAMBIO'!$D$2:$G$15,2,0),"")</f>
        <v/>
      </c>
      <c r="AE697" s="24" t="str">
        <f>IFERROR(VLOOKUP(F697,'TASA DE CAMBIO'!$D$2:$G$15,3,0),"")</f>
        <v/>
      </c>
      <c r="AF697" s="24" t="str">
        <f>IFERROR(VLOOKUP(F697,'TASA DE CAMBIO'!$D$2:$G$15,4,0),"")</f>
        <v/>
      </c>
    </row>
    <row r="698" spans="2:32" x14ac:dyDescent="0.2">
      <c r="B698" s="24" t="str">
        <f t="shared" si="30"/>
        <v/>
      </c>
      <c r="C698" s="3"/>
      <c r="D698" s="2"/>
      <c r="E698" s="2"/>
      <c r="F698" s="2"/>
      <c r="G698" s="2"/>
      <c r="H698" s="2"/>
      <c r="I698" s="2"/>
      <c r="J698" s="55" t="str">
        <f t="shared" si="32"/>
        <v/>
      </c>
      <c r="AC698" s="24" t="str">
        <f t="shared" si="31"/>
        <v/>
      </c>
      <c r="AD698" s="24" t="str">
        <f>IFERROR(VLOOKUP(F698,'TASA DE CAMBIO'!$D$2:$G$15,2,0),"")</f>
        <v/>
      </c>
      <c r="AE698" s="24" t="str">
        <f>IFERROR(VLOOKUP(F698,'TASA DE CAMBIO'!$D$2:$G$15,3,0),"")</f>
        <v/>
      </c>
      <c r="AF698" s="24" t="str">
        <f>IFERROR(VLOOKUP(F698,'TASA DE CAMBIO'!$D$2:$G$15,4,0),"")</f>
        <v/>
      </c>
    </row>
    <row r="699" spans="2:32" x14ac:dyDescent="0.2">
      <c r="B699" s="24" t="str">
        <f t="shared" si="30"/>
        <v/>
      </c>
      <c r="C699" s="3"/>
      <c r="D699" s="2"/>
      <c r="E699" s="2"/>
      <c r="F699" s="2"/>
      <c r="G699" s="2"/>
      <c r="H699" s="2"/>
      <c r="I699" s="2"/>
      <c r="J699" s="55" t="str">
        <f t="shared" si="32"/>
        <v/>
      </c>
      <c r="AC699" s="24" t="str">
        <f t="shared" si="31"/>
        <v/>
      </c>
      <c r="AD699" s="24" t="str">
        <f>IFERROR(VLOOKUP(F699,'TASA DE CAMBIO'!$D$2:$G$15,2,0),"")</f>
        <v/>
      </c>
      <c r="AE699" s="24" t="str">
        <f>IFERROR(VLOOKUP(F699,'TASA DE CAMBIO'!$D$2:$G$15,3,0),"")</f>
        <v/>
      </c>
      <c r="AF699" s="24" t="str">
        <f>IFERROR(VLOOKUP(F699,'TASA DE CAMBIO'!$D$2:$G$15,4,0),"")</f>
        <v/>
      </c>
    </row>
    <row r="700" spans="2:32" x14ac:dyDescent="0.2">
      <c r="B700" s="24" t="str">
        <f t="shared" si="30"/>
        <v/>
      </c>
      <c r="C700" s="3"/>
      <c r="D700" s="2"/>
      <c r="E700" s="2"/>
      <c r="F700" s="2"/>
      <c r="G700" s="2"/>
      <c r="H700" s="2"/>
      <c r="I700" s="2"/>
      <c r="J700" s="55" t="str">
        <f t="shared" si="32"/>
        <v/>
      </c>
      <c r="AC700" s="24" t="str">
        <f t="shared" si="31"/>
        <v/>
      </c>
      <c r="AD700" s="24" t="str">
        <f>IFERROR(VLOOKUP(F700,'TASA DE CAMBIO'!$D$2:$G$15,2,0),"")</f>
        <v/>
      </c>
      <c r="AE700" s="24" t="str">
        <f>IFERROR(VLOOKUP(F700,'TASA DE CAMBIO'!$D$2:$G$15,3,0),"")</f>
        <v/>
      </c>
      <c r="AF700" s="24" t="str">
        <f>IFERROR(VLOOKUP(F700,'TASA DE CAMBIO'!$D$2:$G$15,4,0),"")</f>
        <v/>
      </c>
    </row>
    <row r="701" spans="2:32" x14ac:dyDescent="0.2">
      <c r="B701" s="24" t="str">
        <f t="shared" si="30"/>
        <v/>
      </c>
      <c r="C701" s="3"/>
      <c r="D701" s="2"/>
      <c r="E701" s="2"/>
      <c r="F701" s="2"/>
      <c r="G701" s="2"/>
      <c r="H701" s="2"/>
      <c r="I701" s="2"/>
      <c r="J701" s="55" t="str">
        <f t="shared" si="32"/>
        <v/>
      </c>
      <c r="AC701" s="24" t="str">
        <f t="shared" si="31"/>
        <v/>
      </c>
      <c r="AD701" s="24" t="str">
        <f>IFERROR(VLOOKUP(F701,'TASA DE CAMBIO'!$D$2:$G$15,2,0),"")</f>
        <v/>
      </c>
      <c r="AE701" s="24" t="str">
        <f>IFERROR(VLOOKUP(F701,'TASA DE CAMBIO'!$D$2:$G$15,3,0),"")</f>
        <v/>
      </c>
      <c r="AF701" s="24" t="str">
        <f>IFERROR(VLOOKUP(F701,'TASA DE CAMBIO'!$D$2:$G$15,4,0),"")</f>
        <v/>
      </c>
    </row>
    <row r="702" spans="2:32" x14ac:dyDescent="0.2">
      <c r="B702" s="24" t="str">
        <f t="shared" si="30"/>
        <v/>
      </c>
      <c r="C702" s="3"/>
      <c r="D702" s="2"/>
      <c r="E702" s="2"/>
      <c r="F702" s="2"/>
      <c r="G702" s="2"/>
      <c r="H702" s="2"/>
      <c r="I702" s="2"/>
      <c r="J702" s="55" t="str">
        <f t="shared" si="32"/>
        <v/>
      </c>
      <c r="AC702" s="24" t="str">
        <f t="shared" si="31"/>
        <v/>
      </c>
      <c r="AD702" s="24" t="str">
        <f>IFERROR(VLOOKUP(F702,'TASA DE CAMBIO'!$D$2:$G$15,2,0),"")</f>
        <v/>
      </c>
      <c r="AE702" s="24" t="str">
        <f>IFERROR(VLOOKUP(F702,'TASA DE CAMBIO'!$D$2:$G$15,3,0),"")</f>
        <v/>
      </c>
      <c r="AF702" s="24" t="str">
        <f>IFERROR(VLOOKUP(F702,'TASA DE CAMBIO'!$D$2:$G$15,4,0),"")</f>
        <v/>
      </c>
    </row>
    <row r="703" spans="2:32" x14ac:dyDescent="0.2">
      <c r="B703" s="24" t="str">
        <f t="shared" si="30"/>
        <v/>
      </c>
      <c r="C703" s="3"/>
      <c r="D703" s="2"/>
      <c r="E703" s="2"/>
      <c r="F703" s="2"/>
      <c r="G703" s="2"/>
      <c r="H703" s="2"/>
      <c r="I703" s="2"/>
      <c r="J703" s="55" t="str">
        <f t="shared" si="32"/>
        <v/>
      </c>
      <c r="AC703" s="24" t="str">
        <f t="shared" si="31"/>
        <v/>
      </c>
      <c r="AD703" s="24" t="str">
        <f>IFERROR(VLOOKUP(F703,'TASA DE CAMBIO'!$D$2:$G$15,2,0),"")</f>
        <v/>
      </c>
      <c r="AE703" s="24" t="str">
        <f>IFERROR(VLOOKUP(F703,'TASA DE CAMBIO'!$D$2:$G$15,3,0),"")</f>
        <v/>
      </c>
      <c r="AF703" s="24" t="str">
        <f>IFERROR(VLOOKUP(F703,'TASA DE CAMBIO'!$D$2:$G$15,4,0),"")</f>
        <v/>
      </c>
    </row>
    <row r="704" spans="2:32" x14ac:dyDescent="0.2">
      <c r="B704" s="24" t="str">
        <f t="shared" si="30"/>
        <v/>
      </c>
      <c r="C704" s="3"/>
      <c r="D704" s="2"/>
      <c r="E704" s="2"/>
      <c r="F704" s="2"/>
      <c r="G704" s="2"/>
      <c r="H704" s="2"/>
      <c r="I704" s="2"/>
      <c r="J704" s="55" t="str">
        <f t="shared" si="32"/>
        <v/>
      </c>
      <c r="AC704" s="24" t="str">
        <f t="shared" si="31"/>
        <v/>
      </c>
      <c r="AD704" s="24" t="str">
        <f>IFERROR(VLOOKUP(F704,'TASA DE CAMBIO'!$D$2:$G$15,2,0),"")</f>
        <v/>
      </c>
      <c r="AE704" s="24" t="str">
        <f>IFERROR(VLOOKUP(F704,'TASA DE CAMBIO'!$D$2:$G$15,3,0),"")</f>
        <v/>
      </c>
      <c r="AF704" s="24" t="str">
        <f>IFERROR(VLOOKUP(F704,'TASA DE CAMBIO'!$D$2:$G$15,4,0),"")</f>
        <v/>
      </c>
    </row>
    <row r="705" spans="2:32" x14ac:dyDescent="0.2">
      <c r="B705" s="24" t="str">
        <f t="shared" si="30"/>
        <v/>
      </c>
      <c r="C705" s="3"/>
      <c r="D705" s="2"/>
      <c r="E705" s="2"/>
      <c r="F705" s="2"/>
      <c r="G705" s="2"/>
      <c r="H705" s="2"/>
      <c r="I705" s="2"/>
      <c r="J705" s="55" t="str">
        <f t="shared" si="32"/>
        <v/>
      </c>
      <c r="AC705" s="24" t="str">
        <f t="shared" si="31"/>
        <v/>
      </c>
      <c r="AD705" s="24" t="str">
        <f>IFERROR(VLOOKUP(F705,'TASA DE CAMBIO'!$D$2:$G$15,2,0),"")</f>
        <v/>
      </c>
      <c r="AE705" s="24" t="str">
        <f>IFERROR(VLOOKUP(F705,'TASA DE CAMBIO'!$D$2:$G$15,3,0),"")</f>
        <v/>
      </c>
      <c r="AF705" s="24" t="str">
        <f>IFERROR(VLOOKUP(F705,'TASA DE CAMBIO'!$D$2:$G$15,4,0),"")</f>
        <v/>
      </c>
    </row>
    <row r="706" spans="2:32" x14ac:dyDescent="0.2">
      <c r="B706" s="24" t="str">
        <f t="shared" si="30"/>
        <v/>
      </c>
      <c r="C706" s="3"/>
      <c r="D706" s="2"/>
      <c r="E706" s="2"/>
      <c r="F706" s="2"/>
      <c r="G706" s="2"/>
      <c r="H706" s="2"/>
      <c r="I706" s="2"/>
      <c r="J706" s="55" t="str">
        <f t="shared" si="32"/>
        <v/>
      </c>
      <c r="AC706" s="24" t="str">
        <f t="shared" si="31"/>
        <v/>
      </c>
      <c r="AD706" s="24" t="str">
        <f>IFERROR(VLOOKUP(F706,'TASA DE CAMBIO'!$D$2:$G$15,2,0),"")</f>
        <v/>
      </c>
      <c r="AE706" s="24" t="str">
        <f>IFERROR(VLOOKUP(F706,'TASA DE CAMBIO'!$D$2:$G$15,3,0),"")</f>
        <v/>
      </c>
      <c r="AF706" s="24" t="str">
        <f>IFERROR(VLOOKUP(F706,'TASA DE CAMBIO'!$D$2:$G$15,4,0),"")</f>
        <v/>
      </c>
    </row>
    <row r="707" spans="2:32" x14ac:dyDescent="0.2">
      <c r="B707" s="24" t="str">
        <f t="shared" si="30"/>
        <v/>
      </c>
      <c r="C707" s="3"/>
      <c r="D707" s="2"/>
      <c r="E707" s="2"/>
      <c r="F707" s="2"/>
      <c r="G707" s="2"/>
      <c r="H707" s="2"/>
      <c r="I707" s="2"/>
      <c r="J707" s="55" t="str">
        <f t="shared" si="32"/>
        <v/>
      </c>
      <c r="AC707" s="24" t="str">
        <f t="shared" si="31"/>
        <v/>
      </c>
      <c r="AD707" s="24" t="str">
        <f>IFERROR(VLOOKUP(F707,'TASA DE CAMBIO'!$D$2:$G$15,2,0),"")</f>
        <v/>
      </c>
      <c r="AE707" s="24" t="str">
        <f>IFERROR(VLOOKUP(F707,'TASA DE CAMBIO'!$D$2:$G$15,3,0),"")</f>
        <v/>
      </c>
      <c r="AF707" s="24" t="str">
        <f>IFERROR(VLOOKUP(F707,'TASA DE CAMBIO'!$D$2:$G$15,4,0),"")</f>
        <v/>
      </c>
    </row>
    <row r="708" spans="2:32" x14ac:dyDescent="0.2">
      <c r="B708" s="24" t="str">
        <f t="shared" si="30"/>
        <v/>
      </c>
      <c r="C708" s="3"/>
      <c r="D708" s="2"/>
      <c r="E708" s="2"/>
      <c r="F708" s="2"/>
      <c r="G708" s="2"/>
      <c r="H708" s="2"/>
      <c r="I708" s="2"/>
      <c r="J708" s="55" t="str">
        <f t="shared" si="32"/>
        <v/>
      </c>
      <c r="AC708" s="24" t="str">
        <f t="shared" si="31"/>
        <v/>
      </c>
      <c r="AD708" s="24" t="str">
        <f>IFERROR(VLOOKUP(F708,'TASA DE CAMBIO'!$D$2:$G$15,2,0),"")</f>
        <v/>
      </c>
      <c r="AE708" s="24" t="str">
        <f>IFERROR(VLOOKUP(F708,'TASA DE CAMBIO'!$D$2:$G$15,3,0),"")</f>
        <v/>
      </c>
      <c r="AF708" s="24" t="str">
        <f>IFERROR(VLOOKUP(F708,'TASA DE CAMBIO'!$D$2:$G$15,4,0),"")</f>
        <v/>
      </c>
    </row>
    <row r="709" spans="2:32" x14ac:dyDescent="0.2">
      <c r="B709" s="24" t="str">
        <f t="shared" si="30"/>
        <v/>
      </c>
      <c r="C709" s="3"/>
      <c r="D709" s="2"/>
      <c r="E709" s="2"/>
      <c r="F709" s="2"/>
      <c r="G709" s="2"/>
      <c r="H709" s="2"/>
      <c r="I709" s="2"/>
      <c r="J709" s="55" t="str">
        <f t="shared" si="32"/>
        <v/>
      </c>
      <c r="AC709" s="24" t="str">
        <f t="shared" si="31"/>
        <v/>
      </c>
      <c r="AD709" s="24" t="str">
        <f>IFERROR(VLOOKUP(F709,'TASA DE CAMBIO'!$D$2:$G$15,2,0),"")</f>
        <v/>
      </c>
      <c r="AE709" s="24" t="str">
        <f>IFERROR(VLOOKUP(F709,'TASA DE CAMBIO'!$D$2:$G$15,3,0),"")</f>
        <v/>
      </c>
      <c r="AF709" s="24" t="str">
        <f>IFERROR(VLOOKUP(F709,'TASA DE CAMBIO'!$D$2:$G$15,4,0),"")</f>
        <v/>
      </c>
    </row>
    <row r="710" spans="2:32" x14ac:dyDescent="0.2">
      <c r="B710" s="24" t="str">
        <f t="shared" ref="B710:B773" si="33">CONCATENATE(D710,E710,F710)</f>
        <v/>
      </c>
      <c r="C710" s="3"/>
      <c r="D710" s="2"/>
      <c r="E710" s="2"/>
      <c r="F710" s="2"/>
      <c r="G710" s="2"/>
      <c r="H710" s="2"/>
      <c r="I710" s="2"/>
      <c r="J710" s="55" t="str">
        <f t="shared" si="32"/>
        <v/>
      </c>
      <c r="AC710" s="24" t="str">
        <f t="shared" ref="AC710:AC773" si="34">IF(G710="","",G710-H710-I710)</f>
        <v/>
      </c>
      <c r="AD710" s="24" t="str">
        <f>IFERROR(VLOOKUP(F710,'TASA DE CAMBIO'!$D$2:$G$15,2,0),"")</f>
        <v/>
      </c>
      <c r="AE710" s="24" t="str">
        <f>IFERROR(VLOOKUP(F710,'TASA DE CAMBIO'!$D$2:$G$15,3,0),"")</f>
        <v/>
      </c>
      <c r="AF710" s="24" t="str">
        <f>IFERROR(VLOOKUP(F710,'TASA DE CAMBIO'!$D$2:$G$15,4,0),"")</f>
        <v/>
      </c>
    </row>
    <row r="711" spans="2:32" x14ac:dyDescent="0.2">
      <c r="B711" s="24" t="str">
        <f t="shared" si="33"/>
        <v/>
      </c>
      <c r="C711" s="3"/>
      <c r="D711" s="2"/>
      <c r="E711" s="2"/>
      <c r="F711" s="2"/>
      <c r="G711" s="2"/>
      <c r="H711" s="2"/>
      <c r="I711" s="2"/>
      <c r="J711" s="55" t="str">
        <f t="shared" ref="J711:J774" si="35">IF(AC711="","",IF(AND(AE711="Inicio",AF711=2),_xlfn.CONCAT(AD711,TEXT(AC711,"#,##0.00")), IF(AND(AE711="Fin",AF711=2),_xlfn.CONCAT(TEXT(AC711,"#,##0.00"),AD711), IF(AND(AE711="Inicio",AF711=0),_xlfn.CONCAT(AD711,TEXT(AC711,"#,##0")), IF(AND(AE711="Fin",AF711=0),_xlfn.CONCAT(TEXT(AC711,"#,##0"),AD711),"")))))</f>
        <v/>
      </c>
      <c r="AC711" s="24" t="str">
        <f t="shared" si="34"/>
        <v/>
      </c>
      <c r="AD711" s="24" t="str">
        <f>IFERROR(VLOOKUP(F711,'TASA DE CAMBIO'!$D$2:$G$15,2,0),"")</f>
        <v/>
      </c>
      <c r="AE711" s="24" t="str">
        <f>IFERROR(VLOOKUP(F711,'TASA DE CAMBIO'!$D$2:$G$15,3,0),"")</f>
        <v/>
      </c>
      <c r="AF711" s="24" t="str">
        <f>IFERROR(VLOOKUP(F711,'TASA DE CAMBIO'!$D$2:$G$15,4,0),"")</f>
        <v/>
      </c>
    </row>
    <row r="712" spans="2:32" x14ac:dyDescent="0.2">
      <c r="B712" s="24" t="str">
        <f t="shared" si="33"/>
        <v/>
      </c>
      <c r="C712" s="3"/>
      <c r="D712" s="2"/>
      <c r="E712" s="2"/>
      <c r="F712" s="2"/>
      <c r="G712" s="2"/>
      <c r="H712" s="2"/>
      <c r="I712" s="2"/>
      <c r="J712" s="55" t="str">
        <f t="shared" si="35"/>
        <v/>
      </c>
      <c r="AC712" s="24" t="str">
        <f t="shared" si="34"/>
        <v/>
      </c>
      <c r="AD712" s="24" t="str">
        <f>IFERROR(VLOOKUP(F712,'TASA DE CAMBIO'!$D$2:$G$15,2,0),"")</f>
        <v/>
      </c>
      <c r="AE712" s="24" t="str">
        <f>IFERROR(VLOOKUP(F712,'TASA DE CAMBIO'!$D$2:$G$15,3,0),"")</f>
        <v/>
      </c>
      <c r="AF712" s="24" t="str">
        <f>IFERROR(VLOOKUP(F712,'TASA DE CAMBIO'!$D$2:$G$15,4,0),"")</f>
        <v/>
      </c>
    </row>
    <row r="713" spans="2:32" x14ac:dyDescent="0.2">
      <c r="B713" s="24" t="str">
        <f t="shared" si="33"/>
        <v/>
      </c>
      <c r="C713" s="3"/>
      <c r="D713" s="2"/>
      <c r="E713" s="2"/>
      <c r="F713" s="2"/>
      <c r="G713" s="2"/>
      <c r="H713" s="2"/>
      <c r="I713" s="2"/>
      <c r="J713" s="55" t="str">
        <f t="shared" si="35"/>
        <v/>
      </c>
      <c r="AC713" s="24" t="str">
        <f t="shared" si="34"/>
        <v/>
      </c>
      <c r="AD713" s="24" t="str">
        <f>IFERROR(VLOOKUP(F713,'TASA DE CAMBIO'!$D$2:$G$15,2,0),"")</f>
        <v/>
      </c>
      <c r="AE713" s="24" t="str">
        <f>IFERROR(VLOOKUP(F713,'TASA DE CAMBIO'!$D$2:$G$15,3,0),"")</f>
        <v/>
      </c>
      <c r="AF713" s="24" t="str">
        <f>IFERROR(VLOOKUP(F713,'TASA DE CAMBIO'!$D$2:$G$15,4,0),"")</f>
        <v/>
      </c>
    </row>
    <row r="714" spans="2:32" x14ac:dyDescent="0.2">
      <c r="B714" s="24" t="str">
        <f t="shared" si="33"/>
        <v/>
      </c>
      <c r="C714" s="3"/>
      <c r="D714" s="2"/>
      <c r="E714" s="2"/>
      <c r="F714" s="2"/>
      <c r="G714" s="2"/>
      <c r="H714" s="2"/>
      <c r="I714" s="2"/>
      <c r="J714" s="55" t="str">
        <f t="shared" si="35"/>
        <v/>
      </c>
      <c r="AC714" s="24" t="str">
        <f t="shared" si="34"/>
        <v/>
      </c>
      <c r="AD714" s="24" t="str">
        <f>IFERROR(VLOOKUP(F714,'TASA DE CAMBIO'!$D$2:$G$15,2,0),"")</f>
        <v/>
      </c>
      <c r="AE714" s="24" t="str">
        <f>IFERROR(VLOOKUP(F714,'TASA DE CAMBIO'!$D$2:$G$15,3,0),"")</f>
        <v/>
      </c>
      <c r="AF714" s="24" t="str">
        <f>IFERROR(VLOOKUP(F714,'TASA DE CAMBIO'!$D$2:$G$15,4,0),"")</f>
        <v/>
      </c>
    </row>
    <row r="715" spans="2:32" x14ac:dyDescent="0.2">
      <c r="B715" s="24" t="str">
        <f t="shared" si="33"/>
        <v/>
      </c>
      <c r="C715" s="3"/>
      <c r="D715" s="2"/>
      <c r="E715" s="2"/>
      <c r="F715" s="2"/>
      <c r="G715" s="2"/>
      <c r="H715" s="2"/>
      <c r="I715" s="2"/>
      <c r="J715" s="55" t="str">
        <f t="shared" si="35"/>
        <v/>
      </c>
      <c r="AC715" s="24" t="str">
        <f t="shared" si="34"/>
        <v/>
      </c>
      <c r="AD715" s="24" t="str">
        <f>IFERROR(VLOOKUP(F715,'TASA DE CAMBIO'!$D$2:$G$15,2,0),"")</f>
        <v/>
      </c>
      <c r="AE715" s="24" t="str">
        <f>IFERROR(VLOOKUP(F715,'TASA DE CAMBIO'!$D$2:$G$15,3,0),"")</f>
        <v/>
      </c>
      <c r="AF715" s="24" t="str">
        <f>IFERROR(VLOOKUP(F715,'TASA DE CAMBIO'!$D$2:$G$15,4,0),"")</f>
        <v/>
      </c>
    </row>
    <row r="716" spans="2:32" x14ac:dyDescent="0.2">
      <c r="B716" s="24" t="str">
        <f t="shared" si="33"/>
        <v/>
      </c>
      <c r="C716" s="3"/>
      <c r="D716" s="2"/>
      <c r="E716" s="2"/>
      <c r="F716" s="2"/>
      <c r="G716" s="2"/>
      <c r="H716" s="2"/>
      <c r="I716" s="2"/>
      <c r="J716" s="55" t="str">
        <f t="shared" si="35"/>
        <v/>
      </c>
      <c r="AC716" s="24" t="str">
        <f t="shared" si="34"/>
        <v/>
      </c>
      <c r="AD716" s="24" t="str">
        <f>IFERROR(VLOOKUP(F716,'TASA DE CAMBIO'!$D$2:$G$15,2,0),"")</f>
        <v/>
      </c>
      <c r="AE716" s="24" t="str">
        <f>IFERROR(VLOOKUP(F716,'TASA DE CAMBIO'!$D$2:$G$15,3,0),"")</f>
        <v/>
      </c>
      <c r="AF716" s="24" t="str">
        <f>IFERROR(VLOOKUP(F716,'TASA DE CAMBIO'!$D$2:$G$15,4,0),"")</f>
        <v/>
      </c>
    </row>
    <row r="717" spans="2:32" x14ac:dyDescent="0.2">
      <c r="B717" s="24" t="str">
        <f t="shared" si="33"/>
        <v/>
      </c>
      <c r="C717" s="3"/>
      <c r="D717" s="2"/>
      <c r="E717" s="2"/>
      <c r="F717" s="2"/>
      <c r="G717" s="2"/>
      <c r="H717" s="2"/>
      <c r="I717" s="2"/>
      <c r="J717" s="55" t="str">
        <f t="shared" si="35"/>
        <v/>
      </c>
      <c r="AC717" s="24" t="str">
        <f t="shared" si="34"/>
        <v/>
      </c>
      <c r="AD717" s="24" t="str">
        <f>IFERROR(VLOOKUP(F717,'TASA DE CAMBIO'!$D$2:$G$15,2,0),"")</f>
        <v/>
      </c>
      <c r="AE717" s="24" t="str">
        <f>IFERROR(VLOOKUP(F717,'TASA DE CAMBIO'!$D$2:$G$15,3,0),"")</f>
        <v/>
      </c>
      <c r="AF717" s="24" t="str">
        <f>IFERROR(VLOOKUP(F717,'TASA DE CAMBIO'!$D$2:$G$15,4,0),"")</f>
        <v/>
      </c>
    </row>
    <row r="718" spans="2:32" x14ac:dyDescent="0.2">
      <c r="B718" s="24" t="str">
        <f t="shared" si="33"/>
        <v/>
      </c>
      <c r="C718" s="3"/>
      <c r="D718" s="2"/>
      <c r="E718" s="2"/>
      <c r="F718" s="2"/>
      <c r="G718" s="2"/>
      <c r="H718" s="2"/>
      <c r="I718" s="2"/>
      <c r="J718" s="55" t="str">
        <f t="shared" si="35"/>
        <v/>
      </c>
      <c r="AC718" s="24" t="str">
        <f t="shared" si="34"/>
        <v/>
      </c>
      <c r="AD718" s="24" t="str">
        <f>IFERROR(VLOOKUP(F718,'TASA DE CAMBIO'!$D$2:$G$15,2,0),"")</f>
        <v/>
      </c>
      <c r="AE718" s="24" t="str">
        <f>IFERROR(VLOOKUP(F718,'TASA DE CAMBIO'!$D$2:$G$15,3,0),"")</f>
        <v/>
      </c>
      <c r="AF718" s="24" t="str">
        <f>IFERROR(VLOOKUP(F718,'TASA DE CAMBIO'!$D$2:$G$15,4,0),"")</f>
        <v/>
      </c>
    </row>
    <row r="719" spans="2:32" x14ac:dyDescent="0.2">
      <c r="B719" s="24" t="str">
        <f t="shared" si="33"/>
        <v/>
      </c>
      <c r="C719" s="3"/>
      <c r="D719" s="2"/>
      <c r="E719" s="2"/>
      <c r="F719" s="2"/>
      <c r="G719" s="2"/>
      <c r="H719" s="2"/>
      <c r="I719" s="2"/>
      <c r="J719" s="55" t="str">
        <f t="shared" si="35"/>
        <v/>
      </c>
      <c r="AC719" s="24" t="str">
        <f t="shared" si="34"/>
        <v/>
      </c>
      <c r="AD719" s="24" t="str">
        <f>IFERROR(VLOOKUP(F719,'TASA DE CAMBIO'!$D$2:$G$15,2,0),"")</f>
        <v/>
      </c>
      <c r="AE719" s="24" t="str">
        <f>IFERROR(VLOOKUP(F719,'TASA DE CAMBIO'!$D$2:$G$15,3,0),"")</f>
        <v/>
      </c>
      <c r="AF719" s="24" t="str">
        <f>IFERROR(VLOOKUP(F719,'TASA DE CAMBIO'!$D$2:$G$15,4,0),"")</f>
        <v/>
      </c>
    </row>
    <row r="720" spans="2:32" x14ac:dyDescent="0.2">
      <c r="B720" s="24" t="str">
        <f t="shared" si="33"/>
        <v/>
      </c>
      <c r="C720" s="3"/>
      <c r="D720" s="2"/>
      <c r="E720" s="2"/>
      <c r="F720" s="2"/>
      <c r="G720" s="2"/>
      <c r="H720" s="2"/>
      <c r="I720" s="2"/>
      <c r="J720" s="55" t="str">
        <f t="shared" si="35"/>
        <v/>
      </c>
      <c r="AC720" s="24" t="str">
        <f t="shared" si="34"/>
        <v/>
      </c>
      <c r="AD720" s="24" t="str">
        <f>IFERROR(VLOOKUP(F720,'TASA DE CAMBIO'!$D$2:$G$15,2,0),"")</f>
        <v/>
      </c>
      <c r="AE720" s="24" t="str">
        <f>IFERROR(VLOOKUP(F720,'TASA DE CAMBIO'!$D$2:$G$15,3,0),"")</f>
        <v/>
      </c>
      <c r="AF720" s="24" t="str">
        <f>IFERROR(VLOOKUP(F720,'TASA DE CAMBIO'!$D$2:$G$15,4,0),"")</f>
        <v/>
      </c>
    </row>
    <row r="721" spans="2:32" x14ac:dyDescent="0.2">
      <c r="B721" s="24" t="str">
        <f t="shared" si="33"/>
        <v/>
      </c>
      <c r="C721" s="3"/>
      <c r="D721" s="2"/>
      <c r="E721" s="2"/>
      <c r="F721" s="2"/>
      <c r="G721" s="2"/>
      <c r="H721" s="2"/>
      <c r="I721" s="2"/>
      <c r="J721" s="55" t="str">
        <f t="shared" si="35"/>
        <v/>
      </c>
      <c r="AC721" s="24" t="str">
        <f t="shared" si="34"/>
        <v/>
      </c>
      <c r="AD721" s="24" t="str">
        <f>IFERROR(VLOOKUP(F721,'TASA DE CAMBIO'!$D$2:$G$15,2,0),"")</f>
        <v/>
      </c>
      <c r="AE721" s="24" t="str">
        <f>IFERROR(VLOOKUP(F721,'TASA DE CAMBIO'!$D$2:$G$15,3,0),"")</f>
        <v/>
      </c>
      <c r="AF721" s="24" t="str">
        <f>IFERROR(VLOOKUP(F721,'TASA DE CAMBIO'!$D$2:$G$15,4,0),"")</f>
        <v/>
      </c>
    </row>
    <row r="722" spans="2:32" x14ac:dyDescent="0.2">
      <c r="B722" s="24" t="str">
        <f t="shared" si="33"/>
        <v/>
      </c>
      <c r="C722" s="3"/>
      <c r="D722" s="2"/>
      <c r="E722" s="2"/>
      <c r="F722" s="2"/>
      <c r="G722" s="2"/>
      <c r="H722" s="2"/>
      <c r="I722" s="2"/>
      <c r="J722" s="55" t="str">
        <f t="shared" si="35"/>
        <v/>
      </c>
      <c r="AC722" s="24" t="str">
        <f t="shared" si="34"/>
        <v/>
      </c>
      <c r="AD722" s="24" t="str">
        <f>IFERROR(VLOOKUP(F722,'TASA DE CAMBIO'!$D$2:$G$15,2,0),"")</f>
        <v/>
      </c>
      <c r="AE722" s="24" t="str">
        <f>IFERROR(VLOOKUP(F722,'TASA DE CAMBIO'!$D$2:$G$15,3,0),"")</f>
        <v/>
      </c>
      <c r="AF722" s="24" t="str">
        <f>IFERROR(VLOOKUP(F722,'TASA DE CAMBIO'!$D$2:$G$15,4,0),"")</f>
        <v/>
      </c>
    </row>
    <row r="723" spans="2:32" x14ac:dyDescent="0.2">
      <c r="B723" s="24" t="str">
        <f t="shared" si="33"/>
        <v/>
      </c>
      <c r="C723" s="3"/>
      <c r="D723" s="2"/>
      <c r="E723" s="2"/>
      <c r="F723" s="2"/>
      <c r="G723" s="2"/>
      <c r="H723" s="2"/>
      <c r="I723" s="2"/>
      <c r="J723" s="55" t="str">
        <f t="shared" si="35"/>
        <v/>
      </c>
      <c r="AC723" s="24" t="str">
        <f t="shared" si="34"/>
        <v/>
      </c>
      <c r="AD723" s="24" t="str">
        <f>IFERROR(VLOOKUP(F723,'TASA DE CAMBIO'!$D$2:$G$15,2,0),"")</f>
        <v/>
      </c>
      <c r="AE723" s="24" t="str">
        <f>IFERROR(VLOOKUP(F723,'TASA DE CAMBIO'!$D$2:$G$15,3,0),"")</f>
        <v/>
      </c>
      <c r="AF723" s="24" t="str">
        <f>IFERROR(VLOOKUP(F723,'TASA DE CAMBIO'!$D$2:$G$15,4,0),"")</f>
        <v/>
      </c>
    </row>
    <row r="724" spans="2:32" x14ac:dyDescent="0.2">
      <c r="B724" s="24" t="str">
        <f t="shared" si="33"/>
        <v/>
      </c>
      <c r="C724" s="3"/>
      <c r="D724" s="2"/>
      <c r="E724" s="2"/>
      <c r="F724" s="2"/>
      <c r="G724" s="2"/>
      <c r="H724" s="2"/>
      <c r="I724" s="2"/>
      <c r="J724" s="55" t="str">
        <f t="shared" si="35"/>
        <v/>
      </c>
      <c r="AC724" s="24" t="str">
        <f t="shared" si="34"/>
        <v/>
      </c>
      <c r="AD724" s="24" t="str">
        <f>IFERROR(VLOOKUP(F724,'TASA DE CAMBIO'!$D$2:$G$15,2,0),"")</f>
        <v/>
      </c>
      <c r="AE724" s="24" t="str">
        <f>IFERROR(VLOOKUP(F724,'TASA DE CAMBIO'!$D$2:$G$15,3,0),"")</f>
        <v/>
      </c>
      <c r="AF724" s="24" t="str">
        <f>IFERROR(VLOOKUP(F724,'TASA DE CAMBIO'!$D$2:$G$15,4,0),"")</f>
        <v/>
      </c>
    </row>
    <row r="725" spans="2:32" x14ac:dyDescent="0.2">
      <c r="B725" s="24" t="str">
        <f t="shared" si="33"/>
        <v/>
      </c>
      <c r="C725" s="3"/>
      <c r="D725" s="2"/>
      <c r="E725" s="2"/>
      <c r="F725" s="2"/>
      <c r="G725" s="2"/>
      <c r="H725" s="2"/>
      <c r="I725" s="2"/>
      <c r="J725" s="55" t="str">
        <f t="shared" si="35"/>
        <v/>
      </c>
      <c r="AC725" s="24" t="str">
        <f t="shared" si="34"/>
        <v/>
      </c>
      <c r="AD725" s="24" t="str">
        <f>IFERROR(VLOOKUP(F725,'TASA DE CAMBIO'!$D$2:$G$15,2,0),"")</f>
        <v/>
      </c>
      <c r="AE725" s="24" t="str">
        <f>IFERROR(VLOOKUP(F725,'TASA DE CAMBIO'!$D$2:$G$15,3,0),"")</f>
        <v/>
      </c>
      <c r="AF725" s="24" t="str">
        <f>IFERROR(VLOOKUP(F725,'TASA DE CAMBIO'!$D$2:$G$15,4,0),"")</f>
        <v/>
      </c>
    </row>
    <row r="726" spans="2:32" x14ac:dyDescent="0.2">
      <c r="B726" s="24" t="str">
        <f t="shared" si="33"/>
        <v/>
      </c>
      <c r="C726" s="3"/>
      <c r="D726" s="2"/>
      <c r="E726" s="2"/>
      <c r="F726" s="2"/>
      <c r="G726" s="2"/>
      <c r="H726" s="2"/>
      <c r="I726" s="2"/>
      <c r="J726" s="55" t="str">
        <f t="shared" si="35"/>
        <v/>
      </c>
      <c r="AC726" s="24" t="str">
        <f t="shared" si="34"/>
        <v/>
      </c>
      <c r="AD726" s="24" t="str">
        <f>IFERROR(VLOOKUP(F726,'TASA DE CAMBIO'!$D$2:$G$15,2,0),"")</f>
        <v/>
      </c>
      <c r="AE726" s="24" t="str">
        <f>IFERROR(VLOOKUP(F726,'TASA DE CAMBIO'!$D$2:$G$15,3,0),"")</f>
        <v/>
      </c>
      <c r="AF726" s="24" t="str">
        <f>IFERROR(VLOOKUP(F726,'TASA DE CAMBIO'!$D$2:$G$15,4,0),"")</f>
        <v/>
      </c>
    </row>
    <row r="727" spans="2:32" x14ac:dyDescent="0.2">
      <c r="B727" s="24" t="str">
        <f t="shared" si="33"/>
        <v/>
      </c>
      <c r="C727" s="3"/>
      <c r="D727" s="2"/>
      <c r="E727" s="2"/>
      <c r="F727" s="2"/>
      <c r="G727" s="2"/>
      <c r="H727" s="2"/>
      <c r="I727" s="2"/>
      <c r="J727" s="55" t="str">
        <f t="shared" si="35"/>
        <v/>
      </c>
      <c r="AC727" s="24" t="str">
        <f t="shared" si="34"/>
        <v/>
      </c>
      <c r="AD727" s="24" t="str">
        <f>IFERROR(VLOOKUP(F727,'TASA DE CAMBIO'!$D$2:$G$15,2,0),"")</f>
        <v/>
      </c>
      <c r="AE727" s="24" t="str">
        <f>IFERROR(VLOOKUP(F727,'TASA DE CAMBIO'!$D$2:$G$15,3,0),"")</f>
        <v/>
      </c>
      <c r="AF727" s="24" t="str">
        <f>IFERROR(VLOOKUP(F727,'TASA DE CAMBIO'!$D$2:$G$15,4,0),"")</f>
        <v/>
      </c>
    </row>
    <row r="728" spans="2:32" x14ac:dyDescent="0.2">
      <c r="B728" s="24" t="str">
        <f t="shared" si="33"/>
        <v/>
      </c>
      <c r="C728" s="3"/>
      <c r="D728" s="2"/>
      <c r="E728" s="2"/>
      <c r="F728" s="2"/>
      <c r="G728" s="2"/>
      <c r="H728" s="2"/>
      <c r="I728" s="2"/>
      <c r="J728" s="55" t="str">
        <f t="shared" si="35"/>
        <v/>
      </c>
      <c r="AC728" s="24" t="str">
        <f t="shared" si="34"/>
        <v/>
      </c>
      <c r="AD728" s="24" t="str">
        <f>IFERROR(VLOOKUP(F728,'TASA DE CAMBIO'!$D$2:$G$15,2,0),"")</f>
        <v/>
      </c>
      <c r="AE728" s="24" t="str">
        <f>IFERROR(VLOOKUP(F728,'TASA DE CAMBIO'!$D$2:$G$15,3,0),"")</f>
        <v/>
      </c>
      <c r="AF728" s="24" t="str">
        <f>IFERROR(VLOOKUP(F728,'TASA DE CAMBIO'!$D$2:$G$15,4,0),"")</f>
        <v/>
      </c>
    </row>
    <row r="729" spans="2:32" x14ac:dyDescent="0.2">
      <c r="B729" s="24" t="str">
        <f t="shared" si="33"/>
        <v/>
      </c>
      <c r="C729" s="3"/>
      <c r="D729" s="2"/>
      <c r="E729" s="2"/>
      <c r="F729" s="2"/>
      <c r="G729" s="2"/>
      <c r="H729" s="2"/>
      <c r="I729" s="2"/>
      <c r="J729" s="55" t="str">
        <f t="shared" si="35"/>
        <v/>
      </c>
      <c r="AC729" s="24" t="str">
        <f t="shared" si="34"/>
        <v/>
      </c>
      <c r="AD729" s="24" t="str">
        <f>IFERROR(VLOOKUP(F729,'TASA DE CAMBIO'!$D$2:$G$15,2,0),"")</f>
        <v/>
      </c>
      <c r="AE729" s="24" t="str">
        <f>IFERROR(VLOOKUP(F729,'TASA DE CAMBIO'!$D$2:$G$15,3,0),"")</f>
        <v/>
      </c>
      <c r="AF729" s="24" t="str">
        <f>IFERROR(VLOOKUP(F729,'TASA DE CAMBIO'!$D$2:$G$15,4,0),"")</f>
        <v/>
      </c>
    </row>
    <row r="730" spans="2:32" x14ac:dyDescent="0.2">
      <c r="B730" s="24" t="str">
        <f t="shared" si="33"/>
        <v/>
      </c>
      <c r="C730" s="3"/>
      <c r="D730" s="2"/>
      <c r="E730" s="2"/>
      <c r="F730" s="2"/>
      <c r="G730" s="2"/>
      <c r="H730" s="2"/>
      <c r="I730" s="2"/>
      <c r="J730" s="55" t="str">
        <f t="shared" si="35"/>
        <v/>
      </c>
      <c r="AC730" s="24" t="str">
        <f t="shared" si="34"/>
        <v/>
      </c>
      <c r="AD730" s="24" t="str">
        <f>IFERROR(VLOOKUP(F730,'TASA DE CAMBIO'!$D$2:$G$15,2,0),"")</f>
        <v/>
      </c>
      <c r="AE730" s="24" t="str">
        <f>IFERROR(VLOOKUP(F730,'TASA DE CAMBIO'!$D$2:$G$15,3,0),"")</f>
        <v/>
      </c>
      <c r="AF730" s="24" t="str">
        <f>IFERROR(VLOOKUP(F730,'TASA DE CAMBIO'!$D$2:$G$15,4,0),"")</f>
        <v/>
      </c>
    </row>
    <row r="731" spans="2:32" x14ac:dyDescent="0.2">
      <c r="B731" s="24" t="str">
        <f t="shared" si="33"/>
        <v/>
      </c>
      <c r="C731" s="3"/>
      <c r="D731" s="2"/>
      <c r="E731" s="2"/>
      <c r="F731" s="2"/>
      <c r="G731" s="2"/>
      <c r="H731" s="2"/>
      <c r="I731" s="2"/>
      <c r="J731" s="55" t="str">
        <f t="shared" si="35"/>
        <v/>
      </c>
      <c r="AC731" s="24" t="str">
        <f t="shared" si="34"/>
        <v/>
      </c>
      <c r="AD731" s="24" t="str">
        <f>IFERROR(VLOOKUP(F731,'TASA DE CAMBIO'!$D$2:$G$15,2,0),"")</f>
        <v/>
      </c>
      <c r="AE731" s="24" t="str">
        <f>IFERROR(VLOOKUP(F731,'TASA DE CAMBIO'!$D$2:$G$15,3,0),"")</f>
        <v/>
      </c>
      <c r="AF731" s="24" t="str">
        <f>IFERROR(VLOOKUP(F731,'TASA DE CAMBIO'!$D$2:$G$15,4,0),"")</f>
        <v/>
      </c>
    </row>
    <row r="732" spans="2:32" x14ac:dyDescent="0.2">
      <c r="B732" s="24" t="str">
        <f t="shared" si="33"/>
        <v/>
      </c>
      <c r="C732" s="3"/>
      <c r="D732" s="2"/>
      <c r="E732" s="2"/>
      <c r="F732" s="2"/>
      <c r="G732" s="2"/>
      <c r="H732" s="2"/>
      <c r="I732" s="2"/>
      <c r="J732" s="55" t="str">
        <f t="shared" si="35"/>
        <v/>
      </c>
      <c r="AC732" s="24" t="str">
        <f t="shared" si="34"/>
        <v/>
      </c>
      <c r="AD732" s="24" t="str">
        <f>IFERROR(VLOOKUP(F732,'TASA DE CAMBIO'!$D$2:$G$15,2,0),"")</f>
        <v/>
      </c>
      <c r="AE732" s="24" t="str">
        <f>IFERROR(VLOOKUP(F732,'TASA DE CAMBIO'!$D$2:$G$15,3,0),"")</f>
        <v/>
      </c>
      <c r="AF732" s="24" t="str">
        <f>IFERROR(VLOOKUP(F732,'TASA DE CAMBIO'!$D$2:$G$15,4,0),"")</f>
        <v/>
      </c>
    </row>
    <row r="733" spans="2:32" x14ac:dyDescent="0.2">
      <c r="B733" s="24" t="str">
        <f t="shared" si="33"/>
        <v/>
      </c>
      <c r="C733" s="3"/>
      <c r="D733" s="2"/>
      <c r="E733" s="2"/>
      <c r="F733" s="2"/>
      <c r="G733" s="2"/>
      <c r="H733" s="2"/>
      <c r="I733" s="2"/>
      <c r="J733" s="55" t="str">
        <f t="shared" si="35"/>
        <v/>
      </c>
      <c r="AC733" s="24" t="str">
        <f t="shared" si="34"/>
        <v/>
      </c>
      <c r="AD733" s="24" t="str">
        <f>IFERROR(VLOOKUP(F733,'TASA DE CAMBIO'!$D$2:$G$15,2,0),"")</f>
        <v/>
      </c>
      <c r="AE733" s="24" t="str">
        <f>IFERROR(VLOOKUP(F733,'TASA DE CAMBIO'!$D$2:$G$15,3,0),"")</f>
        <v/>
      </c>
      <c r="AF733" s="24" t="str">
        <f>IFERROR(VLOOKUP(F733,'TASA DE CAMBIO'!$D$2:$G$15,4,0),"")</f>
        <v/>
      </c>
    </row>
    <row r="734" spans="2:32" x14ac:dyDescent="0.2">
      <c r="B734" s="24" t="str">
        <f t="shared" si="33"/>
        <v/>
      </c>
      <c r="C734" s="3"/>
      <c r="D734" s="2"/>
      <c r="E734" s="2"/>
      <c r="F734" s="2"/>
      <c r="G734" s="2"/>
      <c r="H734" s="2"/>
      <c r="I734" s="2"/>
      <c r="J734" s="55" t="str">
        <f t="shared" si="35"/>
        <v/>
      </c>
      <c r="AC734" s="24" t="str">
        <f t="shared" si="34"/>
        <v/>
      </c>
      <c r="AD734" s="24" t="str">
        <f>IFERROR(VLOOKUP(F734,'TASA DE CAMBIO'!$D$2:$G$15,2,0),"")</f>
        <v/>
      </c>
      <c r="AE734" s="24" t="str">
        <f>IFERROR(VLOOKUP(F734,'TASA DE CAMBIO'!$D$2:$G$15,3,0),"")</f>
        <v/>
      </c>
      <c r="AF734" s="24" t="str">
        <f>IFERROR(VLOOKUP(F734,'TASA DE CAMBIO'!$D$2:$G$15,4,0),"")</f>
        <v/>
      </c>
    </row>
    <row r="735" spans="2:32" x14ac:dyDescent="0.2">
      <c r="B735" s="24" t="str">
        <f t="shared" si="33"/>
        <v/>
      </c>
      <c r="C735" s="3"/>
      <c r="D735" s="2"/>
      <c r="E735" s="2"/>
      <c r="F735" s="2"/>
      <c r="G735" s="2"/>
      <c r="H735" s="2"/>
      <c r="I735" s="2"/>
      <c r="J735" s="55" t="str">
        <f t="shared" si="35"/>
        <v/>
      </c>
      <c r="AC735" s="24" t="str">
        <f t="shared" si="34"/>
        <v/>
      </c>
      <c r="AD735" s="24" t="str">
        <f>IFERROR(VLOOKUP(F735,'TASA DE CAMBIO'!$D$2:$G$15,2,0),"")</f>
        <v/>
      </c>
      <c r="AE735" s="24" t="str">
        <f>IFERROR(VLOOKUP(F735,'TASA DE CAMBIO'!$D$2:$G$15,3,0),"")</f>
        <v/>
      </c>
      <c r="AF735" s="24" t="str">
        <f>IFERROR(VLOOKUP(F735,'TASA DE CAMBIO'!$D$2:$G$15,4,0),"")</f>
        <v/>
      </c>
    </row>
    <row r="736" spans="2:32" x14ac:dyDescent="0.2">
      <c r="B736" s="24" t="str">
        <f t="shared" si="33"/>
        <v/>
      </c>
      <c r="C736" s="3"/>
      <c r="D736" s="2"/>
      <c r="E736" s="2"/>
      <c r="F736" s="2"/>
      <c r="G736" s="2"/>
      <c r="H736" s="2"/>
      <c r="I736" s="2"/>
      <c r="J736" s="55" t="str">
        <f t="shared" si="35"/>
        <v/>
      </c>
      <c r="AC736" s="24" t="str">
        <f t="shared" si="34"/>
        <v/>
      </c>
      <c r="AD736" s="24" t="str">
        <f>IFERROR(VLOOKUP(F736,'TASA DE CAMBIO'!$D$2:$G$15,2,0),"")</f>
        <v/>
      </c>
      <c r="AE736" s="24" t="str">
        <f>IFERROR(VLOOKUP(F736,'TASA DE CAMBIO'!$D$2:$G$15,3,0),"")</f>
        <v/>
      </c>
      <c r="AF736" s="24" t="str">
        <f>IFERROR(VLOOKUP(F736,'TASA DE CAMBIO'!$D$2:$G$15,4,0),"")</f>
        <v/>
      </c>
    </row>
    <row r="737" spans="2:32" x14ac:dyDescent="0.2">
      <c r="B737" s="24" t="str">
        <f t="shared" si="33"/>
        <v/>
      </c>
      <c r="C737" s="3"/>
      <c r="D737" s="2"/>
      <c r="E737" s="2"/>
      <c r="F737" s="2"/>
      <c r="G737" s="2"/>
      <c r="H737" s="2"/>
      <c r="I737" s="2"/>
      <c r="J737" s="55" t="str">
        <f t="shared" si="35"/>
        <v/>
      </c>
      <c r="AC737" s="24" t="str">
        <f t="shared" si="34"/>
        <v/>
      </c>
      <c r="AD737" s="24" t="str">
        <f>IFERROR(VLOOKUP(F737,'TASA DE CAMBIO'!$D$2:$G$15,2,0),"")</f>
        <v/>
      </c>
      <c r="AE737" s="24" t="str">
        <f>IFERROR(VLOOKUP(F737,'TASA DE CAMBIO'!$D$2:$G$15,3,0),"")</f>
        <v/>
      </c>
      <c r="AF737" s="24" t="str">
        <f>IFERROR(VLOOKUP(F737,'TASA DE CAMBIO'!$D$2:$G$15,4,0),"")</f>
        <v/>
      </c>
    </row>
    <row r="738" spans="2:32" x14ac:dyDescent="0.2">
      <c r="B738" s="24" t="str">
        <f t="shared" si="33"/>
        <v/>
      </c>
      <c r="C738" s="3"/>
      <c r="D738" s="2"/>
      <c r="E738" s="2"/>
      <c r="F738" s="2"/>
      <c r="G738" s="2"/>
      <c r="H738" s="2"/>
      <c r="I738" s="2"/>
      <c r="J738" s="55" t="str">
        <f t="shared" si="35"/>
        <v/>
      </c>
      <c r="AC738" s="24" t="str">
        <f t="shared" si="34"/>
        <v/>
      </c>
      <c r="AD738" s="24" t="str">
        <f>IFERROR(VLOOKUP(F738,'TASA DE CAMBIO'!$D$2:$G$15,2,0),"")</f>
        <v/>
      </c>
      <c r="AE738" s="24" t="str">
        <f>IFERROR(VLOOKUP(F738,'TASA DE CAMBIO'!$D$2:$G$15,3,0),"")</f>
        <v/>
      </c>
      <c r="AF738" s="24" t="str">
        <f>IFERROR(VLOOKUP(F738,'TASA DE CAMBIO'!$D$2:$G$15,4,0),"")</f>
        <v/>
      </c>
    </row>
    <row r="739" spans="2:32" x14ac:dyDescent="0.2">
      <c r="B739" s="24" t="str">
        <f t="shared" si="33"/>
        <v/>
      </c>
      <c r="C739" s="3"/>
      <c r="D739" s="2"/>
      <c r="E739" s="2"/>
      <c r="F739" s="2"/>
      <c r="G739" s="2"/>
      <c r="H739" s="2"/>
      <c r="I739" s="2"/>
      <c r="J739" s="55" t="str">
        <f t="shared" si="35"/>
        <v/>
      </c>
      <c r="AC739" s="24" t="str">
        <f t="shared" si="34"/>
        <v/>
      </c>
      <c r="AD739" s="24" t="str">
        <f>IFERROR(VLOOKUP(F739,'TASA DE CAMBIO'!$D$2:$G$15,2,0),"")</f>
        <v/>
      </c>
      <c r="AE739" s="24" t="str">
        <f>IFERROR(VLOOKUP(F739,'TASA DE CAMBIO'!$D$2:$G$15,3,0),"")</f>
        <v/>
      </c>
      <c r="AF739" s="24" t="str">
        <f>IFERROR(VLOOKUP(F739,'TASA DE CAMBIO'!$D$2:$G$15,4,0),"")</f>
        <v/>
      </c>
    </row>
    <row r="740" spans="2:32" x14ac:dyDescent="0.2">
      <c r="B740" s="24" t="str">
        <f t="shared" si="33"/>
        <v/>
      </c>
      <c r="C740" s="3"/>
      <c r="D740" s="2"/>
      <c r="E740" s="2"/>
      <c r="F740" s="2"/>
      <c r="G740" s="2"/>
      <c r="H740" s="2"/>
      <c r="I740" s="2"/>
      <c r="J740" s="55" t="str">
        <f t="shared" si="35"/>
        <v/>
      </c>
      <c r="AC740" s="24" t="str">
        <f t="shared" si="34"/>
        <v/>
      </c>
      <c r="AD740" s="24" t="str">
        <f>IFERROR(VLOOKUP(F740,'TASA DE CAMBIO'!$D$2:$G$15,2,0),"")</f>
        <v/>
      </c>
      <c r="AE740" s="24" t="str">
        <f>IFERROR(VLOOKUP(F740,'TASA DE CAMBIO'!$D$2:$G$15,3,0),"")</f>
        <v/>
      </c>
      <c r="AF740" s="24" t="str">
        <f>IFERROR(VLOOKUP(F740,'TASA DE CAMBIO'!$D$2:$G$15,4,0),"")</f>
        <v/>
      </c>
    </row>
    <row r="741" spans="2:32" x14ac:dyDescent="0.2">
      <c r="B741" s="24" t="str">
        <f t="shared" si="33"/>
        <v/>
      </c>
      <c r="C741" s="3"/>
      <c r="D741" s="2"/>
      <c r="E741" s="2"/>
      <c r="F741" s="2"/>
      <c r="G741" s="2"/>
      <c r="H741" s="2"/>
      <c r="I741" s="2"/>
      <c r="J741" s="55" t="str">
        <f t="shared" si="35"/>
        <v/>
      </c>
      <c r="AC741" s="24" t="str">
        <f t="shared" si="34"/>
        <v/>
      </c>
      <c r="AD741" s="24" t="str">
        <f>IFERROR(VLOOKUP(F741,'TASA DE CAMBIO'!$D$2:$G$15,2,0),"")</f>
        <v/>
      </c>
      <c r="AE741" s="24" t="str">
        <f>IFERROR(VLOOKUP(F741,'TASA DE CAMBIO'!$D$2:$G$15,3,0),"")</f>
        <v/>
      </c>
      <c r="AF741" s="24" t="str">
        <f>IFERROR(VLOOKUP(F741,'TASA DE CAMBIO'!$D$2:$G$15,4,0),"")</f>
        <v/>
      </c>
    </row>
    <row r="742" spans="2:32" x14ac:dyDescent="0.2">
      <c r="B742" s="24" t="str">
        <f t="shared" si="33"/>
        <v/>
      </c>
      <c r="C742" s="3"/>
      <c r="D742" s="2"/>
      <c r="E742" s="2"/>
      <c r="F742" s="2"/>
      <c r="G742" s="2"/>
      <c r="H742" s="2"/>
      <c r="I742" s="2"/>
      <c r="J742" s="55" t="str">
        <f t="shared" si="35"/>
        <v/>
      </c>
      <c r="AC742" s="24" t="str">
        <f t="shared" si="34"/>
        <v/>
      </c>
      <c r="AD742" s="24" t="str">
        <f>IFERROR(VLOOKUP(F742,'TASA DE CAMBIO'!$D$2:$G$15,2,0),"")</f>
        <v/>
      </c>
      <c r="AE742" s="24" t="str">
        <f>IFERROR(VLOOKUP(F742,'TASA DE CAMBIO'!$D$2:$G$15,3,0),"")</f>
        <v/>
      </c>
      <c r="AF742" s="24" t="str">
        <f>IFERROR(VLOOKUP(F742,'TASA DE CAMBIO'!$D$2:$G$15,4,0),"")</f>
        <v/>
      </c>
    </row>
    <row r="743" spans="2:32" x14ac:dyDescent="0.2">
      <c r="B743" s="24" t="str">
        <f t="shared" si="33"/>
        <v/>
      </c>
      <c r="C743" s="3"/>
      <c r="D743" s="2"/>
      <c r="E743" s="2"/>
      <c r="F743" s="2"/>
      <c r="G743" s="2"/>
      <c r="H743" s="2"/>
      <c r="I743" s="2"/>
      <c r="J743" s="55" t="str">
        <f t="shared" si="35"/>
        <v/>
      </c>
      <c r="AC743" s="24" t="str">
        <f t="shared" si="34"/>
        <v/>
      </c>
      <c r="AD743" s="24" t="str">
        <f>IFERROR(VLOOKUP(F743,'TASA DE CAMBIO'!$D$2:$G$15,2,0),"")</f>
        <v/>
      </c>
      <c r="AE743" s="24" t="str">
        <f>IFERROR(VLOOKUP(F743,'TASA DE CAMBIO'!$D$2:$G$15,3,0),"")</f>
        <v/>
      </c>
      <c r="AF743" s="24" t="str">
        <f>IFERROR(VLOOKUP(F743,'TASA DE CAMBIO'!$D$2:$G$15,4,0),"")</f>
        <v/>
      </c>
    </row>
    <row r="744" spans="2:32" x14ac:dyDescent="0.2">
      <c r="B744" s="24" t="str">
        <f t="shared" si="33"/>
        <v/>
      </c>
      <c r="C744" s="3"/>
      <c r="D744" s="2"/>
      <c r="E744" s="2"/>
      <c r="F744" s="2"/>
      <c r="G744" s="2"/>
      <c r="H744" s="2"/>
      <c r="I744" s="2"/>
      <c r="J744" s="55" t="str">
        <f t="shared" si="35"/>
        <v/>
      </c>
      <c r="AC744" s="24" t="str">
        <f t="shared" si="34"/>
        <v/>
      </c>
      <c r="AD744" s="24" t="str">
        <f>IFERROR(VLOOKUP(F744,'TASA DE CAMBIO'!$D$2:$G$15,2,0),"")</f>
        <v/>
      </c>
      <c r="AE744" s="24" t="str">
        <f>IFERROR(VLOOKUP(F744,'TASA DE CAMBIO'!$D$2:$G$15,3,0),"")</f>
        <v/>
      </c>
      <c r="AF744" s="24" t="str">
        <f>IFERROR(VLOOKUP(F744,'TASA DE CAMBIO'!$D$2:$G$15,4,0),"")</f>
        <v/>
      </c>
    </row>
    <row r="745" spans="2:32" x14ac:dyDescent="0.2">
      <c r="B745" s="24" t="str">
        <f t="shared" si="33"/>
        <v/>
      </c>
      <c r="C745" s="3"/>
      <c r="D745" s="2"/>
      <c r="E745" s="2"/>
      <c r="F745" s="2"/>
      <c r="G745" s="2"/>
      <c r="H745" s="2"/>
      <c r="I745" s="2"/>
      <c r="J745" s="55" t="str">
        <f t="shared" si="35"/>
        <v/>
      </c>
      <c r="AC745" s="24" t="str">
        <f t="shared" si="34"/>
        <v/>
      </c>
      <c r="AD745" s="24" t="str">
        <f>IFERROR(VLOOKUP(F745,'TASA DE CAMBIO'!$D$2:$G$15,2,0),"")</f>
        <v/>
      </c>
      <c r="AE745" s="24" t="str">
        <f>IFERROR(VLOOKUP(F745,'TASA DE CAMBIO'!$D$2:$G$15,3,0),"")</f>
        <v/>
      </c>
      <c r="AF745" s="24" t="str">
        <f>IFERROR(VLOOKUP(F745,'TASA DE CAMBIO'!$D$2:$G$15,4,0),"")</f>
        <v/>
      </c>
    </row>
    <row r="746" spans="2:32" x14ac:dyDescent="0.2">
      <c r="B746" s="24" t="str">
        <f t="shared" si="33"/>
        <v/>
      </c>
      <c r="C746" s="3"/>
      <c r="D746" s="2"/>
      <c r="E746" s="2"/>
      <c r="F746" s="2"/>
      <c r="G746" s="2"/>
      <c r="H746" s="2"/>
      <c r="I746" s="2"/>
      <c r="J746" s="55" t="str">
        <f t="shared" si="35"/>
        <v/>
      </c>
      <c r="AC746" s="24" t="str">
        <f t="shared" si="34"/>
        <v/>
      </c>
      <c r="AD746" s="24" t="str">
        <f>IFERROR(VLOOKUP(F746,'TASA DE CAMBIO'!$D$2:$G$15,2,0),"")</f>
        <v/>
      </c>
      <c r="AE746" s="24" t="str">
        <f>IFERROR(VLOOKUP(F746,'TASA DE CAMBIO'!$D$2:$G$15,3,0),"")</f>
        <v/>
      </c>
      <c r="AF746" s="24" t="str">
        <f>IFERROR(VLOOKUP(F746,'TASA DE CAMBIO'!$D$2:$G$15,4,0),"")</f>
        <v/>
      </c>
    </row>
    <row r="747" spans="2:32" x14ac:dyDescent="0.2">
      <c r="B747" s="24" t="str">
        <f t="shared" si="33"/>
        <v/>
      </c>
      <c r="C747" s="3"/>
      <c r="D747" s="2"/>
      <c r="E747" s="2"/>
      <c r="F747" s="2"/>
      <c r="G747" s="2"/>
      <c r="H747" s="2"/>
      <c r="I747" s="2"/>
      <c r="J747" s="55" t="str">
        <f t="shared" si="35"/>
        <v/>
      </c>
      <c r="AC747" s="24" t="str">
        <f t="shared" si="34"/>
        <v/>
      </c>
      <c r="AD747" s="24" t="str">
        <f>IFERROR(VLOOKUP(F747,'TASA DE CAMBIO'!$D$2:$G$15,2,0),"")</f>
        <v/>
      </c>
      <c r="AE747" s="24" t="str">
        <f>IFERROR(VLOOKUP(F747,'TASA DE CAMBIO'!$D$2:$G$15,3,0),"")</f>
        <v/>
      </c>
      <c r="AF747" s="24" t="str">
        <f>IFERROR(VLOOKUP(F747,'TASA DE CAMBIO'!$D$2:$G$15,4,0),"")</f>
        <v/>
      </c>
    </row>
    <row r="748" spans="2:32" x14ac:dyDescent="0.2">
      <c r="B748" s="24" t="str">
        <f t="shared" si="33"/>
        <v/>
      </c>
      <c r="C748" s="3"/>
      <c r="D748" s="2"/>
      <c r="E748" s="2"/>
      <c r="F748" s="2"/>
      <c r="G748" s="2"/>
      <c r="H748" s="2"/>
      <c r="I748" s="2"/>
      <c r="J748" s="55" t="str">
        <f t="shared" si="35"/>
        <v/>
      </c>
      <c r="AC748" s="24" t="str">
        <f t="shared" si="34"/>
        <v/>
      </c>
      <c r="AD748" s="24" t="str">
        <f>IFERROR(VLOOKUP(F748,'TASA DE CAMBIO'!$D$2:$G$15,2,0),"")</f>
        <v/>
      </c>
      <c r="AE748" s="24" t="str">
        <f>IFERROR(VLOOKUP(F748,'TASA DE CAMBIO'!$D$2:$G$15,3,0),"")</f>
        <v/>
      </c>
      <c r="AF748" s="24" t="str">
        <f>IFERROR(VLOOKUP(F748,'TASA DE CAMBIO'!$D$2:$G$15,4,0),"")</f>
        <v/>
      </c>
    </row>
    <row r="749" spans="2:32" x14ac:dyDescent="0.2">
      <c r="B749" s="24" t="str">
        <f t="shared" si="33"/>
        <v/>
      </c>
      <c r="C749" s="3"/>
      <c r="D749" s="2"/>
      <c r="E749" s="2"/>
      <c r="F749" s="2"/>
      <c r="G749" s="2"/>
      <c r="H749" s="2"/>
      <c r="I749" s="2"/>
      <c r="J749" s="55" t="str">
        <f t="shared" si="35"/>
        <v/>
      </c>
      <c r="AC749" s="24" t="str">
        <f t="shared" si="34"/>
        <v/>
      </c>
      <c r="AD749" s="24" t="str">
        <f>IFERROR(VLOOKUP(F749,'TASA DE CAMBIO'!$D$2:$G$15,2,0),"")</f>
        <v/>
      </c>
      <c r="AE749" s="24" t="str">
        <f>IFERROR(VLOOKUP(F749,'TASA DE CAMBIO'!$D$2:$G$15,3,0),"")</f>
        <v/>
      </c>
      <c r="AF749" s="24" t="str">
        <f>IFERROR(VLOOKUP(F749,'TASA DE CAMBIO'!$D$2:$G$15,4,0),"")</f>
        <v/>
      </c>
    </row>
    <row r="750" spans="2:32" x14ac:dyDescent="0.2">
      <c r="B750" s="24" t="str">
        <f t="shared" si="33"/>
        <v/>
      </c>
      <c r="C750" s="3"/>
      <c r="D750" s="2"/>
      <c r="E750" s="2"/>
      <c r="F750" s="2"/>
      <c r="G750" s="2"/>
      <c r="H750" s="2"/>
      <c r="I750" s="2"/>
      <c r="J750" s="55" t="str">
        <f t="shared" si="35"/>
        <v/>
      </c>
      <c r="AC750" s="24" t="str">
        <f t="shared" si="34"/>
        <v/>
      </c>
      <c r="AD750" s="24" t="str">
        <f>IFERROR(VLOOKUP(F750,'TASA DE CAMBIO'!$D$2:$G$15,2,0),"")</f>
        <v/>
      </c>
      <c r="AE750" s="24" t="str">
        <f>IFERROR(VLOOKUP(F750,'TASA DE CAMBIO'!$D$2:$G$15,3,0),"")</f>
        <v/>
      </c>
      <c r="AF750" s="24" t="str">
        <f>IFERROR(VLOOKUP(F750,'TASA DE CAMBIO'!$D$2:$G$15,4,0),"")</f>
        <v/>
      </c>
    </row>
    <row r="751" spans="2:32" x14ac:dyDescent="0.2">
      <c r="B751" s="24" t="str">
        <f t="shared" si="33"/>
        <v/>
      </c>
      <c r="C751" s="3"/>
      <c r="D751" s="2"/>
      <c r="E751" s="2"/>
      <c r="F751" s="2"/>
      <c r="G751" s="2"/>
      <c r="H751" s="2"/>
      <c r="I751" s="2"/>
      <c r="J751" s="55" t="str">
        <f t="shared" si="35"/>
        <v/>
      </c>
      <c r="AC751" s="24" t="str">
        <f t="shared" si="34"/>
        <v/>
      </c>
      <c r="AD751" s="24" t="str">
        <f>IFERROR(VLOOKUP(F751,'TASA DE CAMBIO'!$D$2:$G$15,2,0),"")</f>
        <v/>
      </c>
      <c r="AE751" s="24" t="str">
        <f>IFERROR(VLOOKUP(F751,'TASA DE CAMBIO'!$D$2:$G$15,3,0),"")</f>
        <v/>
      </c>
      <c r="AF751" s="24" t="str">
        <f>IFERROR(VLOOKUP(F751,'TASA DE CAMBIO'!$D$2:$G$15,4,0),"")</f>
        <v/>
      </c>
    </row>
    <row r="752" spans="2:32" x14ac:dyDescent="0.2">
      <c r="B752" s="24" t="str">
        <f t="shared" si="33"/>
        <v/>
      </c>
      <c r="C752" s="3"/>
      <c r="D752" s="2"/>
      <c r="E752" s="2"/>
      <c r="F752" s="2"/>
      <c r="G752" s="2"/>
      <c r="H752" s="2"/>
      <c r="I752" s="2"/>
      <c r="J752" s="55" t="str">
        <f t="shared" si="35"/>
        <v/>
      </c>
      <c r="AC752" s="24" t="str">
        <f t="shared" si="34"/>
        <v/>
      </c>
      <c r="AD752" s="24" t="str">
        <f>IFERROR(VLOOKUP(F752,'TASA DE CAMBIO'!$D$2:$G$15,2,0),"")</f>
        <v/>
      </c>
      <c r="AE752" s="24" t="str">
        <f>IFERROR(VLOOKUP(F752,'TASA DE CAMBIO'!$D$2:$G$15,3,0),"")</f>
        <v/>
      </c>
      <c r="AF752" s="24" t="str">
        <f>IFERROR(VLOOKUP(F752,'TASA DE CAMBIO'!$D$2:$G$15,4,0),"")</f>
        <v/>
      </c>
    </row>
    <row r="753" spans="2:32" x14ac:dyDescent="0.2">
      <c r="B753" s="24" t="str">
        <f t="shared" si="33"/>
        <v/>
      </c>
      <c r="C753" s="3"/>
      <c r="D753" s="2"/>
      <c r="E753" s="2"/>
      <c r="F753" s="2"/>
      <c r="G753" s="2"/>
      <c r="H753" s="2"/>
      <c r="I753" s="2"/>
      <c r="J753" s="55" t="str">
        <f t="shared" si="35"/>
        <v/>
      </c>
      <c r="AC753" s="24" t="str">
        <f t="shared" si="34"/>
        <v/>
      </c>
      <c r="AD753" s="24" t="str">
        <f>IFERROR(VLOOKUP(F753,'TASA DE CAMBIO'!$D$2:$G$15,2,0),"")</f>
        <v/>
      </c>
      <c r="AE753" s="24" t="str">
        <f>IFERROR(VLOOKUP(F753,'TASA DE CAMBIO'!$D$2:$G$15,3,0),"")</f>
        <v/>
      </c>
      <c r="AF753" s="24" t="str">
        <f>IFERROR(VLOOKUP(F753,'TASA DE CAMBIO'!$D$2:$G$15,4,0),"")</f>
        <v/>
      </c>
    </row>
    <row r="754" spans="2:32" x14ac:dyDescent="0.2">
      <c r="B754" s="24" t="str">
        <f t="shared" si="33"/>
        <v/>
      </c>
      <c r="C754" s="3"/>
      <c r="D754" s="2"/>
      <c r="E754" s="2"/>
      <c r="F754" s="2"/>
      <c r="G754" s="2"/>
      <c r="H754" s="2"/>
      <c r="I754" s="2"/>
      <c r="J754" s="55" t="str">
        <f t="shared" si="35"/>
        <v/>
      </c>
      <c r="AC754" s="24" t="str">
        <f t="shared" si="34"/>
        <v/>
      </c>
      <c r="AD754" s="24" t="str">
        <f>IFERROR(VLOOKUP(F754,'TASA DE CAMBIO'!$D$2:$G$15,2,0),"")</f>
        <v/>
      </c>
      <c r="AE754" s="24" t="str">
        <f>IFERROR(VLOOKUP(F754,'TASA DE CAMBIO'!$D$2:$G$15,3,0),"")</f>
        <v/>
      </c>
      <c r="AF754" s="24" t="str">
        <f>IFERROR(VLOOKUP(F754,'TASA DE CAMBIO'!$D$2:$G$15,4,0),"")</f>
        <v/>
      </c>
    </row>
    <row r="755" spans="2:32" x14ac:dyDescent="0.2">
      <c r="B755" s="24" t="str">
        <f t="shared" si="33"/>
        <v/>
      </c>
      <c r="C755" s="3"/>
      <c r="D755" s="2"/>
      <c r="E755" s="2"/>
      <c r="F755" s="2"/>
      <c r="G755" s="2"/>
      <c r="H755" s="2"/>
      <c r="I755" s="2"/>
      <c r="J755" s="55" t="str">
        <f t="shared" si="35"/>
        <v/>
      </c>
      <c r="AC755" s="24" t="str">
        <f t="shared" si="34"/>
        <v/>
      </c>
      <c r="AD755" s="24" t="str">
        <f>IFERROR(VLOOKUP(F755,'TASA DE CAMBIO'!$D$2:$G$15,2,0),"")</f>
        <v/>
      </c>
      <c r="AE755" s="24" t="str">
        <f>IFERROR(VLOOKUP(F755,'TASA DE CAMBIO'!$D$2:$G$15,3,0),"")</f>
        <v/>
      </c>
      <c r="AF755" s="24" t="str">
        <f>IFERROR(VLOOKUP(F755,'TASA DE CAMBIO'!$D$2:$G$15,4,0),"")</f>
        <v/>
      </c>
    </row>
    <row r="756" spans="2:32" x14ac:dyDescent="0.2">
      <c r="B756" s="24" t="str">
        <f t="shared" si="33"/>
        <v/>
      </c>
      <c r="C756" s="3"/>
      <c r="D756" s="2"/>
      <c r="E756" s="2"/>
      <c r="F756" s="2"/>
      <c r="G756" s="2"/>
      <c r="H756" s="2"/>
      <c r="I756" s="2"/>
      <c r="J756" s="55" t="str">
        <f t="shared" si="35"/>
        <v/>
      </c>
      <c r="AC756" s="24" t="str">
        <f t="shared" si="34"/>
        <v/>
      </c>
      <c r="AD756" s="24" t="str">
        <f>IFERROR(VLOOKUP(F756,'TASA DE CAMBIO'!$D$2:$G$15,2,0),"")</f>
        <v/>
      </c>
      <c r="AE756" s="24" t="str">
        <f>IFERROR(VLOOKUP(F756,'TASA DE CAMBIO'!$D$2:$G$15,3,0),"")</f>
        <v/>
      </c>
      <c r="AF756" s="24" t="str">
        <f>IFERROR(VLOOKUP(F756,'TASA DE CAMBIO'!$D$2:$G$15,4,0),"")</f>
        <v/>
      </c>
    </row>
    <row r="757" spans="2:32" x14ac:dyDescent="0.2">
      <c r="B757" s="24" t="str">
        <f t="shared" si="33"/>
        <v/>
      </c>
      <c r="C757" s="3"/>
      <c r="D757" s="2"/>
      <c r="E757" s="2"/>
      <c r="F757" s="2"/>
      <c r="G757" s="2"/>
      <c r="H757" s="2"/>
      <c r="I757" s="2"/>
      <c r="J757" s="55" t="str">
        <f t="shared" si="35"/>
        <v/>
      </c>
      <c r="AC757" s="24" t="str">
        <f t="shared" si="34"/>
        <v/>
      </c>
      <c r="AD757" s="24" t="str">
        <f>IFERROR(VLOOKUP(F757,'TASA DE CAMBIO'!$D$2:$G$15,2,0),"")</f>
        <v/>
      </c>
      <c r="AE757" s="24" t="str">
        <f>IFERROR(VLOOKUP(F757,'TASA DE CAMBIO'!$D$2:$G$15,3,0),"")</f>
        <v/>
      </c>
      <c r="AF757" s="24" t="str">
        <f>IFERROR(VLOOKUP(F757,'TASA DE CAMBIO'!$D$2:$G$15,4,0),"")</f>
        <v/>
      </c>
    </row>
    <row r="758" spans="2:32" x14ac:dyDescent="0.2">
      <c r="B758" s="24" t="str">
        <f t="shared" si="33"/>
        <v/>
      </c>
      <c r="C758" s="3"/>
      <c r="D758" s="2"/>
      <c r="E758" s="2"/>
      <c r="F758" s="2"/>
      <c r="G758" s="2"/>
      <c r="H758" s="2"/>
      <c r="I758" s="2"/>
      <c r="J758" s="55" t="str">
        <f t="shared" si="35"/>
        <v/>
      </c>
      <c r="AC758" s="24" t="str">
        <f t="shared" si="34"/>
        <v/>
      </c>
      <c r="AD758" s="24" t="str">
        <f>IFERROR(VLOOKUP(F758,'TASA DE CAMBIO'!$D$2:$G$15,2,0),"")</f>
        <v/>
      </c>
      <c r="AE758" s="24" t="str">
        <f>IFERROR(VLOOKUP(F758,'TASA DE CAMBIO'!$D$2:$G$15,3,0),"")</f>
        <v/>
      </c>
      <c r="AF758" s="24" t="str">
        <f>IFERROR(VLOOKUP(F758,'TASA DE CAMBIO'!$D$2:$G$15,4,0),"")</f>
        <v/>
      </c>
    </row>
    <row r="759" spans="2:32" x14ac:dyDescent="0.2">
      <c r="B759" s="24" t="str">
        <f t="shared" si="33"/>
        <v/>
      </c>
      <c r="C759" s="3"/>
      <c r="D759" s="2"/>
      <c r="E759" s="2"/>
      <c r="F759" s="2"/>
      <c r="G759" s="2"/>
      <c r="H759" s="2"/>
      <c r="I759" s="2"/>
      <c r="J759" s="55" t="str">
        <f t="shared" si="35"/>
        <v/>
      </c>
      <c r="AC759" s="24" t="str">
        <f t="shared" si="34"/>
        <v/>
      </c>
      <c r="AD759" s="24" t="str">
        <f>IFERROR(VLOOKUP(F759,'TASA DE CAMBIO'!$D$2:$G$15,2,0),"")</f>
        <v/>
      </c>
      <c r="AE759" s="24" t="str">
        <f>IFERROR(VLOOKUP(F759,'TASA DE CAMBIO'!$D$2:$G$15,3,0),"")</f>
        <v/>
      </c>
      <c r="AF759" s="24" t="str">
        <f>IFERROR(VLOOKUP(F759,'TASA DE CAMBIO'!$D$2:$G$15,4,0),"")</f>
        <v/>
      </c>
    </row>
    <row r="760" spans="2:32" x14ac:dyDescent="0.2">
      <c r="B760" s="24" t="str">
        <f t="shared" si="33"/>
        <v/>
      </c>
      <c r="C760" s="3"/>
      <c r="D760" s="2"/>
      <c r="E760" s="2"/>
      <c r="F760" s="2"/>
      <c r="G760" s="2"/>
      <c r="H760" s="2"/>
      <c r="I760" s="2"/>
      <c r="J760" s="55" t="str">
        <f t="shared" si="35"/>
        <v/>
      </c>
      <c r="AC760" s="24" t="str">
        <f t="shared" si="34"/>
        <v/>
      </c>
      <c r="AD760" s="24" t="str">
        <f>IFERROR(VLOOKUP(F760,'TASA DE CAMBIO'!$D$2:$G$15,2,0),"")</f>
        <v/>
      </c>
      <c r="AE760" s="24" t="str">
        <f>IFERROR(VLOOKUP(F760,'TASA DE CAMBIO'!$D$2:$G$15,3,0),"")</f>
        <v/>
      </c>
      <c r="AF760" s="24" t="str">
        <f>IFERROR(VLOOKUP(F760,'TASA DE CAMBIO'!$D$2:$G$15,4,0),"")</f>
        <v/>
      </c>
    </row>
    <row r="761" spans="2:32" x14ac:dyDescent="0.2">
      <c r="B761" s="24" t="str">
        <f t="shared" si="33"/>
        <v/>
      </c>
      <c r="C761" s="3"/>
      <c r="D761" s="2"/>
      <c r="E761" s="2"/>
      <c r="F761" s="2"/>
      <c r="G761" s="2"/>
      <c r="H761" s="2"/>
      <c r="I761" s="2"/>
      <c r="J761" s="55" t="str">
        <f t="shared" si="35"/>
        <v/>
      </c>
      <c r="AC761" s="24" t="str">
        <f t="shared" si="34"/>
        <v/>
      </c>
      <c r="AD761" s="24" t="str">
        <f>IFERROR(VLOOKUP(F761,'TASA DE CAMBIO'!$D$2:$G$15,2,0),"")</f>
        <v/>
      </c>
      <c r="AE761" s="24" t="str">
        <f>IFERROR(VLOOKUP(F761,'TASA DE CAMBIO'!$D$2:$G$15,3,0),"")</f>
        <v/>
      </c>
      <c r="AF761" s="24" t="str">
        <f>IFERROR(VLOOKUP(F761,'TASA DE CAMBIO'!$D$2:$G$15,4,0),"")</f>
        <v/>
      </c>
    </row>
    <row r="762" spans="2:32" x14ac:dyDescent="0.2">
      <c r="B762" s="24" t="str">
        <f t="shared" si="33"/>
        <v/>
      </c>
      <c r="C762" s="3"/>
      <c r="D762" s="2"/>
      <c r="E762" s="2"/>
      <c r="F762" s="2"/>
      <c r="G762" s="2"/>
      <c r="H762" s="2"/>
      <c r="I762" s="2"/>
      <c r="J762" s="55" t="str">
        <f t="shared" si="35"/>
        <v/>
      </c>
      <c r="AC762" s="24" t="str">
        <f t="shared" si="34"/>
        <v/>
      </c>
      <c r="AD762" s="24" t="str">
        <f>IFERROR(VLOOKUP(F762,'TASA DE CAMBIO'!$D$2:$G$15,2,0),"")</f>
        <v/>
      </c>
      <c r="AE762" s="24" t="str">
        <f>IFERROR(VLOOKUP(F762,'TASA DE CAMBIO'!$D$2:$G$15,3,0),"")</f>
        <v/>
      </c>
      <c r="AF762" s="24" t="str">
        <f>IFERROR(VLOOKUP(F762,'TASA DE CAMBIO'!$D$2:$G$15,4,0),"")</f>
        <v/>
      </c>
    </row>
    <row r="763" spans="2:32" x14ac:dyDescent="0.2">
      <c r="B763" s="24" t="str">
        <f t="shared" si="33"/>
        <v/>
      </c>
      <c r="C763" s="3"/>
      <c r="D763" s="2"/>
      <c r="E763" s="2"/>
      <c r="F763" s="2"/>
      <c r="G763" s="2"/>
      <c r="H763" s="2"/>
      <c r="I763" s="2"/>
      <c r="J763" s="55" t="str">
        <f t="shared" si="35"/>
        <v/>
      </c>
      <c r="AC763" s="24" t="str">
        <f t="shared" si="34"/>
        <v/>
      </c>
      <c r="AD763" s="24" t="str">
        <f>IFERROR(VLOOKUP(F763,'TASA DE CAMBIO'!$D$2:$G$15,2,0),"")</f>
        <v/>
      </c>
      <c r="AE763" s="24" t="str">
        <f>IFERROR(VLOOKUP(F763,'TASA DE CAMBIO'!$D$2:$G$15,3,0),"")</f>
        <v/>
      </c>
      <c r="AF763" s="24" t="str">
        <f>IFERROR(VLOOKUP(F763,'TASA DE CAMBIO'!$D$2:$G$15,4,0),"")</f>
        <v/>
      </c>
    </row>
    <row r="764" spans="2:32" x14ac:dyDescent="0.2">
      <c r="B764" s="24" t="str">
        <f t="shared" si="33"/>
        <v/>
      </c>
      <c r="C764" s="3"/>
      <c r="D764" s="2"/>
      <c r="E764" s="2"/>
      <c r="F764" s="2"/>
      <c r="G764" s="2"/>
      <c r="H764" s="2"/>
      <c r="I764" s="2"/>
      <c r="J764" s="55" t="str">
        <f t="shared" si="35"/>
        <v/>
      </c>
      <c r="AC764" s="24" t="str">
        <f t="shared" si="34"/>
        <v/>
      </c>
      <c r="AD764" s="24" t="str">
        <f>IFERROR(VLOOKUP(F764,'TASA DE CAMBIO'!$D$2:$G$15,2,0),"")</f>
        <v/>
      </c>
      <c r="AE764" s="24" t="str">
        <f>IFERROR(VLOOKUP(F764,'TASA DE CAMBIO'!$D$2:$G$15,3,0),"")</f>
        <v/>
      </c>
      <c r="AF764" s="24" t="str">
        <f>IFERROR(VLOOKUP(F764,'TASA DE CAMBIO'!$D$2:$G$15,4,0),"")</f>
        <v/>
      </c>
    </row>
    <row r="765" spans="2:32" x14ac:dyDescent="0.2">
      <c r="B765" s="24" t="str">
        <f t="shared" si="33"/>
        <v/>
      </c>
      <c r="C765" s="3"/>
      <c r="D765" s="2"/>
      <c r="E765" s="2"/>
      <c r="F765" s="2"/>
      <c r="G765" s="2"/>
      <c r="H765" s="2"/>
      <c r="I765" s="2"/>
      <c r="J765" s="55" t="str">
        <f t="shared" si="35"/>
        <v/>
      </c>
      <c r="AC765" s="24" t="str">
        <f t="shared" si="34"/>
        <v/>
      </c>
      <c r="AD765" s="24" t="str">
        <f>IFERROR(VLOOKUP(F765,'TASA DE CAMBIO'!$D$2:$G$15,2,0),"")</f>
        <v/>
      </c>
      <c r="AE765" s="24" t="str">
        <f>IFERROR(VLOOKUP(F765,'TASA DE CAMBIO'!$D$2:$G$15,3,0),"")</f>
        <v/>
      </c>
      <c r="AF765" s="24" t="str">
        <f>IFERROR(VLOOKUP(F765,'TASA DE CAMBIO'!$D$2:$G$15,4,0),"")</f>
        <v/>
      </c>
    </row>
    <row r="766" spans="2:32" x14ac:dyDescent="0.2">
      <c r="B766" s="24" t="str">
        <f t="shared" si="33"/>
        <v/>
      </c>
      <c r="C766" s="3"/>
      <c r="D766" s="2"/>
      <c r="E766" s="2"/>
      <c r="F766" s="2"/>
      <c r="G766" s="2"/>
      <c r="H766" s="2"/>
      <c r="I766" s="2"/>
      <c r="J766" s="55" t="str">
        <f t="shared" si="35"/>
        <v/>
      </c>
      <c r="AC766" s="24" t="str">
        <f t="shared" si="34"/>
        <v/>
      </c>
      <c r="AD766" s="24" t="str">
        <f>IFERROR(VLOOKUP(F766,'TASA DE CAMBIO'!$D$2:$G$15,2,0),"")</f>
        <v/>
      </c>
      <c r="AE766" s="24" t="str">
        <f>IFERROR(VLOOKUP(F766,'TASA DE CAMBIO'!$D$2:$G$15,3,0),"")</f>
        <v/>
      </c>
      <c r="AF766" s="24" t="str">
        <f>IFERROR(VLOOKUP(F766,'TASA DE CAMBIO'!$D$2:$G$15,4,0),"")</f>
        <v/>
      </c>
    </row>
    <row r="767" spans="2:32" x14ac:dyDescent="0.2">
      <c r="B767" s="24" t="str">
        <f t="shared" si="33"/>
        <v/>
      </c>
      <c r="C767" s="3"/>
      <c r="D767" s="2"/>
      <c r="E767" s="2"/>
      <c r="F767" s="2"/>
      <c r="G767" s="2"/>
      <c r="H767" s="2"/>
      <c r="I767" s="2"/>
      <c r="J767" s="55" t="str">
        <f t="shared" si="35"/>
        <v/>
      </c>
      <c r="AC767" s="24" t="str">
        <f t="shared" si="34"/>
        <v/>
      </c>
      <c r="AD767" s="24" t="str">
        <f>IFERROR(VLOOKUP(F767,'TASA DE CAMBIO'!$D$2:$G$15,2,0),"")</f>
        <v/>
      </c>
      <c r="AE767" s="24" t="str">
        <f>IFERROR(VLOOKUP(F767,'TASA DE CAMBIO'!$D$2:$G$15,3,0),"")</f>
        <v/>
      </c>
      <c r="AF767" s="24" t="str">
        <f>IFERROR(VLOOKUP(F767,'TASA DE CAMBIO'!$D$2:$G$15,4,0),"")</f>
        <v/>
      </c>
    </row>
    <row r="768" spans="2:32" x14ac:dyDescent="0.2">
      <c r="B768" s="24" t="str">
        <f t="shared" si="33"/>
        <v/>
      </c>
      <c r="C768" s="3"/>
      <c r="D768" s="2"/>
      <c r="E768" s="2"/>
      <c r="F768" s="2"/>
      <c r="G768" s="2"/>
      <c r="H768" s="2"/>
      <c r="I768" s="2"/>
      <c r="J768" s="55" t="str">
        <f t="shared" si="35"/>
        <v/>
      </c>
      <c r="AC768" s="24" t="str">
        <f t="shared" si="34"/>
        <v/>
      </c>
      <c r="AD768" s="24" t="str">
        <f>IFERROR(VLOOKUP(F768,'TASA DE CAMBIO'!$D$2:$G$15,2,0),"")</f>
        <v/>
      </c>
      <c r="AE768" s="24" t="str">
        <f>IFERROR(VLOOKUP(F768,'TASA DE CAMBIO'!$D$2:$G$15,3,0),"")</f>
        <v/>
      </c>
      <c r="AF768" s="24" t="str">
        <f>IFERROR(VLOOKUP(F768,'TASA DE CAMBIO'!$D$2:$G$15,4,0),"")</f>
        <v/>
      </c>
    </row>
    <row r="769" spans="2:32" x14ac:dyDescent="0.2">
      <c r="B769" s="24" t="str">
        <f t="shared" si="33"/>
        <v/>
      </c>
      <c r="C769" s="3"/>
      <c r="D769" s="2"/>
      <c r="E769" s="2"/>
      <c r="F769" s="2"/>
      <c r="G769" s="2"/>
      <c r="H769" s="2"/>
      <c r="I769" s="2"/>
      <c r="J769" s="55" t="str">
        <f t="shared" si="35"/>
        <v/>
      </c>
      <c r="AC769" s="24" t="str">
        <f t="shared" si="34"/>
        <v/>
      </c>
      <c r="AD769" s="24" t="str">
        <f>IFERROR(VLOOKUP(F769,'TASA DE CAMBIO'!$D$2:$G$15,2,0),"")</f>
        <v/>
      </c>
      <c r="AE769" s="24" t="str">
        <f>IFERROR(VLOOKUP(F769,'TASA DE CAMBIO'!$D$2:$G$15,3,0),"")</f>
        <v/>
      </c>
      <c r="AF769" s="24" t="str">
        <f>IFERROR(VLOOKUP(F769,'TASA DE CAMBIO'!$D$2:$G$15,4,0),"")</f>
        <v/>
      </c>
    </row>
    <row r="770" spans="2:32" x14ac:dyDescent="0.2">
      <c r="B770" s="24" t="str">
        <f t="shared" si="33"/>
        <v/>
      </c>
      <c r="C770" s="3"/>
      <c r="D770" s="2"/>
      <c r="E770" s="2"/>
      <c r="F770" s="2"/>
      <c r="G770" s="2"/>
      <c r="H770" s="2"/>
      <c r="I770" s="2"/>
      <c r="J770" s="55" t="str">
        <f t="shared" si="35"/>
        <v/>
      </c>
      <c r="AC770" s="24" t="str">
        <f t="shared" si="34"/>
        <v/>
      </c>
      <c r="AD770" s="24" t="str">
        <f>IFERROR(VLOOKUP(F770,'TASA DE CAMBIO'!$D$2:$G$15,2,0),"")</f>
        <v/>
      </c>
      <c r="AE770" s="24" t="str">
        <f>IFERROR(VLOOKUP(F770,'TASA DE CAMBIO'!$D$2:$G$15,3,0),"")</f>
        <v/>
      </c>
      <c r="AF770" s="24" t="str">
        <f>IFERROR(VLOOKUP(F770,'TASA DE CAMBIO'!$D$2:$G$15,4,0),"")</f>
        <v/>
      </c>
    </row>
    <row r="771" spans="2:32" x14ac:dyDescent="0.2">
      <c r="B771" s="24" t="str">
        <f t="shared" si="33"/>
        <v/>
      </c>
      <c r="C771" s="3"/>
      <c r="D771" s="2"/>
      <c r="E771" s="2"/>
      <c r="F771" s="2"/>
      <c r="G771" s="2"/>
      <c r="H771" s="2"/>
      <c r="I771" s="2"/>
      <c r="J771" s="55" t="str">
        <f t="shared" si="35"/>
        <v/>
      </c>
      <c r="AC771" s="24" t="str">
        <f t="shared" si="34"/>
        <v/>
      </c>
      <c r="AD771" s="24" t="str">
        <f>IFERROR(VLOOKUP(F771,'TASA DE CAMBIO'!$D$2:$G$15,2,0),"")</f>
        <v/>
      </c>
      <c r="AE771" s="24" t="str">
        <f>IFERROR(VLOOKUP(F771,'TASA DE CAMBIO'!$D$2:$G$15,3,0),"")</f>
        <v/>
      </c>
      <c r="AF771" s="24" t="str">
        <f>IFERROR(VLOOKUP(F771,'TASA DE CAMBIO'!$D$2:$G$15,4,0),"")</f>
        <v/>
      </c>
    </row>
    <row r="772" spans="2:32" x14ac:dyDescent="0.2">
      <c r="B772" s="24" t="str">
        <f t="shared" si="33"/>
        <v/>
      </c>
      <c r="C772" s="3"/>
      <c r="D772" s="2"/>
      <c r="E772" s="2"/>
      <c r="F772" s="2"/>
      <c r="G772" s="2"/>
      <c r="H772" s="2"/>
      <c r="I772" s="2"/>
      <c r="J772" s="55" t="str">
        <f t="shared" si="35"/>
        <v/>
      </c>
      <c r="AC772" s="24" t="str">
        <f t="shared" si="34"/>
        <v/>
      </c>
      <c r="AD772" s="24" t="str">
        <f>IFERROR(VLOOKUP(F772,'TASA DE CAMBIO'!$D$2:$G$15,2,0),"")</f>
        <v/>
      </c>
      <c r="AE772" s="24" t="str">
        <f>IFERROR(VLOOKUP(F772,'TASA DE CAMBIO'!$D$2:$G$15,3,0),"")</f>
        <v/>
      </c>
      <c r="AF772" s="24" t="str">
        <f>IFERROR(VLOOKUP(F772,'TASA DE CAMBIO'!$D$2:$G$15,4,0),"")</f>
        <v/>
      </c>
    </row>
    <row r="773" spans="2:32" x14ac:dyDescent="0.2">
      <c r="B773" s="24" t="str">
        <f t="shared" si="33"/>
        <v/>
      </c>
      <c r="C773" s="3"/>
      <c r="D773" s="2"/>
      <c r="E773" s="2"/>
      <c r="F773" s="2"/>
      <c r="G773" s="2"/>
      <c r="H773" s="2"/>
      <c r="I773" s="2"/>
      <c r="J773" s="55" t="str">
        <f t="shared" si="35"/>
        <v/>
      </c>
      <c r="AC773" s="24" t="str">
        <f t="shared" si="34"/>
        <v/>
      </c>
      <c r="AD773" s="24" t="str">
        <f>IFERROR(VLOOKUP(F773,'TASA DE CAMBIO'!$D$2:$G$15,2,0),"")</f>
        <v/>
      </c>
      <c r="AE773" s="24" t="str">
        <f>IFERROR(VLOOKUP(F773,'TASA DE CAMBIO'!$D$2:$G$15,3,0),"")</f>
        <v/>
      </c>
      <c r="AF773" s="24" t="str">
        <f>IFERROR(VLOOKUP(F773,'TASA DE CAMBIO'!$D$2:$G$15,4,0),"")</f>
        <v/>
      </c>
    </row>
    <row r="774" spans="2:32" x14ac:dyDescent="0.2">
      <c r="B774" s="24" t="str">
        <f t="shared" ref="B774:B837" si="36">CONCATENATE(D774,E774,F774)</f>
        <v/>
      </c>
      <c r="C774" s="3"/>
      <c r="D774" s="2"/>
      <c r="E774" s="2"/>
      <c r="F774" s="2"/>
      <c r="G774" s="2"/>
      <c r="H774" s="2"/>
      <c r="I774" s="2"/>
      <c r="J774" s="55" t="str">
        <f t="shared" si="35"/>
        <v/>
      </c>
      <c r="AC774" s="24" t="str">
        <f t="shared" ref="AC774:AC837" si="37">IF(G774="","",G774-H774-I774)</f>
        <v/>
      </c>
      <c r="AD774" s="24" t="str">
        <f>IFERROR(VLOOKUP(F774,'TASA DE CAMBIO'!$D$2:$G$15,2,0),"")</f>
        <v/>
      </c>
      <c r="AE774" s="24" t="str">
        <f>IFERROR(VLOOKUP(F774,'TASA DE CAMBIO'!$D$2:$G$15,3,0),"")</f>
        <v/>
      </c>
      <c r="AF774" s="24" t="str">
        <f>IFERROR(VLOOKUP(F774,'TASA DE CAMBIO'!$D$2:$G$15,4,0),"")</f>
        <v/>
      </c>
    </row>
    <row r="775" spans="2:32" x14ac:dyDescent="0.2">
      <c r="B775" s="24" t="str">
        <f t="shared" si="36"/>
        <v/>
      </c>
      <c r="C775" s="3"/>
      <c r="D775" s="2"/>
      <c r="E775" s="2"/>
      <c r="F775" s="2"/>
      <c r="G775" s="2"/>
      <c r="H775" s="2"/>
      <c r="I775" s="2"/>
      <c r="J775" s="55" t="str">
        <f t="shared" ref="J775:J838" si="38">IF(AC775="","",IF(AND(AE775="Inicio",AF775=2),_xlfn.CONCAT(AD775,TEXT(AC775,"#,##0.00")), IF(AND(AE775="Fin",AF775=2),_xlfn.CONCAT(TEXT(AC775,"#,##0.00"),AD775), IF(AND(AE775="Inicio",AF775=0),_xlfn.CONCAT(AD775,TEXT(AC775,"#,##0")), IF(AND(AE775="Fin",AF775=0),_xlfn.CONCAT(TEXT(AC775,"#,##0"),AD775),"")))))</f>
        <v/>
      </c>
      <c r="AC775" s="24" t="str">
        <f t="shared" si="37"/>
        <v/>
      </c>
      <c r="AD775" s="24" t="str">
        <f>IFERROR(VLOOKUP(F775,'TASA DE CAMBIO'!$D$2:$G$15,2,0),"")</f>
        <v/>
      </c>
      <c r="AE775" s="24" t="str">
        <f>IFERROR(VLOOKUP(F775,'TASA DE CAMBIO'!$D$2:$G$15,3,0),"")</f>
        <v/>
      </c>
      <c r="AF775" s="24" t="str">
        <f>IFERROR(VLOOKUP(F775,'TASA DE CAMBIO'!$D$2:$G$15,4,0),"")</f>
        <v/>
      </c>
    </row>
    <row r="776" spans="2:32" x14ac:dyDescent="0.2">
      <c r="B776" s="24" t="str">
        <f t="shared" si="36"/>
        <v/>
      </c>
      <c r="C776" s="3"/>
      <c r="D776" s="2"/>
      <c r="E776" s="2"/>
      <c r="F776" s="2"/>
      <c r="G776" s="2"/>
      <c r="H776" s="2"/>
      <c r="I776" s="2"/>
      <c r="J776" s="55" t="str">
        <f t="shared" si="38"/>
        <v/>
      </c>
      <c r="AC776" s="24" t="str">
        <f t="shared" si="37"/>
        <v/>
      </c>
      <c r="AD776" s="24" t="str">
        <f>IFERROR(VLOOKUP(F776,'TASA DE CAMBIO'!$D$2:$G$15,2,0),"")</f>
        <v/>
      </c>
      <c r="AE776" s="24" t="str">
        <f>IFERROR(VLOOKUP(F776,'TASA DE CAMBIO'!$D$2:$G$15,3,0),"")</f>
        <v/>
      </c>
      <c r="AF776" s="24" t="str">
        <f>IFERROR(VLOOKUP(F776,'TASA DE CAMBIO'!$D$2:$G$15,4,0),"")</f>
        <v/>
      </c>
    </row>
    <row r="777" spans="2:32" x14ac:dyDescent="0.2">
      <c r="B777" s="24" t="str">
        <f t="shared" si="36"/>
        <v/>
      </c>
      <c r="C777" s="3"/>
      <c r="D777" s="2"/>
      <c r="E777" s="2"/>
      <c r="F777" s="2"/>
      <c r="G777" s="2"/>
      <c r="H777" s="2"/>
      <c r="I777" s="2"/>
      <c r="J777" s="55" t="str">
        <f t="shared" si="38"/>
        <v/>
      </c>
      <c r="AC777" s="24" t="str">
        <f t="shared" si="37"/>
        <v/>
      </c>
      <c r="AD777" s="24" t="str">
        <f>IFERROR(VLOOKUP(F777,'TASA DE CAMBIO'!$D$2:$G$15,2,0),"")</f>
        <v/>
      </c>
      <c r="AE777" s="24" t="str">
        <f>IFERROR(VLOOKUP(F777,'TASA DE CAMBIO'!$D$2:$G$15,3,0),"")</f>
        <v/>
      </c>
      <c r="AF777" s="24" t="str">
        <f>IFERROR(VLOOKUP(F777,'TASA DE CAMBIO'!$D$2:$G$15,4,0),"")</f>
        <v/>
      </c>
    </row>
    <row r="778" spans="2:32" x14ac:dyDescent="0.2">
      <c r="B778" s="24" t="str">
        <f t="shared" si="36"/>
        <v/>
      </c>
      <c r="C778" s="3"/>
      <c r="D778" s="2"/>
      <c r="E778" s="2"/>
      <c r="F778" s="2"/>
      <c r="G778" s="2"/>
      <c r="H778" s="2"/>
      <c r="I778" s="2"/>
      <c r="J778" s="55" t="str">
        <f t="shared" si="38"/>
        <v/>
      </c>
      <c r="AC778" s="24" t="str">
        <f t="shared" si="37"/>
        <v/>
      </c>
      <c r="AD778" s="24" t="str">
        <f>IFERROR(VLOOKUP(F778,'TASA DE CAMBIO'!$D$2:$G$15,2,0),"")</f>
        <v/>
      </c>
      <c r="AE778" s="24" t="str">
        <f>IFERROR(VLOOKUP(F778,'TASA DE CAMBIO'!$D$2:$G$15,3,0),"")</f>
        <v/>
      </c>
      <c r="AF778" s="24" t="str">
        <f>IFERROR(VLOOKUP(F778,'TASA DE CAMBIO'!$D$2:$G$15,4,0),"")</f>
        <v/>
      </c>
    </row>
    <row r="779" spans="2:32" x14ac:dyDescent="0.2">
      <c r="B779" s="24" t="str">
        <f t="shared" si="36"/>
        <v/>
      </c>
      <c r="C779" s="3"/>
      <c r="D779" s="2"/>
      <c r="E779" s="2"/>
      <c r="F779" s="2"/>
      <c r="G779" s="2"/>
      <c r="H779" s="2"/>
      <c r="I779" s="2"/>
      <c r="J779" s="55" t="str">
        <f t="shared" si="38"/>
        <v/>
      </c>
      <c r="AC779" s="24" t="str">
        <f t="shared" si="37"/>
        <v/>
      </c>
      <c r="AD779" s="24" t="str">
        <f>IFERROR(VLOOKUP(F779,'TASA DE CAMBIO'!$D$2:$G$15,2,0),"")</f>
        <v/>
      </c>
      <c r="AE779" s="24" t="str">
        <f>IFERROR(VLOOKUP(F779,'TASA DE CAMBIO'!$D$2:$G$15,3,0),"")</f>
        <v/>
      </c>
      <c r="AF779" s="24" t="str">
        <f>IFERROR(VLOOKUP(F779,'TASA DE CAMBIO'!$D$2:$G$15,4,0),"")</f>
        <v/>
      </c>
    </row>
    <row r="780" spans="2:32" x14ac:dyDescent="0.2">
      <c r="B780" s="24" t="str">
        <f t="shared" si="36"/>
        <v/>
      </c>
      <c r="C780" s="3"/>
      <c r="D780" s="2"/>
      <c r="E780" s="2"/>
      <c r="F780" s="2"/>
      <c r="G780" s="2"/>
      <c r="H780" s="2"/>
      <c r="I780" s="2"/>
      <c r="J780" s="55" t="str">
        <f t="shared" si="38"/>
        <v/>
      </c>
      <c r="AC780" s="24" t="str">
        <f t="shared" si="37"/>
        <v/>
      </c>
      <c r="AD780" s="24" t="str">
        <f>IFERROR(VLOOKUP(F780,'TASA DE CAMBIO'!$D$2:$G$15,2,0),"")</f>
        <v/>
      </c>
      <c r="AE780" s="24" t="str">
        <f>IFERROR(VLOOKUP(F780,'TASA DE CAMBIO'!$D$2:$G$15,3,0),"")</f>
        <v/>
      </c>
      <c r="AF780" s="24" t="str">
        <f>IFERROR(VLOOKUP(F780,'TASA DE CAMBIO'!$D$2:$G$15,4,0),"")</f>
        <v/>
      </c>
    </row>
    <row r="781" spans="2:32" x14ac:dyDescent="0.2">
      <c r="B781" s="24" t="str">
        <f t="shared" si="36"/>
        <v/>
      </c>
      <c r="C781" s="3"/>
      <c r="D781" s="2"/>
      <c r="E781" s="2"/>
      <c r="F781" s="2"/>
      <c r="G781" s="2"/>
      <c r="H781" s="2"/>
      <c r="I781" s="2"/>
      <c r="J781" s="55" t="str">
        <f t="shared" si="38"/>
        <v/>
      </c>
      <c r="AC781" s="24" t="str">
        <f t="shared" si="37"/>
        <v/>
      </c>
      <c r="AD781" s="24" t="str">
        <f>IFERROR(VLOOKUP(F781,'TASA DE CAMBIO'!$D$2:$G$15,2,0),"")</f>
        <v/>
      </c>
      <c r="AE781" s="24" t="str">
        <f>IFERROR(VLOOKUP(F781,'TASA DE CAMBIO'!$D$2:$G$15,3,0),"")</f>
        <v/>
      </c>
      <c r="AF781" s="24" t="str">
        <f>IFERROR(VLOOKUP(F781,'TASA DE CAMBIO'!$D$2:$G$15,4,0),"")</f>
        <v/>
      </c>
    </row>
    <row r="782" spans="2:32" x14ac:dyDescent="0.2">
      <c r="B782" s="24" t="str">
        <f t="shared" si="36"/>
        <v/>
      </c>
      <c r="C782" s="3"/>
      <c r="D782" s="2"/>
      <c r="E782" s="2"/>
      <c r="F782" s="2"/>
      <c r="G782" s="2"/>
      <c r="H782" s="2"/>
      <c r="I782" s="2"/>
      <c r="J782" s="55" t="str">
        <f t="shared" si="38"/>
        <v/>
      </c>
      <c r="AC782" s="24" t="str">
        <f t="shared" si="37"/>
        <v/>
      </c>
      <c r="AD782" s="24" t="str">
        <f>IFERROR(VLOOKUP(F782,'TASA DE CAMBIO'!$D$2:$G$15,2,0),"")</f>
        <v/>
      </c>
      <c r="AE782" s="24" t="str">
        <f>IFERROR(VLOOKUP(F782,'TASA DE CAMBIO'!$D$2:$G$15,3,0),"")</f>
        <v/>
      </c>
      <c r="AF782" s="24" t="str">
        <f>IFERROR(VLOOKUP(F782,'TASA DE CAMBIO'!$D$2:$G$15,4,0),"")</f>
        <v/>
      </c>
    </row>
    <row r="783" spans="2:32" x14ac:dyDescent="0.2">
      <c r="B783" s="24" t="str">
        <f t="shared" si="36"/>
        <v/>
      </c>
      <c r="C783" s="3"/>
      <c r="D783" s="2"/>
      <c r="E783" s="2"/>
      <c r="F783" s="2"/>
      <c r="G783" s="2"/>
      <c r="H783" s="2"/>
      <c r="I783" s="2"/>
      <c r="J783" s="55" t="str">
        <f t="shared" si="38"/>
        <v/>
      </c>
      <c r="AC783" s="24" t="str">
        <f t="shared" si="37"/>
        <v/>
      </c>
      <c r="AD783" s="24" t="str">
        <f>IFERROR(VLOOKUP(F783,'TASA DE CAMBIO'!$D$2:$G$15,2,0),"")</f>
        <v/>
      </c>
      <c r="AE783" s="24" t="str">
        <f>IFERROR(VLOOKUP(F783,'TASA DE CAMBIO'!$D$2:$G$15,3,0),"")</f>
        <v/>
      </c>
      <c r="AF783" s="24" t="str">
        <f>IFERROR(VLOOKUP(F783,'TASA DE CAMBIO'!$D$2:$G$15,4,0),"")</f>
        <v/>
      </c>
    </row>
    <row r="784" spans="2:32" x14ac:dyDescent="0.2">
      <c r="B784" s="24" t="str">
        <f t="shared" si="36"/>
        <v/>
      </c>
      <c r="C784" s="3"/>
      <c r="D784" s="2"/>
      <c r="E784" s="2"/>
      <c r="F784" s="2"/>
      <c r="G784" s="2"/>
      <c r="H784" s="2"/>
      <c r="I784" s="2"/>
      <c r="J784" s="55" t="str">
        <f t="shared" si="38"/>
        <v/>
      </c>
      <c r="AC784" s="24" t="str">
        <f t="shared" si="37"/>
        <v/>
      </c>
      <c r="AD784" s="24" t="str">
        <f>IFERROR(VLOOKUP(F784,'TASA DE CAMBIO'!$D$2:$G$15,2,0),"")</f>
        <v/>
      </c>
      <c r="AE784" s="24" t="str">
        <f>IFERROR(VLOOKUP(F784,'TASA DE CAMBIO'!$D$2:$G$15,3,0),"")</f>
        <v/>
      </c>
      <c r="AF784" s="24" t="str">
        <f>IFERROR(VLOOKUP(F784,'TASA DE CAMBIO'!$D$2:$G$15,4,0),"")</f>
        <v/>
      </c>
    </row>
    <row r="785" spans="2:32" x14ac:dyDescent="0.2">
      <c r="B785" s="24" t="str">
        <f t="shared" si="36"/>
        <v/>
      </c>
      <c r="C785" s="3"/>
      <c r="D785" s="2"/>
      <c r="E785" s="2"/>
      <c r="F785" s="2"/>
      <c r="G785" s="2"/>
      <c r="H785" s="2"/>
      <c r="I785" s="2"/>
      <c r="J785" s="55" t="str">
        <f t="shared" si="38"/>
        <v/>
      </c>
      <c r="AC785" s="24" t="str">
        <f t="shared" si="37"/>
        <v/>
      </c>
      <c r="AD785" s="24" t="str">
        <f>IFERROR(VLOOKUP(F785,'TASA DE CAMBIO'!$D$2:$G$15,2,0),"")</f>
        <v/>
      </c>
      <c r="AE785" s="24" t="str">
        <f>IFERROR(VLOOKUP(F785,'TASA DE CAMBIO'!$D$2:$G$15,3,0),"")</f>
        <v/>
      </c>
      <c r="AF785" s="24" t="str">
        <f>IFERROR(VLOOKUP(F785,'TASA DE CAMBIO'!$D$2:$G$15,4,0),"")</f>
        <v/>
      </c>
    </row>
    <row r="786" spans="2:32" x14ac:dyDescent="0.2">
      <c r="B786" s="24" t="str">
        <f t="shared" si="36"/>
        <v/>
      </c>
      <c r="C786" s="3"/>
      <c r="D786" s="2"/>
      <c r="E786" s="2"/>
      <c r="F786" s="2"/>
      <c r="G786" s="2"/>
      <c r="H786" s="2"/>
      <c r="I786" s="2"/>
      <c r="J786" s="55" t="str">
        <f t="shared" si="38"/>
        <v/>
      </c>
      <c r="AC786" s="24" t="str">
        <f t="shared" si="37"/>
        <v/>
      </c>
      <c r="AD786" s="24" t="str">
        <f>IFERROR(VLOOKUP(F786,'TASA DE CAMBIO'!$D$2:$G$15,2,0),"")</f>
        <v/>
      </c>
      <c r="AE786" s="24" t="str">
        <f>IFERROR(VLOOKUP(F786,'TASA DE CAMBIO'!$D$2:$G$15,3,0),"")</f>
        <v/>
      </c>
      <c r="AF786" s="24" t="str">
        <f>IFERROR(VLOOKUP(F786,'TASA DE CAMBIO'!$D$2:$G$15,4,0),"")</f>
        <v/>
      </c>
    </row>
    <row r="787" spans="2:32" x14ac:dyDescent="0.2">
      <c r="B787" s="24" t="str">
        <f t="shared" si="36"/>
        <v/>
      </c>
      <c r="C787" s="3"/>
      <c r="D787" s="2"/>
      <c r="E787" s="2"/>
      <c r="F787" s="2"/>
      <c r="G787" s="2"/>
      <c r="H787" s="2"/>
      <c r="I787" s="2"/>
      <c r="J787" s="55" t="str">
        <f t="shared" si="38"/>
        <v/>
      </c>
      <c r="AC787" s="24" t="str">
        <f t="shared" si="37"/>
        <v/>
      </c>
      <c r="AD787" s="24" t="str">
        <f>IFERROR(VLOOKUP(F787,'TASA DE CAMBIO'!$D$2:$G$15,2,0),"")</f>
        <v/>
      </c>
      <c r="AE787" s="24" t="str">
        <f>IFERROR(VLOOKUP(F787,'TASA DE CAMBIO'!$D$2:$G$15,3,0),"")</f>
        <v/>
      </c>
      <c r="AF787" s="24" t="str">
        <f>IFERROR(VLOOKUP(F787,'TASA DE CAMBIO'!$D$2:$G$15,4,0),"")</f>
        <v/>
      </c>
    </row>
    <row r="788" spans="2:32" x14ac:dyDescent="0.2">
      <c r="B788" s="24" t="str">
        <f t="shared" si="36"/>
        <v/>
      </c>
      <c r="C788" s="3"/>
      <c r="D788" s="2"/>
      <c r="E788" s="2"/>
      <c r="F788" s="2"/>
      <c r="G788" s="2"/>
      <c r="H788" s="2"/>
      <c r="I788" s="2"/>
      <c r="J788" s="55" t="str">
        <f t="shared" si="38"/>
        <v/>
      </c>
      <c r="AC788" s="24" t="str">
        <f t="shared" si="37"/>
        <v/>
      </c>
      <c r="AD788" s="24" t="str">
        <f>IFERROR(VLOOKUP(F788,'TASA DE CAMBIO'!$D$2:$G$15,2,0),"")</f>
        <v/>
      </c>
      <c r="AE788" s="24" t="str">
        <f>IFERROR(VLOOKUP(F788,'TASA DE CAMBIO'!$D$2:$G$15,3,0),"")</f>
        <v/>
      </c>
      <c r="AF788" s="24" t="str">
        <f>IFERROR(VLOOKUP(F788,'TASA DE CAMBIO'!$D$2:$G$15,4,0),"")</f>
        <v/>
      </c>
    </row>
    <row r="789" spans="2:32" x14ac:dyDescent="0.2">
      <c r="B789" s="24" t="str">
        <f t="shared" si="36"/>
        <v/>
      </c>
      <c r="C789" s="3"/>
      <c r="D789" s="2"/>
      <c r="E789" s="2"/>
      <c r="F789" s="2"/>
      <c r="G789" s="2"/>
      <c r="H789" s="2"/>
      <c r="I789" s="2"/>
      <c r="J789" s="55" t="str">
        <f t="shared" si="38"/>
        <v/>
      </c>
      <c r="AC789" s="24" t="str">
        <f t="shared" si="37"/>
        <v/>
      </c>
      <c r="AD789" s="24" t="str">
        <f>IFERROR(VLOOKUP(F789,'TASA DE CAMBIO'!$D$2:$G$15,2,0),"")</f>
        <v/>
      </c>
      <c r="AE789" s="24" t="str">
        <f>IFERROR(VLOOKUP(F789,'TASA DE CAMBIO'!$D$2:$G$15,3,0),"")</f>
        <v/>
      </c>
      <c r="AF789" s="24" t="str">
        <f>IFERROR(VLOOKUP(F789,'TASA DE CAMBIO'!$D$2:$G$15,4,0),"")</f>
        <v/>
      </c>
    </row>
    <row r="790" spans="2:32" x14ac:dyDescent="0.2">
      <c r="B790" s="24" t="str">
        <f t="shared" si="36"/>
        <v/>
      </c>
      <c r="C790" s="3"/>
      <c r="D790" s="2"/>
      <c r="E790" s="2"/>
      <c r="F790" s="2"/>
      <c r="G790" s="2"/>
      <c r="H790" s="2"/>
      <c r="I790" s="2"/>
      <c r="J790" s="55" t="str">
        <f t="shared" si="38"/>
        <v/>
      </c>
      <c r="AC790" s="24" t="str">
        <f t="shared" si="37"/>
        <v/>
      </c>
      <c r="AD790" s="24" t="str">
        <f>IFERROR(VLOOKUP(F790,'TASA DE CAMBIO'!$D$2:$G$15,2,0),"")</f>
        <v/>
      </c>
      <c r="AE790" s="24" t="str">
        <f>IFERROR(VLOOKUP(F790,'TASA DE CAMBIO'!$D$2:$G$15,3,0),"")</f>
        <v/>
      </c>
      <c r="AF790" s="24" t="str">
        <f>IFERROR(VLOOKUP(F790,'TASA DE CAMBIO'!$D$2:$G$15,4,0),"")</f>
        <v/>
      </c>
    </row>
    <row r="791" spans="2:32" x14ac:dyDescent="0.2">
      <c r="B791" s="24" t="str">
        <f t="shared" si="36"/>
        <v/>
      </c>
      <c r="C791" s="3"/>
      <c r="D791" s="2"/>
      <c r="E791" s="2"/>
      <c r="F791" s="2"/>
      <c r="G791" s="2"/>
      <c r="H791" s="2"/>
      <c r="I791" s="2"/>
      <c r="J791" s="55" t="str">
        <f t="shared" si="38"/>
        <v/>
      </c>
      <c r="AC791" s="24" t="str">
        <f t="shared" si="37"/>
        <v/>
      </c>
      <c r="AD791" s="24" t="str">
        <f>IFERROR(VLOOKUP(F791,'TASA DE CAMBIO'!$D$2:$G$15,2,0),"")</f>
        <v/>
      </c>
      <c r="AE791" s="24" t="str">
        <f>IFERROR(VLOOKUP(F791,'TASA DE CAMBIO'!$D$2:$G$15,3,0),"")</f>
        <v/>
      </c>
      <c r="AF791" s="24" t="str">
        <f>IFERROR(VLOOKUP(F791,'TASA DE CAMBIO'!$D$2:$G$15,4,0),"")</f>
        <v/>
      </c>
    </row>
    <row r="792" spans="2:32" x14ac:dyDescent="0.2">
      <c r="B792" s="24" t="str">
        <f t="shared" si="36"/>
        <v/>
      </c>
      <c r="C792" s="3"/>
      <c r="D792" s="2"/>
      <c r="E792" s="2"/>
      <c r="F792" s="2"/>
      <c r="G792" s="2"/>
      <c r="H792" s="2"/>
      <c r="I792" s="2"/>
      <c r="J792" s="55" t="str">
        <f t="shared" si="38"/>
        <v/>
      </c>
      <c r="AC792" s="24" t="str">
        <f t="shared" si="37"/>
        <v/>
      </c>
      <c r="AD792" s="24" t="str">
        <f>IFERROR(VLOOKUP(F792,'TASA DE CAMBIO'!$D$2:$G$15,2,0),"")</f>
        <v/>
      </c>
      <c r="AE792" s="24" t="str">
        <f>IFERROR(VLOOKUP(F792,'TASA DE CAMBIO'!$D$2:$G$15,3,0),"")</f>
        <v/>
      </c>
      <c r="AF792" s="24" t="str">
        <f>IFERROR(VLOOKUP(F792,'TASA DE CAMBIO'!$D$2:$G$15,4,0),"")</f>
        <v/>
      </c>
    </row>
    <row r="793" spans="2:32" x14ac:dyDescent="0.2">
      <c r="B793" s="24" t="str">
        <f t="shared" si="36"/>
        <v/>
      </c>
      <c r="C793" s="3"/>
      <c r="D793" s="2"/>
      <c r="E793" s="2"/>
      <c r="F793" s="2"/>
      <c r="G793" s="2"/>
      <c r="H793" s="2"/>
      <c r="I793" s="2"/>
      <c r="J793" s="55" t="str">
        <f t="shared" si="38"/>
        <v/>
      </c>
      <c r="AC793" s="24" t="str">
        <f t="shared" si="37"/>
        <v/>
      </c>
      <c r="AD793" s="24" t="str">
        <f>IFERROR(VLOOKUP(F793,'TASA DE CAMBIO'!$D$2:$G$15,2,0),"")</f>
        <v/>
      </c>
      <c r="AE793" s="24" t="str">
        <f>IFERROR(VLOOKUP(F793,'TASA DE CAMBIO'!$D$2:$G$15,3,0),"")</f>
        <v/>
      </c>
      <c r="AF793" s="24" t="str">
        <f>IFERROR(VLOOKUP(F793,'TASA DE CAMBIO'!$D$2:$G$15,4,0),"")</f>
        <v/>
      </c>
    </row>
    <row r="794" spans="2:32" x14ac:dyDescent="0.2">
      <c r="B794" s="24" t="str">
        <f t="shared" si="36"/>
        <v/>
      </c>
      <c r="C794" s="3"/>
      <c r="D794" s="2"/>
      <c r="E794" s="2"/>
      <c r="F794" s="2"/>
      <c r="G794" s="2"/>
      <c r="H794" s="2"/>
      <c r="I794" s="2"/>
      <c r="J794" s="55" t="str">
        <f t="shared" si="38"/>
        <v/>
      </c>
      <c r="AC794" s="24" t="str">
        <f t="shared" si="37"/>
        <v/>
      </c>
      <c r="AD794" s="24" t="str">
        <f>IFERROR(VLOOKUP(F794,'TASA DE CAMBIO'!$D$2:$G$15,2,0),"")</f>
        <v/>
      </c>
      <c r="AE794" s="24" t="str">
        <f>IFERROR(VLOOKUP(F794,'TASA DE CAMBIO'!$D$2:$G$15,3,0),"")</f>
        <v/>
      </c>
      <c r="AF794" s="24" t="str">
        <f>IFERROR(VLOOKUP(F794,'TASA DE CAMBIO'!$D$2:$G$15,4,0),"")</f>
        <v/>
      </c>
    </row>
    <row r="795" spans="2:32" x14ac:dyDescent="0.2">
      <c r="B795" s="24" t="str">
        <f t="shared" si="36"/>
        <v/>
      </c>
      <c r="C795" s="3"/>
      <c r="D795" s="2"/>
      <c r="E795" s="2"/>
      <c r="F795" s="2"/>
      <c r="G795" s="2"/>
      <c r="H795" s="2"/>
      <c r="I795" s="2"/>
      <c r="J795" s="55" t="str">
        <f t="shared" si="38"/>
        <v/>
      </c>
      <c r="AC795" s="24" t="str">
        <f t="shared" si="37"/>
        <v/>
      </c>
      <c r="AD795" s="24" t="str">
        <f>IFERROR(VLOOKUP(F795,'TASA DE CAMBIO'!$D$2:$G$15,2,0),"")</f>
        <v/>
      </c>
      <c r="AE795" s="24" t="str">
        <f>IFERROR(VLOOKUP(F795,'TASA DE CAMBIO'!$D$2:$G$15,3,0),"")</f>
        <v/>
      </c>
      <c r="AF795" s="24" t="str">
        <f>IFERROR(VLOOKUP(F795,'TASA DE CAMBIO'!$D$2:$G$15,4,0),"")</f>
        <v/>
      </c>
    </row>
    <row r="796" spans="2:32" x14ac:dyDescent="0.2">
      <c r="B796" s="24" t="str">
        <f t="shared" si="36"/>
        <v/>
      </c>
      <c r="C796" s="3"/>
      <c r="D796" s="2"/>
      <c r="E796" s="2"/>
      <c r="F796" s="2"/>
      <c r="G796" s="2"/>
      <c r="H796" s="2"/>
      <c r="I796" s="2"/>
      <c r="J796" s="55" t="str">
        <f t="shared" si="38"/>
        <v/>
      </c>
      <c r="AC796" s="24" t="str">
        <f t="shared" si="37"/>
        <v/>
      </c>
      <c r="AD796" s="24" t="str">
        <f>IFERROR(VLOOKUP(F796,'TASA DE CAMBIO'!$D$2:$G$15,2,0),"")</f>
        <v/>
      </c>
      <c r="AE796" s="24" t="str">
        <f>IFERROR(VLOOKUP(F796,'TASA DE CAMBIO'!$D$2:$G$15,3,0),"")</f>
        <v/>
      </c>
      <c r="AF796" s="24" t="str">
        <f>IFERROR(VLOOKUP(F796,'TASA DE CAMBIO'!$D$2:$G$15,4,0),"")</f>
        <v/>
      </c>
    </row>
    <row r="797" spans="2:32" x14ac:dyDescent="0.2">
      <c r="B797" s="24" t="str">
        <f t="shared" si="36"/>
        <v/>
      </c>
      <c r="C797" s="3"/>
      <c r="D797" s="2"/>
      <c r="E797" s="2"/>
      <c r="F797" s="2"/>
      <c r="G797" s="2"/>
      <c r="H797" s="2"/>
      <c r="I797" s="2"/>
      <c r="J797" s="55" t="str">
        <f t="shared" si="38"/>
        <v/>
      </c>
      <c r="AC797" s="24" t="str">
        <f t="shared" si="37"/>
        <v/>
      </c>
      <c r="AD797" s="24" t="str">
        <f>IFERROR(VLOOKUP(F797,'TASA DE CAMBIO'!$D$2:$G$15,2,0),"")</f>
        <v/>
      </c>
      <c r="AE797" s="24" t="str">
        <f>IFERROR(VLOOKUP(F797,'TASA DE CAMBIO'!$D$2:$G$15,3,0),"")</f>
        <v/>
      </c>
      <c r="AF797" s="24" t="str">
        <f>IFERROR(VLOOKUP(F797,'TASA DE CAMBIO'!$D$2:$G$15,4,0),"")</f>
        <v/>
      </c>
    </row>
    <row r="798" spans="2:32" x14ac:dyDescent="0.2">
      <c r="B798" s="24" t="str">
        <f t="shared" si="36"/>
        <v/>
      </c>
      <c r="C798" s="3"/>
      <c r="D798" s="2"/>
      <c r="E798" s="2"/>
      <c r="F798" s="2"/>
      <c r="G798" s="2"/>
      <c r="H798" s="2"/>
      <c r="I798" s="2"/>
      <c r="J798" s="55" t="str">
        <f t="shared" si="38"/>
        <v/>
      </c>
      <c r="AC798" s="24" t="str">
        <f t="shared" si="37"/>
        <v/>
      </c>
      <c r="AD798" s="24" t="str">
        <f>IFERROR(VLOOKUP(F798,'TASA DE CAMBIO'!$D$2:$G$15,2,0),"")</f>
        <v/>
      </c>
      <c r="AE798" s="24" t="str">
        <f>IFERROR(VLOOKUP(F798,'TASA DE CAMBIO'!$D$2:$G$15,3,0),"")</f>
        <v/>
      </c>
      <c r="AF798" s="24" t="str">
        <f>IFERROR(VLOOKUP(F798,'TASA DE CAMBIO'!$D$2:$G$15,4,0),"")</f>
        <v/>
      </c>
    </row>
    <row r="799" spans="2:32" x14ac:dyDescent="0.2">
      <c r="B799" s="24" t="str">
        <f t="shared" si="36"/>
        <v/>
      </c>
      <c r="C799" s="3"/>
      <c r="D799" s="2"/>
      <c r="E799" s="2"/>
      <c r="F799" s="2"/>
      <c r="G799" s="2"/>
      <c r="H799" s="2"/>
      <c r="I799" s="2"/>
      <c r="J799" s="55" t="str">
        <f t="shared" si="38"/>
        <v/>
      </c>
      <c r="AC799" s="24" t="str">
        <f t="shared" si="37"/>
        <v/>
      </c>
      <c r="AD799" s="24" t="str">
        <f>IFERROR(VLOOKUP(F799,'TASA DE CAMBIO'!$D$2:$G$15,2,0),"")</f>
        <v/>
      </c>
      <c r="AE799" s="24" t="str">
        <f>IFERROR(VLOOKUP(F799,'TASA DE CAMBIO'!$D$2:$G$15,3,0),"")</f>
        <v/>
      </c>
      <c r="AF799" s="24" t="str">
        <f>IFERROR(VLOOKUP(F799,'TASA DE CAMBIO'!$D$2:$G$15,4,0),"")</f>
        <v/>
      </c>
    </row>
    <row r="800" spans="2:32" x14ac:dyDescent="0.2">
      <c r="B800" s="24" t="str">
        <f t="shared" si="36"/>
        <v/>
      </c>
      <c r="C800" s="3"/>
      <c r="D800" s="2"/>
      <c r="E800" s="2"/>
      <c r="F800" s="2"/>
      <c r="G800" s="2"/>
      <c r="H800" s="2"/>
      <c r="I800" s="2"/>
      <c r="J800" s="55" t="str">
        <f t="shared" si="38"/>
        <v/>
      </c>
      <c r="AC800" s="24" t="str">
        <f t="shared" si="37"/>
        <v/>
      </c>
      <c r="AD800" s="24" t="str">
        <f>IFERROR(VLOOKUP(F800,'TASA DE CAMBIO'!$D$2:$G$15,2,0),"")</f>
        <v/>
      </c>
      <c r="AE800" s="24" t="str">
        <f>IFERROR(VLOOKUP(F800,'TASA DE CAMBIO'!$D$2:$G$15,3,0),"")</f>
        <v/>
      </c>
      <c r="AF800" s="24" t="str">
        <f>IFERROR(VLOOKUP(F800,'TASA DE CAMBIO'!$D$2:$G$15,4,0),"")</f>
        <v/>
      </c>
    </row>
    <row r="801" spans="2:32" x14ac:dyDescent="0.2">
      <c r="B801" s="24" t="str">
        <f t="shared" si="36"/>
        <v/>
      </c>
      <c r="C801" s="3"/>
      <c r="D801" s="2"/>
      <c r="E801" s="2"/>
      <c r="F801" s="2"/>
      <c r="G801" s="2"/>
      <c r="H801" s="2"/>
      <c r="I801" s="2"/>
      <c r="J801" s="55" t="str">
        <f t="shared" si="38"/>
        <v/>
      </c>
      <c r="AC801" s="24" t="str">
        <f t="shared" si="37"/>
        <v/>
      </c>
      <c r="AD801" s="24" t="str">
        <f>IFERROR(VLOOKUP(F801,'TASA DE CAMBIO'!$D$2:$G$15,2,0),"")</f>
        <v/>
      </c>
      <c r="AE801" s="24" t="str">
        <f>IFERROR(VLOOKUP(F801,'TASA DE CAMBIO'!$D$2:$G$15,3,0),"")</f>
        <v/>
      </c>
      <c r="AF801" s="24" t="str">
        <f>IFERROR(VLOOKUP(F801,'TASA DE CAMBIO'!$D$2:$G$15,4,0),"")</f>
        <v/>
      </c>
    </row>
    <row r="802" spans="2:32" x14ac:dyDescent="0.2">
      <c r="B802" s="24" t="str">
        <f t="shared" si="36"/>
        <v/>
      </c>
      <c r="C802" s="3"/>
      <c r="D802" s="2"/>
      <c r="E802" s="2"/>
      <c r="F802" s="2"/>
      <c r="G802" s="2"/>
      <c r="H802" s="2"/>
      <c r="I802" s="2"/>
      <c r="J802" s="55" t="str">
        <f t="shared" si="38"/>
        <v/>
      </c>
      <c r="AC802" s="24" t="str">
        <f t="shared" si="37"/>
        <v/>
      </c>
      <c r="AD802" s="24" t="str">
        <f>IFERROR(VLOOKUP(F802,'TASA DE CAMBIO'!$D$2:$G$15,2,0),"")</f>
        <v/>
      </c>
      <c r="AE802" s="24" t="str">
        <f>IFERROR(VLOOKUP(F802,'TASA DE CAMBIO'!$D$2:$G$15,3,0),"")</f>
        <v/>
      </c>
      <c r="AF802" s="24" t="str">
        <f>IFERROR(VLOOKUP(F802,'TASA DE CAMBIO'!$D$2:$G$15,4,0),"")</f>
        <v/>
      </c>
    </row>
    <row r="803" spans="2:32" x14ac:dyDescent="0.2">
      <c r="B803" s="24" t="str">
        <f t="shared" si="36"/>
        <v/>
      </c>
      <c r="C803" s="3"/>
      <c r="D803" s="2"/>
      <c r="E803" s="2"/>
      <c r="F803" s="2"/>
      <c r="G803" s="2"/>
      <c r="H803" s="2"/>
      <c r="I803" s="2"/>
      <c r="J803" s="55" t="str">
        <f t="shared" si="38"/>
        <v/>
      </c>
      <c r="AC803" s="24" t="str">
        <f t="shared" si="37"/>
        <v/>
      </c>
      <c r="AD803" s="24" t="str">
        <f>IFERROR(VLOOKUP(F803,'TASA DE CAMBIO'!$D$2:$G$15,2,0),"")</f>
        <v/>
      </c>
      <c r="AE803" s="24" t="str">
        <f>IFERROR(VLOOKUP(F803,'TASA DE CAMBIO'!$D$2:$G$15,3,0),"")</f>
        <v/>
      </c>
      <c r="AF803" s="24" t="str">
        <f>IFERROR(VLOOKUP(F803,'TASA DE CAMBIO'!$D$2:$G$15,4,0),"")</f>
        <v/>
      </c>
    </row>
    <row r="804" spans="2:32" x14ac:dyDescent="0.2">
      <c r="B804" s="24" t="str">
        <f t="shared" si="36"/>
        <v/>
      </c>
      <c r="C804" s="3"/>
      <c r="D804" s="2"/>
      <c r="E804" s="2"/>
      <c r="F804" s="2"/>
      <c r="G804" s="2"/>
      <c r="H804" s="2"/>
      <c r="I804" s="2"/>
      <c r="J804" s="55" t="str">
        <f t="shared" si="38"/>
        <v/>
      </c>
      <c r="AC804" s="24" t="str">
        <f t="shared" si="37"/>
        <v/>
      </c>
      <c r="AD804" s="24" t="str">
        <f>IFERROR(VLOOKUP(F804,'TASA DE CAMBIO'!$D$2:$G$15,2,0),"")</f>
        <v/>
      </c>
      <c r="AE804" s="24" t="str">
        <f>IFERROR(VLOOKUP(F804,'TASA DE CAMBIO'!$D$2:$G$15,3,0),"")</f>
        <v/>
      </c>
      <c r="AF804" s="24" t="str">
        <f>IFERROR(VLOOKUP(F804,'TASA DE CAMBIO'!$D$2:$G$15,4,0),"")</f>
        <v/>
      </c>
    </row>
    <row r="805" spans="2:32" x14ac:dyDescent="0.2">
      <c r="B805" s="24" t="str">
        <f t="shared" si="36"/>
        <v/>
      </c>
      <c r="C805" s="3"/>
      <c r="D805" s="2"/>
      <c r="E805" s="2"/>
      <c r="F805" s="2"/>
      <c r="G805" s="2"/>
      <c r="H805" s="2"/>
      <c r="I805" s="2"/>
      <c r="J805" s="55" t="str">
        <f t="shared" si="38"/>
        <v/>
      </c>
      <c r="AC805" s="24" t="str">
        <f t="shared" si="37"/>
        <v/>
      </c>
      <c r="AD805" s="24" t="str">
        <f>IFERROR(VLOOKUP(F805,'TASA DE CAMBIO'!$D$2:$G$15,2,0),"")</f>
        <v/>
      </c>
      <c r="AE805" s="24" t="str">
        <f>IFERROR(VLOOKUP(F805,'TASA DE CAMBIO'!$D$2:$G$15,3,0),"")</f>
        <v/>
      </c>
      <c r="AF805" s="24" t="str">
        <f>IFERROR(VLOOKUP(F805,'TASA DE CAMBIO'!$D$2:$G$15,4,0),"")</f>
        <v/>
      </c>
    </row>
    <row r="806" spans="2:32" x14ac:dyDescent="0.2">
      <c r="B806" s="24" t="str">
        <f t="shared" si="36"/>
        <v/>
      </c>
      <c r="C806" s="3"/>
      <c r="D806" s="2"/>
      <c r="E806" s="2"/>
      <c r="F806" s="2"/>
      <c r="G806" s="2"/>
      <c r="H806" s="2"/>
      <c r="I806" s="2"/>
      <c r="J806" s="55" t="str">
        <f t="shared" si="38"/>
        <v/>
      </c>
      <c r="AC806" s="24" t="str">
        <f t="shared" si="37"/>
        <v/>
      </c>
      <c r="AD806" s="24" t="str">
        <f>IFERROR(VLOOKUP(F806,'TASA DE CAMBIO'!$D$2:$G$15,2,0),"")</f>
        <v/>
      </c>
      <c r="AE806" s="24" t="str">
        <f>IFERROR(VLOOKUP(F806,'TASA DE CAMBIO'!$D$2:$G$15,3,0),"")</f>
        <v/>
      </c>
      <c r="AF806" s="24" t="str">
        <f>IFERROR(VLOOKUP(F806,'TASA DE CAMBIO'!$D$2:$G$15,4,0),"")</f>
        <v/>
      </c>
    </row>
    <row r="807" spans="2:32" x14ac:dyDescent="0.2">
      <c r="B807" s="24" t="str">
        <f t="shared" si="36"/>
        <v/>
      </c>
      <c r="C807" s="3"/>
      <c r="D807" s="2"/>
      <c r="E807" s="2"/>
      <c r="F807" s="2"/>
      <c r="G807" s="2"/>
      <c r="H807" s="2"/>
      <c r="I807" s="2"/>
      <c r="J807" s="55" t="str">
        <f t="shared" si="38"/>
        <v/>
      </c>
      <c r="AC807" s="24" t="str">
        <f t="shared" si="37"/>
        <v/>
      </c>
      <c r="AD807" s="24" t="str">
        <f>IFERROR(VLOOKUP(F807,'TASA DE CAMBIO'!$D$2:$G$15,2,0),"")</f>
        <v/>
      </c>
      <c r="AE807" s="24" t="str">
        <f>IFERROR(VLOOKUP(F807,'TASA DE CAMBIO'!$D$2:$G$15,3,0),"")</f>
        <v/>
      </c>
      <c r="AF807" s="24" t="str">
        <f>IFERROR(VLOOKUP(F807,'TASA DE CAMBIO'!$D$2:$G$15,4,0),"")</f>
        <v/>
      </c>
    </row>
    <row r="808" spans="2:32" x14ac:dyDescent="0.2">
      <c r="B808" s="24" t="str">
        <f t="shared" si="36"/>
        <v/>
      </c>
      <c r="C808" s="3"/>
      <c r="D808" s="2"/>
      <c r="E808" s="2"/>
      <c r="F808" s="2"/>
      <c r="G808" s="2"/>
      <c r="H808" s="2"/>
      <c r="I808" s="2"/>
      <c r="J808" s="55" t="str">
        <f t="shared" si="38"/>
        <v/>
      </c>
      <c r="AC808" s="24" t="str">
        <f t="shared" si="37"/>
        <v/>
      </c>
      <c r="AD808" s="24" t="str">
        <f>IFERROR(VLOOKUP(F808,'TASA DE CAMBIO'!$D$2:$G$15,2,0),"")</f>
        <v/>
      </c>
      <c r="AE808" s="24" t="str">
        <f>IFERROR(VLOOKUP(F808,'TASA DE CAMBIO'!$D$2:$G$15,3,0),"")</f>
        <v/>
      </c>
      <c r="AF808" s="24" t="str">
        <f>IFERROR(VLOOKUP(F808,'TASA DE CAMBIO'!$D$2:$G$15,4,0),"")</f>
        <v/>
      </c>
    </row>
    <row r="809" spans="2:32" x14ac:dyDescent="0.2">
      <c r="B809" s="24" t="str">
        <f t="shared" si="36"/>
        <v/>
      </c>
      <c r="C809" s="3"/>
      <c r="D809" s="2"/>
      <c r="E809" s="2"/>
      <c r="F809" s="2"/>
      <c r="G809" s="2"/>
      <c r="H809" s="2"/>
      <c r="I809" s="2"/>
      <c r="J809" s="55" t="str">
        <f t="shared" si="38"/>
        <v/>
      </c>
      <c r="AC809" s="24" t="str">
        <f t="shared" si="37"/>
        <v/>
      </c>
      <c r="AD809" s="24" t="str">
        <f>IFERROR(VLOOKUP(F809,'TASA DE CAMBIO'!$D$2:$G$15,2,0),"")</f>
        <v/>
      </c>
      <c r="AE809" s="24" t="str">
        <f>IFERROR(VLOOKUP(F809,'TASA DE CAMBIO'!$D$2:$G$15,3,0),"")</f>
        <v/>
      </c>
      <c r="AF809" s="24" t="str">
        <f>IFERROR(VLOOKUP(F809,'TASA DE CAMBIO'!$D$2:$G$15,4,0),"")</f>
        <v/>
      </c>
    </row>
    <row r="810" spans="2:32" x14ac:dyDescent="0.2">
      <c r="B810" s="24" t="str">
        <f t="shared" si="36"/>
        <v/>
      </c>
      <c r="C810" s="3"/>
      <c r="D810" s="2"/>
      <c r="E810" s="2"/>
      <c r="F810" s="2"/>
      <c r="G810" s="2"/>
      <c r="H810" s="2"/>
      <c r="I810" s="2"/>
      <c r="J810" s="55" t="str">
        <f t="shared" si="38"/>
        <v/>
      </c>
      <c r="AC810" s="24" t="str">
        <f t="shared" si="37"/>
        <v/>
      </c>
      <c r="AD810" s="24" t="str">
        <f>IFERROR(VLOOKUP(F810,'TASA DE CAMBIO'!$D$2:$G$15,2,0),"")</f>
        <v/>
      </c>
      <c r="AE810" s="24" t="str">
        <f>IFERROR(VLOOKUP(F810,'TASA DE CAMBIO'!$D$2:$G$15,3,0),"")</f>
        <v/>
      </c>
      <c r="AF810" s="24" t="str">
        <f>IFERROR(VLOOKUP(F810,'TASA DE CAMBIO'!$D$2:$G$15,4,0),"")</f>
        <v/>
      </c>
    </row>
    <row r="811" spans="2:32" x14ac:dyDescent="0.2">
      <c r="B811" s="24" t="str">
        <f t="shared" si="36"/>
        <v/>
      </c>
      <c r="C811" s="3"/>
      <c r="D811" s="2"/>
      <c r="E811" s="2"/>
      <c r="F811" s="2"/>
      <c r="G811" s="2"/>
      <c r="H811" s="2"/>
      <c r="I811" s="2"/>
      <c r="J811" s="55" t="str">
        <f t="shared" si="38"/>
        <v/>
      </c>
      <c r="AC811" s="24" t="str">
        <f t="shared" si="37"/>
        <v/>
      </c>
      <c r="AD811" s="24" t="str">
        <f>IFERROR(VLOOKUP(F811,'TASA DE CAMBIO'!$D$2:$G$15,2,0),"")</f>
        <v/>
      </c>
      <c r="AE811" s="24" t="str">
        <f>IFERROR(VLOOKUP(F811,'TASA DE CAMBIO'!$D$2:$G$15,3,0),"")</f>
        <v/>
      </c>
      <c r="AF811" s="24" t="str">
        <f>IFERROR(VLOOKUP(F811,'TASA DE CAMBIO'!$D$2:$G$15,4,0),"")</f>
        <v/>
      </c>
    </row>
    <row r="812" spans="2:32" x14ac:dyDescent="0.2">
      <c r="B812" s="24" t="str">
        <f t="shared" si="36"/>
        <v/>
      </c>
      <c r="C812" s="3"/>
      <c r="D812" s="2"/>
      <c r="E812" s="2"/>
      <c r="F812" s="2"/>
      <c r="G812" s="2"/>
      <c r="H812" s="2"/>
      <c r="I812" s="2"/>
      <c r="J812" s="55" t="str">
        <f t="shared" si="38"/>
        <v/>
      </c>
      <c r="AC812" s="24" t="str">
        <f t="shared" si="37"/>
        <v/>
      </c>
      <c r="AD812" s="24" t="str">
        <f>IFERROR(VLOOKUP(F812,'TASA DE CAMBIO'!$D$2:$G$15,2,0),"")</f>
        <v/>
      </c>
      <c r="AE812" s="24" t="str">
        <f>IFERROR(VLOOKUP(F812,'TASA DE CAMBIO'!$D$2:$G$15,3,0),"")</f>
        <v/>
      </c>
      <c r="AF812" s="24" t="str">
        <f>IFERROR(VLOOKUP(F812,'TASA DE CAMBIO'!$D$2:$G$15,4,0),"")</f>
        <v/>
      </c>
    </row>
    <row r="813" spans="2:32" x14ac:dyDescent="0.2">
      <c r="B813" s="24" t="str">
        <f t="shared" si="36"/>
        <v/>
      </c>
      <c r="C813" s="3"/>
      <c r="D813" s="2"/>
      <c r="E813" s="2"/>
      <c r="F813" s="2"/>
      <c r="G813" s="2"/>
      <c r="H813" s="2"/>
      <c r="I813" s="2"/>
      <c r="J813" s="55" t="str">
        <f t="shared" si="38"/>
        <v/>
      </c>
      <c r="AC813" s="24" t="str">
        <f t="shared" si="37"/>
        <v/>
      </c>
      <c r="AD813" s="24" t="str">
        <f>IFERROR(VLOOKUP(F813,'TASA DE CAMBIO'!$D$2:$G$15,2,0),"")</f>
        <v/>
      </c>
      <c r="AE813" s="24" t="str">
        <f>IFERROR(VLOOKUP(F813,'TASA DE CAMBIO'!$D$2:$G$15,3,0),"")</f>
        <v/>
      </c>
      <c r="AF813" s="24" t="str">
        <f>IFERROR(VLOOKUP(F813,'TASA DE CAMBIO'!$D$2:$G$15,4,0),"")</f>
        <v/>
      </c>
    </row>
    <row r="814" spans="2:32" x14ac:dyDescent="0.2">
      <c r="B814" s="24" t="str">
        <f t="shared" si="36"/>
        <v/>
      </c>
      <c r="C814" s="3"/>
      <c r="D814" s="2"/>
      <c r="E814" s="2"/>
      <c r="F814" s="2"/>
      <c r="G814" s="2"/>
      <c r="H814" s="2"/>
      <c r="I814" s="2"/>
      <c r="J814" s="55" t="str">
        <f t="shared" si="38"/>
        <v/>
      </c>
      <c r="AC814" s="24" t="str">
        <f t="shared" si="37"/>
        <v/>
      </c>
      <c r="AD814" s="24" t="str">
        <f>IFERROR(VLOOKUP(F814,'TASA DE CAMBIO'!$D$2:$G$15,2,0),"")</f>
        <v/>
      </c>
      <c r="AE814" s="24" t="str">
        <f>IFERROR(VLOOKUP(F814,'TASA DE CAMBIO'!$D$2:$G$15,3,0),"")</f>
        <v/>
      </c>
      <c r="AF814" s="24" t="str">
        <f>IFERROR(VLOOKUP(F814,'TASA DE CAMBIO'!$D$2:$G$15,4,0),"")</f>
        <v/>
      </c>
    </row>
    <row r="815" spans="2:32" x14ac:dyDescent="0.2">
      <c r="B815" s="24" t="str">
        <f t="shared" si="36"/>
        <v/>
      </c>
      <c r="C815" s="3"/>
      <c r="D815" s="2"/>
      <c r="E815" s="2"/>
      <c r="F815" s="2"/>
      <c r="G815" s="2"/>
      <c r="H815" s="2"/>
      <c r="I815" s="2"/>
      <c r="J815" s="55" t="str">
        <f t="shared" si="38"/>
        <v/>
      </c>
      <c r="AC815" s="24" t="str">
        <f t="shared" si="37"/>
        <v/>
      </c>
      <c r="AD815" s="24" t="str">
        <f>IFERROR(VLOOKUP(F815,'TASA DE CAMBIO'!$D$2:$G$15,2,0),"")</f>
        <v/>
      </c>
      <c r="AE815" s="24" t="str">
        <f>IFERROR(VLOOKUP(F815,'TASA DE CAMBIO'!$D$2:$G$15,3,0),"")</f>
        <v/>
      </c>
      <c r="AF815" s="24" t="str">
        <f>IFERROR(VLOOKUP(F815,'TASA DE CAMBIO'!$D$2:$G$15,4,0),"")</f>
        <v/>
      </c>
    </row>
    <row r="816" spans="2:32" x14ac:dyDescent="0.2">
      <c r="B816" s="24" t="str">
        <f t="shared" si="36"/>
        <v/>
      </c>
      <c r="C816" s="3"/>
      <c r="D816" s="2"/>
      <c r="E816" s="2"/>
      <c r="F816" s="2"/>
      <c r="G816" s="2"/>
      <c r="H816" s="2"/>
      <c r="I816" s="2"/>
      <c r="J816" s="55" t="str">
        <f t="shared" si="38"/>
        <v/>
      </c>
      <c r="AC816" s="24" t="str">
        <f t="shared" si="37"/>
        <v/>
      </c>
      <c r="AD816" s="24" t="str">
        <f>IFERROR(VLOOKUP(F816,'TASA DE CAMBIO'!$D$2:$G$15,2,0),"")</f>
        <v/>
      </c>
      <c r="AE816" s="24" t="str">
        <f>IFERROR(VLOOKUP(F816,'TASA DE CAMBIO'!$D$2:$G$15,3,0),"")</f>
        <v/>
      </c>
      <c r="AF816" s="24" t="str">
        <f>IFERROR(VLOOKUP(F816,'TASA DE CAMBIO'!$D$2:$G$15,4,0),"")</f>
        <v/>
      </c>
    </row>
    <row r="817" spans="2:32" x14ac:dyDescent="0.2">
      <c r="B817" s="24" t="str">
        <f t="shared" si="36"/>
        <v/>
      </c>
      <c r="C817" s="3"/>
      <c r="D817" s="2"/>
      <c r="E817" s="2"/>
      <c r="F817" s="2"/>
      <c r="G817" s="2"/>
      <c r="H817" s="2"/>
      <c r="I817" s="2"/>
      <c r="J817" s="55" t="str">
        <f t="shared" si="38"/>
        <v/>
      </c>
      <c r="AC817" s="24" t="str">
        <f t="shared" si="37"/>
        <v/>
      </c>
      <c r="AD817" s="24" t="str">
        <f>IFERROR(VLOOKUP(F817,'TASA DE CAMBIO'!$D$2:$G$15,2,0),"")</f>
        <v/>
      </c>
      <c r="AE817" s="24" t="str">
        <f>IFERROR(VLOOKUP(F817,'TASA DE CAMBIO'!$D$2:$G$15,3,0),"")</f>
        <v/>
      </c>
      <c r="AF817" s="24" t="str">
        <f>IFERROR(VLOOKUP(F817,'TASA DE CAMBIO'!$D$2:$G$15,4,0),"")</f>
        <v/>
      </c>
    </row>
    <row r="818" spans="2:32" x14ac:dyDescent="0.2">
      <c r="B818" s="24" t="str">
        <f t="shared" si="36"/>
        <v/>
      </c>
      <c r="C818" s="3"/>
      <c r="D818" s="2"/>
      <c r="E818" s="2"/>
      <c r="F818" s="2"/>
      <c r="G818" s="2"/>
      <c r="H818" s="2"/>
      <c r="I818" s="2"/>
      <c r="J818" s="55" t="str">
        <f t="shared" si="38"/>
        <v/>
      </c>
      <c r="AC818" s="24" t="str">
        <f t="shared" si="37"/>
        <v/>
      </c>
      <c r="AD818" s="24" t="str">
        <f>IFERROR(VLOOKUP(F818,'TASA DE CAMBIO'!$D$2:$G$15,2,0),"")</f>
        <v/>
      </c>
      <c r="AE818" s="24" t="str">
        <f>IFERROR(VLOOKUP(F818,'TASA DE CAMBIO'!$D$2:$G$15,3,0),"")</f>
        <v/>
      </c>
      <c r="AF818" s="24" t="str">
        <f>IFERROR(VLOOKUP(F818,'TASA DE CAMBIO'!$D$2:$G$15,4,0),"")</f>
        <v/>
      </c>
    </row>
    <row r="819" spans="2:32" x14ac:dyDescent="0.2">
      <c r="B819" s="24" t="str">
        <f t="shared" si="36"/>
        <v/>
      </c>
      <c r="C819" s="3"/>
      <c r="D819" s="2"/>
      <c r="E819" s="2"/>
      <c r="F819" s="2"/>
      <c r="G819" s="2"/>
      <c r="H819" s="2"/>
      <c r="I819" s="2"/>
      <c r="J819" s="55" t="str">
        <f t="shared" si="38"/>
        <v/>
      </c>
      <c r="AC819" s="24" t="str">
        <f t="shared" si="37"/>
        <v/>
      </c>
      <c r="AD819" s="24" t="str">
        <f>IFERROR(VLOOKUP(F819,'TASA DE CAMBIO'!$D$2:$G$15,2,0),"")</f>
        <v/>
      </c>
      <c r="AE819" s="24" t="str">
        <f>IFERROR(VLOOKUP(F819,'TASA DE CAMBIO'!$D$2:$G$15,3,0),"")</f>
        <v/>
      </c>
      <c r="AF819" s="24" t="str">
        <f>IFERROR(VLOOKUP(F819,'TASA DE CAMBIO'!$D$2:$G$15,4,0),"")</f>
        <v/>
      </c>
    </row>
    <row r="820" spans="2:32" x14ac:dyDescent="0.2">
      <c r="B820" s="24" t="str">
        <f t="shared" si="36"/>
        <v/>
      </c>
      <c r="C820" s="3"/>
      <c r="D820" s="2"/>
      <c r="E820" s="2"/>
      <c r="F820" s="2"/>
      <c r="G820" s="2"/>
      <c r="H820" s="2"/>
      <c r="I820" s="2"/>
      <c r="J820" s="55" t="str">
        <f t="shared" si="38"/>
        <v/>
      </c>
      <c r="AC820" s="24" t="str">
        <f t="shared" si="37"/>
        <v/>
      </c>
      <c r="AD820" s="24" t="str">
        <f>IFERROR(VLOOKUP(F820,'TASA DE CAMBIO'!$D$2:$G$15,2,0),"")</f>
        <v/>
      </c>
      <c r="AE820" s="24" t="str">
        <f>IFERROR(VLOOKUP(F820,'TASA DE CAMBIO'!$D$2:$G$15,3,0),"")</f>
        <v/>
      </c>
      <c r="AF820" s="24" t="str">
        <f>IFERROR(VLOOKUP(F820,'TASA DE CAMBIO'!$D$2:$G$15,4,0),"")</f>
        <v/>
      </c>
    </row>
    <row r="821" spans="2:32" x14ac:dyDescent="0.2">
      <c r="B821" s="24" t="str">
        <f t="shared" si="36"/>
        <v/>
      </c>
      <c r="C821" s="3"/>
      <c r="D821" s="2"/>
      <c r="E821" s="2"/>
      <c r="F821" s="2"/>
      <c r="G821" s="2"/>
      <c r="H821" s="2"/>
      <c r="I821" s="2"/>
      <c r="J821" s="55" t="str">
        <f t="shared" si="38"/>
        <v/>
      </c>
      <c r="AC821" s="24" t="str">
        <f t="shared" si="37"/>
        <v/>
      </c>
      <c r="AD821" s="24" t="str">
        <f>IFERROR(VLOOKUP(F821,'TASA DE CAMBIO'!$D$2:$G$15,2,0),"")</f>
        <v/>
      </c>
      <c r="AE821" s="24" t="str">
        <f>IFERROR(VLOOKUP(F821,'TASA DE CAMBIO'!$D$2:$G$15,3,0),"")</f>
        <v/>
      </c>
      <c r="AF821" s="24" t="str">
        <f>IFERROR(VLOOKUP(F821,'TASA DE CAMBIO'!$D$2:$G$15,4,0),"")</f>
        <v/>
      </c>
    </row>
    <row r="822" spans="2:32" x14ac:dyDescent="0.2">
      <c r="B822" s="24" t="str">
        <f t="shared" si="36"/>
        <v/>
      </c>
      <c r="C822" s="3"/>
      <c r="D822" s="2"/>
      <c r="E822" s="2"/>
      <c r="F822" s="2"/>
      <c r="G822" s="2"/>
      <c r="H822" s="2"/>
      <c r="I822" s="2"/>
      <c r="J822" s="55" t="str">
        <f t="shared" si="38"/>
        <v/>
      </c>
      <c r="AC822" s="24" t="str">
        <f t="shared" si="37"/>
        <v/>
      </c>
      <c r="AD822" s="24" t="str">
        <f>IFERROR(VLOOKUP(F822,'TASA DE CAMBIO'!$D$2:$G$15,2,0),"")</f>
        <v/>
      </c>
      <c r="AE822" s="24" t="str">
        <f>IFERROR(VLOOKUP(F822,'TASA DE CAMBIO'!$D$2:$G$15,3,0),"")</f>
        <v/>
      </c>
      <c r="AF822" s="24" t="str">
        <f>IFERROR(VLOOKUP(F822,'TASA DE CAMBIO'!$D$2:$G$15,4,0),"")</f>
        <v/>
      </c>
    </row>
    <row r="823" spans="2:32" x14ac:dyDescent="0.2">
      <c r="B823" s="24" t="str">
        <f t="shared" si="36"/>
        <v/>
      </c>
      <c r="C823" s="3"/>
      <c r="D823" s="2"/>
      <c r="E823" s="2"/>
      <c r="F823" s="2"/>
      <c r="G823" s="2"/>
      <c r="H823" s="2"/>
      <c r="I823" s="2"/>
      <c r="J823" s="55" t="str">
        <f t="shared" si="38"/>
        <v/>
      </c>
      <c r="AC823" s="24" t="str">
        <f t="shared" si="37"/>
        <v/>
      </c>
      <c r="AD823" s="24" t="str">
        <f>IFERROR(VLOOKUP(F823,'TASA DE CAMBIO'!$D$2:$G$15,2,0),"")</f>
        <v/>
      </c>
      <c r="AE823" s="24" t="str">
        <f>IFERROR(VLOOKUP(F823,'TASA DE CAMBIO'!$D$2:$G$15,3,0),"")</f>
        <v/>
      </c>
      <c r="AF823" s="24" t="str">
        <f>IFERROR(VLOOKUP(F823,'TASA DE CAMBIO'!$D$2:$G$15,4,0),"")</f>
        <v/>
      </c>
    </row>
    <row r="824" spans="2:32" x14ac:dyDescent="0.2">
      <c r="B824" s="24" t="str">
        <f t="shared" si="36"/>
        <v/>
      </c>
      <c r="C824" s="3"/>
      <c r="D824" s="2"/>
      <c r="E824" s="2"/>
      <c r="F824" s="2"/>
      <c r="G824" s="2"/>
      <c r="H824" s="2"/>
      <c r="I824" s="2"/>
      <c r="J824" s="55" t="str">
        <f t="shared" si="38"/>
        <v/>
      </c>
      <c r="AC824" s="24" t="str">
        <f t="shared" si="37"/>
        <v/>
      </c>
      <c r="AD824" s="24" t="str">
        <f>IFERROR(VLOOKUP(F824,'TASA DE CAMBIO'!$D$2:$G$15,2,0),"")</f>
        <v/>
      </c>
      <c r="AE824" s="24" t="str">
        <f>IFERROR(VLOOKUP(F824,'TASA DE CAMBIO'!$D$2:$G$15,3,0),"")</f>
        <v/>
      </c>
      <c r="AF824" s="24" t="str">
        <f>IFERROR(VLOOKUP(F824,'TASA DE CAMBIO'!$D$2:$G$15,4,0),"")</f>
        <v/>
      </c>
    </row>
    <row r="825" spans="2:32" x14ac:dyDescent="0.2">
      <c r="B825" s="24" t="str">
        <f t="shared" si="36"/>
        <v/>
      </c>
      <c r="C825" s="3"/>
      <c r="D825" s="2"/>
      <c r="E825" s="2"/>
      <c r="F825" s="2"/>
      <c r="G825" s="2"/>
      <c r="H825" s="2"/>
      <c r="I825" s="2"/>
      <c r="J825" s="55" t="str">
        <f t="shared" si="38"/>
        <v/>
      </c>
      <c r="AC825" s="24" t="str">
        <f t="shared" si="37"/>
        <v/>
      </c>
      <c r="AD825" s="24" t="str">
        <f>IFERROR(VLOOKUP(F825,'TASA DE CAMBIO'!$D$2:$G$15,2,0),"")</f>
        <v/>
      </c>
      <c r="AE825" s="24" t="str">
        <f>IFERROR(VLOOKUP(F825,'TASA DE CAMBIO'!$D$2:$G$15,3,0),"")</f>
        <v/>
      </c>
      <c r="AF825" s="24" t="str">
        <f>IFERROR(VLOOKUP(F825,'TASA DE CAMBIO'!$D$2:$G$15,4,0),"")</f>
        <v/>
      </c>
    </row>
    <row r="826" spans="2:32" x14ac:dyDescent="0.2">
      <c r="B826" s="24" t="str">
        <f t="shared" si="36"/>
        <v/>
      </c>
      <c r="C826" s="3"/>
      <c r="D826" s="2"/>
      <c r="E826" s="2"/>
      <c r="F826" s="2"/>
      <c r="G826" s="2"/>
      <c r="H826" s="2"/>
      <c r="I826" s="2"/>
      <c r="J826" s="55" t="str">
        <f t="shared" si="38"/>
        <v/>
      </c>
      <c r="AC826" s="24" t="str">
        <f t="shared" si="37"/>
        <v/>
      </c>
      <c r="AD826" s="24" t="str">
        <f>IFERROR(VLOOKUP(F826,'TASA DE CAMBIO'!$D$2:$G$15,2,0),"")</f>
        <v/>
      </c>
      <c r="AE826" s="24" t="str">
        <f>IFERROR(VLOOKUP(F826,'TASA DE CAMBIO'!$D$2:$G$15,3,0),"")</f>
        <v/>
      </c>
      <c r="AF826" s="24" t="str">
        <f>IFERROR(VLOOKUP(F826,'TASA DE CAMBIO'!$D$2:$G$15,4,0),"")</f>
        <v/>
      </c>
    </row>
    <row r="827" spans="2:32" x14ac:dyDescent="0.2">
      <c r="B827" s="24" t="str">
        <f t="shared" si="36"/>
        <v/>
      </c>
      <c r="C827" s="3"/>
      <c r="D827" s="2"/>
      <c r="E827" s="2"/>
      <c r="F827" s="2"/>
      <c r="G827" s="2"/>
      <c r="H827" s="2"/>
      <c r="I827" s="2"/>
      <c r="J827" s="55" t="str">
        <f t="shared" si="38"/>
        <v/>
      </c>
      <c r="AC827" s="24" t="str">
        <f t="shared" si="37"/>
        <v/>
      </c>
      <c r="AD827" s="24" t="str">
        <f>IFERROR(VLOOKUP(F827,'TASA DE CAMBIO'!$D$2:$G$15,2,0),"")</f>
        <v/>
      </c>
      <c r="AE827" s="24" t="str">
        <f>IFERROR(VLOOKUP(F827,'TASA DE CAMBIO'!$D$2:$G$15,3,0),"")</f>
        <v/>
      </c>
      <c r="AF827" s="24" t="str">
        <f>IFERROR(VLOOKUP(F827,'TASA DE CAMBIO'!$D$2:$G$15,4,0),"")</f>
        <v/>
      </c>
    </row>
    <row r="828" spans="2:32" x14ac:dyDescent="0.2">
      <c r="B828" s="24" t="str">
        <f t="shared" si="36"/>
        <v/>
      </c>
      <c r="C828" s="3"/>
      <c r="D828" s="2"/>
      <c r="E828" s="2"/>
      <c r="F828" s="2"/>
      <c r="G828" s="2"/>
      <c r="H828" s="2"/>
      <c r="I828" s="2"/>
      <c r="J828" s="55" t="str">
        <f t="shared" si="38"/>
        <v/>
      </c>
      <c r="AC828" s="24" t="str">
        <f t="shared" si="37"/>
        <v/>
      </c>
      <c r="AD828" s="24" t="str">
        <f>IFERROR(VLOOKUP(F828,'TASA DE CAMBIO'!$D$2:$G$15,2,0),"")</f>
        <v/>
      </c>
      <c r="AE828" s="24" t="str">
        <f>IFERROR(VLOOKUP(F828,'TASA DE CAMBIO'!$D$2:$G$15,3,0),"")</f>
        <v/>
      </c>
      <c r="AF828" s="24" t="str">
        <f>IFERROR(VLOOKUP(F828,'TASA DE CAMBIO'!$D$2:$G$15,4,0),"")</f>
        <v/>
      </c>
    </row>
    <row r="829" spans="2:32" x14ac:dyDescent="0.2">
      <c r="B829" s="24" t="str">
        <f t="shared" si="36"/>
        <v/>
      </c>
      <c r="C829" s="3"/>
      <c r="D829" s="2"/>
      <c r="E829" s="2"/>
      <c r="F829" s="2"/>
      <c r="G829" s="2"/>
      <c r="H829" s="2"/>
      <c r="I829" s="2"/>
      <c r="J829" s="55" t="str">
        <f t="shared" si="38"/>
        <v/>
      </c>
      <c r="AC829" s="24" t="str">
        <f t="shared" si="37"/>
        <v/>
      </c>
      <c r="AD829" s="24" t="str">
        <f>IFERROR(VLOOKUP(F829,'TASA DE CAMBIO'!$D$2:$G$15,2,0),"")</f>
        <v/>
      </c>
      <c r="AE829" s="24" t="str">
        <f>IFERROR(VLOOKUP(F829,'TASA DE CAMBIO'!$D$2:$G$15,3,0),"")</f>
        <v/>
      </c>
      <c r="AF829" s="24" t="str">
        <f>IFERROR(VLOOKUP(F829,'TASA DE CAMBIO'!$D$2:$G$15,4,0),"")</f>
        <v/>
      </c>
    </row>
    <row r="830" spans="2:32" x14ac:dyDescent="0.2">
      <c r="B830" s="24" t="str">
        <f t="shared" si="36"/>
        <v/>
      </c>
      <c r="C830" s="3"/>
      <c r="D830" s="2"/>
      <c r="E830" s="2"/>
      <c r="F830" s="2"/>
      <c r="G830" s="2"/>
      <c r="H830" s="2"/>
      <c r="I830" s="2"/>
      <c r="J830" s="55" t="str">
        <f t="shared" si="38"/>
        <v/>
      </c>
      <c r="AC830" s="24" t="str">
        <f t="shared" si="37"/>
        <v/>
      </c>
      <c r="AD830" s="24" t="str">
        <f>IFERROR(VLOOKUP(F830,'TASA DE CAMBIO'!$D$2:$G$15,2,0),"")</f>
        <v/>
      </c>
      <c r="AE830" s="24" t="str">
        <f>IFERROR(VLOOKUP(F830,'TASA DE CAMBIO'!$D$2:$G$15,3,0),"")</f>
        <v/>
      </c>
      <c r="AF830" s="24" t="str">
        <f>IFERROR(VLOOKUP(F830,'TASA DE CAMBIO'!$D$2:$G$15,4,0),"")</f>
        <v/>
      </c>
    </row>
    <row r="831" spans="2:32" x14ac:dyDescent="0.2">
      <c r="B831" s="24" t="str">
        <f t="shared" si="36"/>
        <v/>
      </c>
      <c r="C831" s="3"/>
      <c r="D831" s="2"/>
      <c r="E831" s="2"/>
      <c r="F831" s="2"/>
      <c r="G831" s="2"/>
      <c r="H831" s="2"/>
      <c r="I831" s="2"/>
      <c r="J831" s="55" t="str">
        <f t="shared" si="38"/>
        <v/>
      </c>
      <c r="AC831" s="24" t="str">
        <f t="shared" si="37"/>
        <v/>
      </c>
      <c r="AD831" s="24" t="str">
        <f>IFERROR(VLOOKUP(F831,'TASA DE CAMBIO'!$D$2:$G$15,2,0),"")</f>
        <v/>
      </c>
      <c r="AE831" s="24" t="str">
        <f>IFERROR(VLOOKUP(F831,'TASA DE CAMBIO'!$D$2:$G$15,3,0),"")</f>
        <v/>
      </c>
      <c r="AF831" s="24" t="str">
        <f>IFERROR(VLOOKUP(F831,'TASA DE CAMBIO'!$D$2:$G$15,4,0),"")</f>
        <v/>
      </c>
    </row>
    <row r="832" spans="2:32" x14ac:dyDescent="0.2">
      <c r="B832" s="24" t="str">
        <f t="shared" si="36"/>
        <v/>
      </c>
      <c r="C832" s="3"/>
      <c r="D832" s="2"/>
      <c r="E832" s="2"/>
      <c r="F832" s="2"/>
      <c r="G832" s="2"/>
      <c r="H832" s="2"/>
      <c r="I832" s="2"/>
      <c r="J832" s="55" t="str">
        <f t="shared" si="38"/>
        <v/>
      </c>
      <c r="AC832" s="24" t="str">
        <f t="shared" si="37"/>
        <v/>
      </c>
      <c r="AD832" s="24" t="str">
        <f>IFERROR(VLOOKUP(F832,'TASA DE CAMBIO'!$D$2:$G$15,2,0),"")</f>
        <v/>
      </c>
      <c r="AE832" s="24" t="str">
        <f>IFERROR(VLOOKUP(F832,'TASA DE CAMBIO'!$D$2:$G$15,3,0),"")</f>
        <v/>
      </c>
      <c r="AF832" s="24" t="str">
        <f>IFERROR(VLOOKUP(F832,'TASA DE CAMBIO'!$D$2:$G$15,4,0),"")</f>
        <v/>
      </c>
    </row>
    <row r="833" spans="2:32" x14ac:dyDescent="0.2">
      <c r="B833" s="24" t="str">
        <f t="shared" si="36"/>
        <v/>
      </c>
      <c r="C833" s="3"/>
      <c r="D833" s="2"/>
      <c r="E833" s="2"/>
      <c r="F833" s="2"/>
      <c r="G833" s="2"/>
      <c r="H833" s="2"/>
      <c r="I833" s="2"/>
      <c r="J833" s="55" t="str">
        <f t="shared" si="38"/>
        <v/>
      </c>
      <c r="AC833" s="24" t="str">
        <f t="shared" si="37"/>
        <v/>
      </c>
      <c r="AD833" s="24" t="str">
        <f>IFERROR(VLOOKUP(F833,'TASA DE CAMBIO'!$D$2:$G$15,2,0),"")</f>
        <v/>
      </c>
      <c r="AE833" s="24" t="str">
        <f>IFERROR(VLOOKUP(F833,'TASA DE CAMBIO'!$D$2:$G$15,3,0),"")</f>
        <v/>
      </c>
      <c r="AF833" s="24" t="str">
        <f>IFERROR(VLOOKUP(F833,'TASA DE CAMBIO'!$D$2:$G$15,4,0),"")</f>
        <v/>
      </c>
    </row>
    <row r="834" spans="2:32" x14ac:dyDescent="0.2">
      <c r="B834" s="24" t="str">
        <f t="shared" si="36"/>
        <v/>
      </c>
      <c r="C834" s="3"/>
      <c r="D834" s="2"/>
      <c r="E834" s="2"/>
      <c r="F834" s="2"/>
      <c r="G834" s="2"/>
      <c r="H834" s="2"/>
      <c r="I834" s="2"/>
      <c r="J834" s="55" t="str">
        <f t="shared" si="38"/>
        <v/>
      </c>
      <c r="AC834" s="24" t="str">
        <f t="shared" si="37"/>
        <v/>
      </c>
      <c r="AD834" s="24" t="str">
        <f>IFERROR(VLOOKUP(F834,'TASA DE CAMBIO'!$D$2:$G$15,2,0),"")</f>
        <v/>
      </c>
      <c r="AE834" s="24" t="str">
        <f>IFERROR(VLOOKUP(F834,'TASA DE CAMBIO'!$D$2:$G$15,3,0),"")</f>
        <v/>
      </c>
      <c r="AF834" s="24" t="str">
        <f>IFERROR(VLOOKUP(F834,'TASA DE CAMBIO'!$D$2:$G$15,4,0),"")</f>
        <v/>
      </c>
    </row>
    <row r="835" spans="2:32" x14ac:dyDescent="0.2">
      <c r="B835" s="24" t="str">
        <f t="shared" si="36"/>
        <v/>
      </c>
      <c r="C835" s="3"/>
      <c r="D835" s="2"/>
      <c r="E835" s="2"/>
      <c r="F835" s="2"/>
      <c r="G835" s="2"/>
      <c r="H835" s="2"/>
      <c r="I835" s="2"/>
      <c r="J835" s="55" t="str">
        <f t="shared" si="38"/>
        <v/>
      </c>
      <c r="AC835" s="24" t="str">
        <f t="shared" si="37"/>
        <v/>
      </c>
      <c r="AD835" s="24" t="str">
        <f>IFERROR(VLOOKUP(F835,'TASA DE CAMBIO'!$D$2:$G$15,2,0),"")</f>
        <v/>
      </c>
      <c r="AE835" s="24" t="str">
        <f>IFERROR(VLOOKUP(F835,'TASA DE CAMBIO'!$D$2:$G$15,3,0),"")</f>
        <v/>
      </c>
      <c r="AF835" s="24" t="str">
        <f>IFERROR(VLOOKUP(F835,'TASA DE CAMBIO'!$D$2:$G$15,4,0),"")</f>
        <v/>
      </c>
    </row>
    <row r="836" spans="2:32" x14ac:dyDescent="0.2">
      <c r="B836" s="24" t="str">
        <f t="shared" si="36"/>
        <v/>
      </c>
      <c r="C836" s="3"/>
      <c r="D836" s="2"/>
      <c r="E836" s="2"/>
      <c r="F836" s="2"/>
      <c r="G836" s="2"/>
      <c r="H836" s="2"/>
      <c r="I836" s="2"/>
      <c r="J836" s="55" t="str">
        <f t="shared" si="38"/>
        <v/>
      </c>
      <c r="AC836" s="24" t="str">
        <f t="shared" si="37"/>
        <v/>
      </c>
      <c r="AD836" s="24" t="str">
        <f>IFERROR(VLOOKUP(F836,'TASA DE CAMBIO'!$D$2:$G$15,2,0),"")</f>
        <v/>
      </c>
      <c r="AE836" s="24" t="str">
        <f>IFERROR(VLOOKUP(F836,'TASA DE CAMBIO'!$D$2:$G$15,3,0),"")</f>
        <v/>
      </c>
      <c r="AF836" s="24" t="str">
        <f>IFERROR(VLOOKUP(F836,'TASA DE CAMBIO'!$D$2:$G$15,4,0),"")</f>
        <v/>
      </c>
    </row>
    <row r="837" spans="2:32" x14ac:dyDescent="0.2">
      <c r="B837" s="24" t="str">
        <f t="shared" si="36"/>
        <v/>
      </c>
      <c r="C837" s="3"/>
      <c r="D837" s="2"/>
      <c r="E837" s="2"/>
      <c r="F837" s="2"/>
      <c r="G837" s="2"/>
      <c r="H837" s="2"/>
      <c r="I837" s="2"/>
      <c r="J837" s="55" t="str">
        <f t="shared" si="38"/>
        <v/>
      </c>
      <c r="AC837" s="24" t="str">
        <f t="shared" si="37"/>
        <v/>
      </c>
      <c r="AD837" s="24" t="str">
        <f>IFERROR(VLOOKUP(F837,'TASA DE CAMBIO'!$D$2:$G$15,2,0),"")</f>
        <v/>
      </c>
      <c r="AE837" s="24" t="str">
        <f>IFERROR(VLOOKUP(F837,'TASA DE CAMBIO'!$D$2:$G$15,3,0),"")</f>
        <v/>
      </c>
      <c r="AF837" s="24" t="str">
        <f>IFERROR(VLOOKUP(F837,'TASA DE CAMBIO'!$D$2:$G$15,4,0),"")</f>
        <v/>
      </c>
    </row>
    <row r="838" spans="2:32" x14ac:dyDescent="0.2">
      <c r="B838" s="24" t="str">
        <f t="shared" ref="B838:B901" si="39">CONCATENATE(D838,E838,F838)</f>
        <v/>
      </c>
      <c r="C838" s="3"/>
      <c r="D838" s="2"/>
      <c r="E838" s="2"/>
      <c r="F838" s="2"/>
      <c r="G838" s="2"/>
      <c r="H838" s="2"/>
      <c r="I838" s="2"/>
      <c r="J838" s="55" t="str">
        <f t="shared" si="38"/>
        <v/>
      </c>
      <c r="AC838" s="24" t="str">
        <f t="shared" ref="AC838:AC901" si="40">IF(G838="","",G838-H838-I838)</f>
        <v/>
      </c>
      <c r="AD838" s="24" t="str">
        <f>IFERROR(VLOOKUP(F838,'TASA DE CAMBIO'!$D$2:$G$15,2,0),"")</f>
        <v/>
      </c>
      <c r="AE838" s="24" t="str">
        <f>IFERROR(VLOOKUP(F838,'TASA DE CAMBIO'!$D$2:$G$15,3,0),"")</f>
        <v/>
      </c>
      <c r="AF838" s="24" t="str">
        <f>IFERROR(VLOOKUP(F838,'TASA DE CAMBIO'!$D$2:$G$15,4,0),"")</f>
        <v/>
      </c>
    </row>
    <row r="839" spans="2:32" x14ac:dyDescent="0.2">
      <c r="B839" s="24" t="str">
        <f t="shared" si="39"/>
        <v/>
      </c>
      <c r="C839" s="3"/>
      <c r="D839" s="2"/>
      <c r="E839" s="2"/>
      <c r="F839" s="2"/>
      <c r="G839" s="2"/>
      <c r="H839" s="2"/>
      <c r="I839" s="2"/>
      <c r="J839" s="55" t="str">
        <f t="shared" ref="J839:J902" si="41">IF(AC839="","",IF(AND(AE839="Inicio",AF839=2),_xlfn.CONCAT(AD839,TEXT(AC839,"#,##0.00")), IF(AND(AE839="Fin",AF839=2),_xlfn.CONCAT(TEXT(AC839,"#,##0.00"),AD839), IF(AND(AE839="Inicio",AF839=0),_xlfn.CONCAT(AD839,TEXT(AC839,"#,##0")), IF(AND(AE839="Fin",AF839=0),_xlfn.CONCAT(TEXT(AC839,"#,##0"),AD839),"")))))</f>
        <v/>
      </c>
      <c r="AC839" s="24" t="str">
        <f t="shared" si="40"/>
        <v/>
      </c>
      <c r="AD839" s="24" t="str">
        <f>IFERROR(VLOOKUP(F839,'TASA DE CAMBIO'!$D$2:$G$15,2,0),"")</f>
        <v/>
      </c>
      <c r="AE839" s="24" t="str">
        <f>IFERROR(VLOOKUP(F839,'TASA DE CAMBIO'!$D$2:$G$15,3,0),"")</f>
        <v/>
      </c>
      <c r="AF839" s="24" t="str">
        <f>IFERROR(VLOOKUP(F839,'TASA DE CAMBIO'!$D$2:$G$15,4,0),"")</f>
        <v/>
      </c>
    </row>
    <row r="840" spans="2:32" x14ac:dyDescent="0.2">
      <c r="B840" s="24" t="str">
        <f t="shared" si="39"/>
        <v/>
      </c>
      <c r="C840" s="3"/>
      <c r="D840" s="2"/>
      <c r="E840" s="2"/>
      <c r="F840" s="2"/>
      <c r="G840" s="2"/>
      <c r="H840" s="2"/>
      <c r="I840" s="2"/>
      <c r="J840" s="55" t="str">
        <f t="shared" si="41"/>
        <v/>
      </c>
      <c r="AC840" s="24" t="str">
        <f t="shared" si="40"/>
        <v/>
      </c>
      <c r="AD840" s="24" t="str">
        <f>IFERROR(VLOOKUP(F840,'TASA DE CAMBIO'!$D$2:$G$15,2,0),"")</f>
        <v/>
      </c>
      <c r="AE840" s="24" t="str">
        <f>IFERROR(VLOOKUP(F840,'TASA DE CAMBIO'!$D$2:$G$15,3,0),"")</f>
        <v/>
      </c>
      <c r="AF840" s="24" t="str">
        <f>IFERROR(VLOOKUP(F840,'TASA DE CAMBIO'!$D$2:$G$15,4,0),"")</f>
        <v/>
      </c>
    </row>
    <row r="841" spans="2:32" x14ac:dyDescent="0.2">
      <c r="B841" s="24" t="str">
        <f t="shared" si="39"/>
        <v/>
      </c>
      <c r="C841" s="3"/>
      <c r="D841" s="2"/>
      <c r="E841" s="2"/>
      <c r="F841" s="2"/>
      <c r="G841" s="2"/>
      <c r="H841" s="2"/>
      <c r="I841" s="2"/>
      <c r="J841" s="55" t="str">
        <f t="shared" si="41"/>
        <v/>
      </c>
      <c r="AC841" s="24" t="str">
        <f t="shared" si="40"/>
        <v/>
      </c>
      <c r="AD841" s="24" t="str">
        <f>IFERROR(VLOOKUP(F841,'TASA DE CAMBIO'!$D$2:$G$15,2,0),"")</f>
        <v/>
      </c>
      <c r="AE841" s="24" t="str">
        <f>IFERROR(VLOOKUP(F841,'TASA DE CAMBIO'!$D$2:$G$15,3,0),"")</f>
        <v/>
      </c>
      <c r="AF841" s="24" t="str">
        <f>IFERROR(VLOOKUP(F841,'TASA DE CAMBIO'!$D$2:$G$15,4,0),"")</f>
        <v/>
      </c>
    </row>
    <row r="842" spans="2:32" x14ac:dyDescent="0.2">
      <c r="B842" s="24" t="str">
        <f t="shared" si="39"/>
        <v/>
      </c>
      <c r="C842" s="3"/>
      <c r="D842" s="2"/>
      <c r="E842" s="2"/>
      <c r="F842" s="2"/>
      <c r="G842" s="2"/>
      <c r="H842" s="2"/>
      <c r="I842" s="2"/>
      <c r="J842" s="55" t="str">
        <f t="shared" si="41"/>
        <v/>
      </c>
      <c r="AC842" s="24" t="str">
        <f t="shared" si="40"/>
        <v/>
      </c>
      <c r="AD842" s="24" t="str">
        <f>IFERROR(VLOOKUP(F842,'TASA DE CAMBIO'!$D$2:$G$15,2,0),"")</f>
        <v/>
      </c>
      <c r="AE842" s="24" t="str">
        <f>IFERROR(VLOOKUP(F842,'TASA DE CAMBIO'!$D$2:$G$15,3,0),"")</f>
        <v/>
      </c>
      <c r="AF842" s="24" t="str">
        <f>IFERROR(VLOOKUP(F842,'TASA DE CAMBIO'!$D$2:$G$15,4,0),"")</f>
        <v/>
      </c>
    </row>
    <row r="843" spans="2:32" x14ac:dyDescent="0.2">
      <c r="B843" s="24" t="str">
        <f t="shared" si="39"/>
        <v/>
      </c>
      <c r="C843" s="3"/>
      <c r="D843" s="2"/>
      <c r="E843" s="2"/>
      <c r="F843" s="2"/>
      <c r="G843" s="2"/>
      <c r="H843" s="2"/>
      <c r="I843" s="2"/>
      <c r="J843" s="55" t="str">
        <f t="shared" si="41"/>
        <v/>
      </c>
      <c r="AC843" s="24" t="str">
        <f t="shared" si="40"/>
        <v/>
      </c>
      <c r="AD843" s="24" t="str">
        <f>IFERROR(VLOOKUP(F843,'TASA DE CAMBIO'!$D$2:$G$15,2,0),"")</f>
        <v/>
      </c>
      <c r="AE843" s="24" t="str">
        <f>IFERROR(VLOOKUP(F843,'TASA DE CAMBIO'!$D$2:$G$15,3,0),"")</f>
        <v/>
      </c>
      <c r="AF843" s="24" t="str">
        <f>IFERROR(VLOOKUP(F843,'TASA DE CAMBIO'!$D$2:$G$15,4,0),"")</f>
        <v/>
      </c>
    </row>
    <row r="844" spans="2:32" x14ac:dyDescent="0.2">
      <c r="B844" s="24" t="str">
        <f t="shared" si="39"/>
        <v/>
      </c>
      <c r="C844" s="3"/>
      <c r="D844" s="2"/>
      <c r="E844" s="2"/>
      <c r="F844" s="2"/>
      <c r="G844" s="2"/>
      <c r="H844" s="2"/>
      <c r="I844" s="2"/>
      <c r="J844" s="55" t="str">
        <f t="shared" si="41"/>
        <v/>
      </c>
      <c r="AC844" s="24" t="str">
        <f t="shared" si="40"/>
        <v/>
      </c>
      <c r="AD844" s="24" t="str">
        <f>IFERROR(VLOOKUP(F844,'TASA DE CAMBIO'!$D$2:$G$15,2,0),"")</f>
        <v/>
      </c>
      <c r="AE844" s="24" t="str">
        <f>IFERROR(VLOOKUP(F844,'TASA DE CAMBIO'!$D$2:$G$15,3,0),"")</f>
        <v/>
      </c>
      <c r="AF844" s="24" t="str">
        <f>IFERROR(VLOOKUP(F844,'TASA DE CAMBIO'!$D$2:$G$15,4,0),"")</f>
        <v/>
      </c>
    </row>
    <row r="845" spans="2:32" x14ac:dyDescent="0.2">
      <c r="B845" s="24" t="str">
        <f t="shared" si="39"/>
        <v/>
      </c>
      <c r="C845" s="3"/>
      <c r="D845" s="2"/>
      <c r="E845" s="2"/>
      <c r="F845" s="2"/>
      <c r="G845" s="2"/>
      <c r="H845" s="2"/>
      <c r="I845" s="2"/>
      <c r="J845" s="55" t="str">
        <f t="shared" si="41"/>
        <v/>
      </c>
      <c r="AC845" s="24" t="str">
        <f t="shared" si="40"/>
        <v/>
      </c>
      <c r="AD845" s="24" t="str">
        <f>IFERROR(VLOOKUP(F845,'TASA DE CAMBIO'!$D$2:$G$15,2,0),"")</f>
        <v/>
      </c>
      <c r="AE845" s="24" t="str">
        <f>IFERROR(VLOOKUP(F845,'TASA DE CAMBIO'!$D$2:$G$15,3,0),"")</f>
        <v/>
      </c>
      <c r="AF845" s="24" t="str">
        <f>IFERROR(VLOOKUP(F845,'TASA DE CAMBIO'!$D$2:$G$15,4,0),"")</f>
        <v/>
      </c>
    </row>
    <row r="846" spans="2:32" x14ac:dyDescent="0.2">
      <c r="B846" s="24" t="str">
        <f t="shared" si="39"/>
        <v/>
      </c>
      <c r="C846" s="3"/>
      <c r="D846" s="2"/>
      <c r="E846" s="2"/>
      <c r="F846" s="2"/>
      <c r="G846" s="2"/>
      <c r="H846" s="2"/>
      <c r="I846" s="2"/>
      <c r="J846" s="55" t="str">
        <f t="shared" si="41"/>
        <v/>
      </c>
      <c r="AC846" s="24" t="str">
        <f t="shared" si="40"/>
        <v/>
      </c>
      <c r="AD846" s="24" t="str">
        <f>IFERROR(VLOOKUP(F846,'TASA DE CAMBIO'!$D$2:$G$15,2,0),"")</f>
        <v/>
      </c>
      <c r="AE846" s="24" t="str">
        <f>IFERROR(VLOOKUP(F846,'TASA DE CAMBIO'!$D$2:$G$15,3,0),"")</f>
        <v/>
      </c>
      <c r="AF846" s="24" t="str">
        <f>IFERROR(VLOOKUP(F846,'TASA DE CAMBIO'!$D$2:$G$15,4,0),"")</f>
        <v/>
      </c>
    </row>
    <row r="847" spans="2:32" x14ac:dyDescent="0.2">
      <c r="B847" s="24" t="str">
        <f t="shared" si="39"/>
        <v/>
      </c>
      <c r="C847" s="3"/>
      <c r="D847" s="2"/>
      <c r="E847" s="2"/>
      <c r="F847" s="2"/>
      <c r="G847" s="2"/>
      <c r="H847" s="2"/>
      <c r="I847" s="2"/>
      <c r="J847" s="55" t="str">
        <f t="shared" si="41"/>
        <v/>
      </c>
      <c r="AC847" s="24" t="str">
        <f t="shared" si="40"/>
        <v/>
      </c>
      <c r="AD847" s="24" t="str">
        <f>IFERROR(VLOOKUP(F847,'TASA DE CAMBIO'!$D$2:$G$15,2,0),"")</f>
        <v/>
      </c>
      <c r="AE847" s="24" t="str">
        <f>IFERROR(VLOOKUP(F847,'TASA DE CAMBIO'!$D$2:$G$15,3,0),"")</f>
        <v/>
      </c>
      <c r="AF847" s="24" t="str">
        <f>IFERROR(VLOOKUP(F847,'TASA DE CAMBIO'!$D$2:$G$15,4,0),"")</f>
        <v/>
      </c>
    </row>
    <row r="848" spans="2:32" x14ac:dyDescent="0.2">
      <c r="B848" s="24" t="str">
        <f t="shared" si="39"/>
        <v/>
      </c>
      <c r="C848" s="3"/>
      <c r="D848" s="2"/>
      <c r="E848" s="2"/>
      <c r="F848" s="2"/>
      <c r="G848" s="2"/>
      <c r="H848" s="2"/>
      <c r="I848" s="2"/>
      <c r="J848" s="55" t="str">
        <f t="shared" si="41"/>
        <v/>
      </c>
      <c r="AC848" s="24" t="str">
        <f t="shared" si="40"/>
        <v/>
      </c>
      <c r="AD848" s="24" t="str">
        <f>IFERROR(VLOOKUP(F848,'TASA DE CAMBIO'!$D$2:$G$15,2,0),"")</f>
        <v/>
      </c>
      <c r="AE848" s="24" t="str">
        <f>IFERROR(VLOOKUP(F848,'TASA DE CAMBIO'!$D$2:$G$15,3,0),"")</f>
        <v/>
      </c>
      <c r="AF848" s="24" t="str">
        <f>IFERROR(VLOOKUP(F848,'TASA DE CAMBIO'!$D$2:$G$15,4,0),"")</f>
        <v/>
      </c>
    </row>
    <row r="849" spans="2:32" x14ac:dyDescent="0.2">
      <c r="B849" s="24" t="str">
        <f t="shared" si="39"/>
        <v/>
      </c>
      <c r="C849" s="3"/>
      <c r="D849" s="2"/>
      <c r="E849" s="2"/>
      <c r="F849" s="2"/>
      <c r="G849" s="2"/>
      <c r="H849" s="2"/>
      <c r="I849" s="2"/>
      <c r="J849" s="55" t="str">
        <f t="shared" si="41"/>
        <v/>
      </c>
      <c r="AC849" s="24" t="str">
        <f t="shared" si="40"/>
        <v/>
      </c>
      <c r="AD849" s="24" t="str">
        <f>IFERROR(VLOOKUP(F849,'TASA DE CAMBIO'!$D$2:$G$15,2,0),"")</f>
        <v/>
      </c>
      <c r="AE849" s="24" t="str">
        <f>IFERROR(VLOOKUP(F849,'TASA DE CAMBIO'!$D$2:$G$15,3,0),"")</f>
        <v/>
      </c>
      <c r="AF849" s="24" t="str">
        <f>IFERROR(VLOOKUP(F849,'TASA DE CAMBIO'!$D$2:$G$15,4,0),"")</f>
        <v/>
      </c>
    </row>
    <row r="850" spans="2:32" x14ac:dyDescent="0.2">
      <c r="B850" s="24" t="str">
        <f t="shared" si="39"/>
        <v/>
      </c>
      <c r="C850" s="3"/>
      <c r="D850" s="2"/>
      <c r="E850" s="2"/>
      <c r="F850" s="2"/>
      <c r="G850" s="2"/>
      <c r="H850" s="2"/>
      <c r="I850" s="2"/>
      <c r="J850" s="55" t="str">
        <f t="shared" si="41"/>
        <v/>
      </c>
      <c r="AC850" s="24" t="str">
        <f t="shared" si="40"/>
        <v/>
      </c>
      <c r="AD850" s="24" t="str">
        <f>IFERROR(VLOOKUP(F850,'TASA DE CAMBIO'!$D$2:$G$15,2,0),"")</f>
        <v/>
      </c>
      <c r="AE850" s="24" t="str">
        <f>IFERROR(VLOOKUP(F850,'TASA DE CAMBIO'!$D$2:$G$15,3,0),"")</f>
        <v/>
      </c>
      <c r="AF850" s="24" t="str">
        <f>IFERROR(VLOOKUP(F850,'TASA DE CAMBIO'!$D$2:$G$15,4,0),"")</f>
        <v/>
      </c>
    </row>
    <row r="851" spans="2:32" x14ac:dyDescent="0.2">
      <c r="B851" s="24" t="str">
        <f t="shared" si="39"/>
        <v/>
      </c>
      <c r="C851" s="3"/>
      <c r="D851" s="2"/>
      <c r="E851" s="2"/>
      <c r="F851" s="2"/>
      <c r="G851" s="2"/>
      <c r="H851" s="2"/>
      <c r="I851" s="2"/>
      <c r="J851" s="55" t="str">
        <f t="shared" si="41"/>
        <v/>
      </c>
      <c r="AC851" s="24" t="str">
        <f t="shared" si="40"/>
        <v/>
      </c>
      <c r="AD851" s="24" t="str">
        <f>IFERROR(VLOOKUP(F851,'TASA DE CAMBIO'!$D$2:$G$15,2,0),"")</f>
        <v/>
      </c>
      <c r="AE851" s="24" t="str">
        <f>IFERROR(VLOOKUP(F851,'TASA DE CAMBIO'!$D$2:$G$15,3,0),"")</f>
        <v/>
      </c>
      <c r="AF851" s="24" t="str">
        <f>IFERROR(VLOOKUP(F851,'TASA DE CAMBIO'!$D$2:$G$15,4,0),"")</f>
        <v/>
      </c>
    </row>
    <row r="852" spans="2:32" x14ac:dyDescent="0.2">
      <c r="B852" s="24" t="str">
        <f t="shared" si="39"/>
        <v/>
      </c>
      <c r="C852" s="3"/>
      <c r="D852" s="2"/>
      <c r="E852" s="2"/>
      <c r="F852" s="2"/>
      <c r="G852" s="2"/>
      <c r="H852" s="2"/>
      <c r="I852" s="2"/>
      <c r="J852" s="55" t="str">
        <f t="shared" si="41"/>
        <v/>
      </c>
      <c r="AC852" s="24" t="str">
        <f t="shared" si="40"/>
        <v/>
      </c>
      <c r="AD852" s="24" t="str">
        <f>IFERROR(VLOOKUP(F852,'TASA DE CAMBIO'!$D$2:$G$15,2,0),"")</f>
        <v/>
      </c>
      <c r="AE852" s="24" t="str">
        <f>IFERROR(VLOOKUP(F852,'TASA DE CAMBIO'!$D$2:$G$15,3,0),"")</f>
        <v/>
      </c>
      <c r="AF852" s="24" t="str">
        <f>IFERROR(VLOOKUP(F852,'TASA DE CAMBIO'!$D$2:$G$15,4,0),"")</f>
        <v/>
      </c>
    </row>
    <row r="853" spans="2:32" x14ac:dyDescent="0.2">
      <c r="B853" s="24" t="str">
        <f t="shared" si="39"/>
        <v/>
      </c>
      <c r="C853" s="3"/>
      <c r="D853" s="2"/>
      <c r="E853" s="2"/>
      <c r="F853" s="2"/>
      <c r="G853" s="2"/>
      <c r="H853" s="2"/>
      <c r="I853" s="2"/>
      <c r="J853" s="55" t="str">
        <f t="shared" si="41"/>
        <v/>
      </c>
      <c r="AC853" s="24" t="str">
        <f t="shared" si="40"/>
        <v/>
      </c>
      <c r="AD853" s="24" t="str">
        <f>IFERROR(VLOOKUP(F853,'TASA DE CAMBIO'!$D$2:$G$15,2,0),"")</f>
        <v/>
      </c>
      <c r="AE853" s="24" t="str">
        <f>IFERROR(VLOOKUP(F853,'TASA DE CAMBIO'!$D$2:$G$15,3,0),"")</f>
        <v/>
      </c>
      <c r="AF853" s="24" t="str">
        <f>IFERROR(VLOOKUP(F853,'TASA DE CAMBIO'!$D$2:$G$15,4,0),"")</f>
        <v/>
      </c>
    </row>
    <row r="854" spans="2:32" x14ac:dyDescent="0.2">
      <c r="B854" s="24" t="str">
        <f t="shared" si="39"/>
        <v/>
      </c>
      <c r="C854" s="3"/>
      <c r="D854" s="2"/>
      <c r="E854" s="2"/>
      <c r="F854" s="2"/>
      <c r="G854" s="2"/>
      <c r="H854" s="2"/>
      <c r="I854" s="2"/>
      <c r="J854" s="55" t="str">
        <f t="shared" si="41"/>
        <v/>
      </c>
      <c r="AC854" s="24" t="str">
        <f t="shared" si="40"/>
        <v/>
      </c>
      <c r="AD854" s="24" t="str">
        <f>IFERROR(VLOOKUP(F854,'TASA DE CAMBIO'!$D$2:$G$15,2,0),"")</f>
        <v/>
      </c>
      <c r="AE854" s="24" t="str">
        <f>IFERROR(VLOOKUP(F854,'TASA DE CAMBIO'!$D$2:$G$15,3,0),"")</f>
        <v/>
      </c>
      <c r="AF854" s="24" t="str">
        <f>IFERROR(VLOOKUP(F854,'TASA DE CAMBIO'!$D$2:$G$15,4,0),"")</f>
        <v/>
      </c>
    </row>
    <row r="855" spans="2:32" x14ac:dyDescent="0.2">
      <c r="B855" s="24" t="str">
        <f t="shared" si="39"/>
        <v/>
      </c>
      <c r="C855" s="3"/>
      <c r="D855" s="2"/>
      <c r="E855" s="2"/>
      <c r="F855" s="2"/>
      <c r="G855" s="2"/>
      <c r="H855" s="2"/>
      <c r="I855" s="2"/>
      <c r="J855" s="55" t="str">
        <f t="shared" si="41"/>
        <v/>
      </c>
      <c r="AC855" s="24" t="str">
        <f t="shared" si="40"/>
        <v/>
      </c>
      <c r="AD855" s="24" t="str">
        <f>IFERROR(VLOOKUP(F855,'TASA DE CAMBIO'!$D$2:$G$15,2,0),"")</f>
        <v/>
      </c>
      <c r="AE855" s="24" t="str">
        <f>IFERROR(VLOOKUP(F855,'TASA DE CAMBIO'!$D$2:$G$15,3,0),"")</f>
        <v/>
      </c>
      <c r="AF855" s="24" t="str">
        <f>IFERROR(VLOOKUP(F855,'TASA DE CAMBIO'!$D$2:$G$15,4,0),"")</f>
        <v/>
      </c>
    </row>
    <row r="856" spans="2:32" x14ac:dyDescent="0.2">
      <c r="B856" s="24" t="str">
        <f t="shared" si="39"/>
        <v/>
      </c>
      <c r="C856" s="3"/>
      <c r="D856" s="2"/>
      <c r="E856" s="2"/>
      <c r="F856" s="2"/>
      <c r="G856" s="2"/>
      <c r="H856" s="2"/>
      <c r="I856" s="2"/>
      <c r="J856" s="55" t="str">
        <f t="shared" si="41"/>
        <v/>
      </c>
      <c r="AC856" s="24" t="str">
        <f t="shared" si="40"/>
        <v/>
      </c>
      <c r="AD856" s="24" t="str">
        <f>IFERROR(VLOOKUP(F856,'TASA DE CAMBIO'!$D$2:$G$15,2,0),"")</f>
        <v/>
      </c>
      <c r="AE856" s="24" t="str">
        <f>IFERROR(VLOOKUP(F856,'TASA DE CAMBIO'!$D$2:$G$15,3,0),"")</f>
        <v/>
      </c>
      <c r="AF856" s="24" t="str">
        <f>IFERROR(VLOOKUP(F856,'TASA DE CAMBIO'!$D$2:$G$15,4,0),"")</f>
        <v/>
      </c>
    </row>
    <row r="857" spans="2:32" x14ac:dyDescent="0.2">
      <c r="B857" s="24" t="str">
        <f t="shared" si="39"/>
        <v/>
      </c>
      <c r="C857" s="3"/>
      <c r="D857" s="2"/>
      <c r="E857" s="2"/>
      <c r="F857" s="2"/>
      <c r="G857" s="2"/>
      <c r="H857" s="2"/>
      <c r="I857" s="2"/>
      <c r="J857" s="55" t="str">
        <f t="shared" si="41"/>
        <v/>
      </c>
      <c r="AC857" s="24" t="str">
        <f t="shared" si="40"/>
        <v/>
      </c>
      <c r="AD857" s="24" t="str">
        <f>IFERROR(VLOOKUP(F857,'TASA DE CAMBIO'!$D$2:$G$15,2,0),"")</f>
        <v/>
      </c>
      <c r="AE857" s="24" t="str">
        <f>IFERROR(VLOOKUP(F857,'TASA DE CAMBIO'!$D$2:$G$15,3,0),"")</f>
        <v/>
      </c>
      <c r="AF857" s="24" t="str">
        <f>IFERROR(VLOOKUP(F857,'TASA DE CAMBIO'!$D$2:$G$15,4,0),"")</f>
        <v/>
      </c>
    </row>
    <row r="858" spans="2:32" x14ac:dyDescent="0.2">
      <c r="B858" s="24" t="str">
        <f t="shared" si="39"/>
        <v/>
      </c>
      <c r="C858" s="3"/>
      <c r="D858" s="2"/>
      <c r="E858" s="2"/>
      <c r="F858" s="2"/>
      <c r="G858" s="2"/>
      <c r="H858" s="2"/>
      <c r="I858" s="2"/>
      <c r="J858" s="55" t="str">
        <f t="shared" si="41"/>
        <v/>
      </c>
      <c r="AC858" s="24" t="str">
        <f t="shared" si="40"/>
        <v/>
      </c>
      <c r="AD858" s="24" t="str">
        <f>IFERROR(VLOOKUP(F858,'TASA DE CAMBIO'!$D$2:$G$15,2,0),"")</f>
        <v/>
      </c>
      <c r="AE858" s="24" t="str">
        <f>IFERROR(VLOOKUP(F858,'TASA DE CAMBIO'!$D$2:$G$15,3,0),"")</f>
        <v/>
      </c>
      <c r="AF858" s="24" t="str">
        <f>IFERROR(VLOOKUP(F858,'TASA DE CAMBIO'!$D$2:$G$15,4,0),"")</f>
        <v/>
      </c>
    </row>
    <row r="859" spans="2:32" x14ac:dyDescent="0.2">
      <c r="B859" s="24" t="str">
        <f t="shared" si="39"/>
        <v/>
      </c>
      <c r="C859" s="3"/>
      <c r="D859" s="2"/>
      <c r="E859" s="2"/>
      <c r="F859" s="2"/>
      <c r="G859" s="2"/>
      <c r="H859" s="2"/>
      <c r="I859" s="2"/>
      <c r="J859" s="55" t="str">
        <f t="shared" si="41"/>
        <v/>
      </c>
      <c r="AC859" s="24" t="str">
        <f t="shared" si="40"/>
        <v/>
      </c>
      <c r="AD859" s="24" t="str">
        <f>IFERROR(VLOOKUP(F859,'TASA DE CAMBIO'!$D$2:$G$15,2,0),"")</f>
        <v/>
      </c>
      <c r="AE859" s="24" t="str">
        <f>IFERROR(VLOOKUP(F859,'TASA DE CAMBIO'!$D$2:$G$15,3,0),"")</f>
        <v/>
      </c>
      <c r="AF859" s="24" t="str">
        <f>IFERROR(VLOOKUP(F859,'TASA DE CAMBIO'!$D$2:$G$15,4,0),"")</f>
        <v/>
      </c>
    </row>
    <row r="860" spans="2:32" x14ac:dyDescent="0.2">
      <c r="B860" s="24" t="str">
        <f t="shared" si="39"/>
        <v/>
      </c>
      <c r="C860" s="3"/>
      <c r="D860" s="2"/>
      <c r="E860" s="2"/>
      <c r="F860" s="2"/>
      <c r="G860" s="2"/>
      <c r="H860" s="2"/>
      <c r="I860" s="2"/>
      <c r="J860" s="55" t="str">
        <f t="shared" si="41"/>
        <v/>
      </c>
      <c r="AC860" s="24" t="str">
        <f t="shared" si="40"/>
        <v/>
      </c>
      <c r="AD860" s="24" t="str">
        <f>IFERROR(VLOOKUP(F860,'TASA DE CAMBIO'!$D$2:$G$15,2,0),"")</f>
        <v/>
      </c>
      <c r="AE860" s="24" t="str">
        <f>IFERROR(VLOOKUP(F860,'TASA DE CAMBIO'!$D$2:$G$15,3,0),"")</f>
        <v/>
      </c>
      <c r="AF860" s="24" t="str">
        <f>IFERROR(VLOOKUP(F860,'TASA DE CAMBIO'!$D$2:$G$15,4,0),"")</f>
        <v/>
      </c>
    </row>
    <row r="861" spans="2:32" x14ac:dyDescent="0.2">
      <c r="B861" s="24" t="str">
        <f t="shared" si="39"/>
        <v/>
      </c>
      <c r="C861" s="3"/>
      <c r="D861" s="2"/>
      <c r="E861" s="2"/>
      <c r="F861" s="2"/>
      <c r="G861" s="2"/>
      <c r="H861" s="2"/>
      <c r="I861" s="2"/>
      <c r="J861" s="55" t="str">
        <f t="shared" si="41"/>
        <v/>
      </c>
      <c r="AC861" s="24" t="str">
        <f t="shared" si="40"/>
        <v/>
      </c>
      <c r="AD861" s="24" t="str">
        <f>IFERROR(VLOOKUP(F861,'TASA DE CAMBIO'!$D$2:$G$15,2,0),"")</f>
        <v/>
      </c>
      <c r="AE861" s="24" t="str">
        <f>IFERROR(VLOOKUP(F861,'TASA DE CAMBIO'!$D$2:$G$15,3,0),"")</f>
        <v/>
      </c>
      <c r="AF861" s="24" t="str">
        <f>IFERROR(VLOOKUP(F861,'TASA DE CAMBIO'!$D$2:$G$15,4,0),"")</f>
        <v/>
      </c>
    </row>
    <row r="862" spans="2:32" x14ac:dyDescent="0.2">
      <c r="B862" s="24" t="str">
        <f t="shared" si="39"/>
        <v/>
      </c>
      <c r="C862" s="3"/>
      <c r="D862" s="2"/>
      <c r="E862" s="2"/>
      <c r="F862" s="2"/>
      <c r="G862" s="2"/>
      <c r="H862" s="2"/>
      <c r="I862" s="2"/>
      <c r="J862" s="55" t="str">
        <f t="shared" si="41"/>
        <v/>
      </c>
      <c r="AC862" s="24" t="str">
        <f t="shared" si="40"/>
        <v/>
      </c>
      <c r="AD862" s="24" t="str">
        <f>IFERROR(VLOOKUP(F862,'TASA DE CAMBIO'!$D$2:$G$15,2,0),"")</f>
        <v/>
      </c>
      <c r="AE862" s="24" t="str">
        <f>IFERROR(VLOOKUP(F862,'TASA DE CAMBIO'!$D$2:$G$15,3,0),"")</f>
        <v/>
      </c>
      <c r="AF862" s="24" t="str">
        <f>IFERROR(VLOOKUP(F862,'TASA DE CAMBIO'!$D$2:$G$15,4,0),"")</f>
        <v/>
      </c>
    </row>
    <row r="863" spans="2:32" x14ac:dyDescent="0.2">
      <c r="B863" s="24" t="str">
        <f t="shared" si="39"/>
        <v/>
      </c>
      <c r="C863" s="3"/>
      <c r="D863" s="2"/>
      <c r="E863" s="2"/>
      <c r="F863" s="2"/>
      <c r="G863" s="2"/>
      <c r="H863" s="2"/>
      <c r="I863" s="2"/>
      <c r="J863" s="55" t="str">
        <f t="shared" si="41"/>
        <v/>
      </c>
      <c r="AC863" s="24" t="str">
        <f t="shared" si="40"/>
        <v/>
      </c>
      <c r="AD863" s="24" t="str">
        <f>IFERROR(VLOOKUP(F863,'TASA DE CAMBIO'!$D$2:$G$15,2,0),"")</f>
        <v/>
      </c>
      <c r="AE863" s="24" t="str">
        <f>IFERROR(VLOOKUP(F863,'TASA DE CAMBIO'!$D$2:$G$15,3,0),"")</f>
        <v/>
      </c>
      <c r="AF863" s="24" t="str">
        <f>IFERROR(VLOOKUP(F863,'TASA DE CAMBIO'!$D$2:$G$15,4,0),"")</f>
        <v/>
      </c>
    </row>
    <row r="864" spans="2:32" x14ac:dyDescent="0.2">
      <c r="B864" s="24" t="str">
        <f t="shared" si="39"/>
        <v/>
      </c>
      <c r="C864" s="3"/>
      <c r="D864" s="2"/>
      <c r="E864" s="2"/>
      <c r="F864" s="2"/>
      <c r="G864" s="2"/>
      <c r="H864" s="2"/>
      <c r="I864" s="2"/>
      <c r="J864" s="55" t="str">
        <f t="shared" si="41"/>
        <v/>
      </c>
      <c r="AC864" s="24" t="str">
        <f t="shared" si="40"/>
        <v/>
      </c>
      <c r="AD864" s="24" t="str">
        <f>IFERROR(VLOOKUP(F864,'TASA DE CAMBIO'!$D$2:$G$15,2,0),"")</f>
        <v/>
      </c>
      <c r="AE864" s="24" t="str">
        <f>IFERROR(VLOOKUP(F864,'TASA DE CAMBIO'!$D$2:$G$15,3,0),"")</f>
        <v/>
      </c>
      <c r="AF864" s="24" t="str">
        <f>IFERROR(VLOOKUP(F864,'TASA DE CAMBIO'!$D$2:$G$15,4,0),"")</f>
        <v/>
      </c>
    </row>
    <row r="865" spans="2:32" x14ac:dyDescent="0.2">
      <c r="B865" s="24" t="str">
        <f t="shared" si="39"/>
        <v/>
      </c>
      <c r="C865" s="3"/>
      <c r="D865" s="2"/>
      <c r="E865" s="2"/>
      <c r="F865" s="2"/>
      <c r="G865" s="2"/>
      <c r="H865" s="2"/>
      <c r="I865" s="2"/>
      <c r="J865" s="55" t="str">
        <f t="shared" si="41"/>
        <v/>
      </c>
      <c r="AC865" s="24" t="str">
        <f t="shared" si="40"/>
        <v/>
      </c>
      <c r="AD865" s="24" t="str">
        <f>IFERROR(VLOOKUP(F865,'TASA DE CAMBIO'!$D$2:$G$15,2,0),"")</f>
        <v/>
      </c>
      <c r="AE865" s="24" t="str">
        <f>IFERROR(VLOOKUP(F865,'TASA DE CAMBIO'!$D$2:$G$15,3,0),"")</f>
        <v/>
      </c>
      <c r="AF865" s="24" t="str">
        <f>IFERROR(VLOOKUP(F865,'TASA DE CAMBIO'!$D$2:$G$15,4,0),"")</f>
        <v/>
      </c>
    </row>
    <row r="866" spans="2:32" x14ac:dyDescent="0.2">
      <c r="B866" s="24" t="str">
        <f t="shared" si="39"/>
        <v/>
      </c>
      <c r="C866" s="3"/>
      <c r="D866" s="2"/>
      <c r="E866" s="2"/>
      <c r="F866" s="2"/>
      <c r="G866" s="2"/>
      <c r="H866" s="2"/>
      <c r="I866" s="2"/>
      <c r="J866" s="55" t="str">
        <f t="shared" si="41"/>
        <v/>
      </c>
      <c r="AC866" s="24" t="str">
        <f t="shared" si="40"/>
        <v/>
      </c>
      <c r="AD866" s="24" t="str">
        <f>IFERROR(VLOOKUP(F866,'TASA DE CAMBIO'!$D$2:$G$15,2,0),"")</f>
        <v/>
      </c>
      <c r="AE866" s="24" t="str">
        <f>IFERROR(VLOOKUP(F866,'TASA DE CAMBIO'!$D$2:$G$15,3,0),"")</f>
        <v/>
      </c>
      <c r="AF866" s="24" t="str">
        <f>IFERROR(VLOOKUP(F866,'TASA DE CAMBIO'!$D$2:$G$15,4,0),"")</f>
        <v/>
      </c>
    </row>
    <row r="867" spans="2:32" x14ac:dyDescent="0.2">
      <c r="B867" s="24" t="str">
        <f t="shared" si="39"/>
        <v/>
      </c>
      <c r="C867" s="3"/>
      <c r="D867" s="2"/>
      <c r="E867" s="2"/>
      <c r="F867" s="2"/>
      <c r="G867" s="2"/>
      <c r="H867" s="2"/>
      <c r="I867" s="2"/>
      <c r="J867" s="55" t="str">
        <f t="shared" si="41"/>
        <v/>
      </c>
      <c r="AC867" s="24" t="str">
        <f t="shared" si="40"/>
        <v/>
      </c>
      <c r="AD867" s="24" t="str">
        <f>IFERROR(VLOOKUP(F867,'TASA DE CAMBIO'!$D$2:$G$15,2,0),"")</f>
        <v/>
      </c>
      <c r="AE867" s="24" t="str">
        <f>IFERROR(VLOOKUP(F867,'TASA DE CAMBIO'!$D$2:$G$15,3,0),"")</f>
        <v/>
      </c>
      <c r="AF867" s="24" t="str">
        <f>IFERROR(VLOOKUP(F867,'TASA DE CAMBIO'!$D$2:$G$15,4,0),"")</f>
        <v/>
      </c>
    </row>
    <row r="868" spans="2:32" x14ac:dyDescent="0.2">
      <c r="B868" s="24" t="str">
        <f t="shared" si="39"/>
        <v/>
      </c>
      <c r="C868" s="3"/>
      <c r="D868" s="2"/>
      <c r="E868" s="2"/>
      <c r="F868" s="2"/>
      <c r="G868" s="2"/>
      <c r="H868" s="2"/>
      <c r="I868" s="2"/>
      <c r="J868" s="55" t="str">
        <f t="shared" si="41"/>
        <v/>
      </c>
      <c r="AC868" s="24" t="str">
        <f t="shared" si="40"/>
        <v/>
      </c>
      <c r="AD868" s="24" t="str">
        <f>IFERROR(VLOOKUP(F868,'TASA DE CAMBIO'!$D$2:$G$15,2,0),"")</f>
        <v/>
      </c>
      <c r="AE868" s="24" t="str">
        <f>IFERROR(VLOOKUP(F868,'TASA DE CAMBIO'!$D$2:$G$15,3,0),"")</f>
        <v/>
      </c>
      <c r="AF868" s="24" t="str">
        <f>IFERROR(VLOOKUP(F868,'TASA DE CAMBIO'!$D$2:$G$15,4,0),"")</f>
        <v/>
      </c>
    </row>
    <row r="869" spans="2:32" x14ac:dyDescent="0.2">
      <c r="B869" s="24" t="str">
        <f t="shared" si="39"/>
        <v/>
      </c>
      <c r="C869" s="3"/>
      <c r="D869" s="2"/>
      <c r="E869" s="2"/>
      <c r="F869" s="2"/>
      <c r="G869" s="2"/>
      <c r="H869" s="2"/>
      <c r="I869" s="2"/>
      <c r="J869" s="55" t="str">
        <f t="shared" si="41"/>
        <v/>
      </c>
      <c r="AC869" s="24" t="str">
        <f t="shared" si="40"/>
        <v/>
      </c>
      <c r="AD869" s="24" t="str">
        <f>IFERROR(VLOOKUP(F869,'TASA DE CAMBIO'!$D$2:$G$15,2,0),"")</f>
        <v/>
      </c>
      <c r="AE869" s="24" t="str">
        <f>IFERROR(VLOOKUP(F869,'TASA DE CAMBIO'!$D$2:$G$15,3,0),"")</f>
        <v/>
      </c>
      <c r="AF869" s="24" t="str">
        <f>IFERROR(VLOOKUP(F869,'TASA DE CAMBIO'!$D$2:$G$15,4,0),"")</f>
        <v/>
      </c>
    </row>
    <row r="870" spans="2:32" x14ac:dyDescent="0.2">
      <c r="B870" s="24" t="str">
        <f t="shared" si="39"/>
        <v/>
      </c>
      <c r="C870" s="3"/>
      <c r="D870" s="2"/>
      <c r="E870" s="2"/>
      <c r="F870" s="2"/>
      <c r="G870" s="2"/>
      <c r="H870" s="2"/>
      <c r="I870" s="2"/>
      <c r="J870" s="55" t="str">
        <f t="shared" si="41"/>
        <v/>
      </c>
      <c r="AC870" s="24" t="str">
        <f t="shared" si="40"/>
        <v/>
      </c>
      <c r="AD870" s="24" t="str">
        <f>IFERROR(VLOOKUP(F870,'TASA DE CAMBIO'!$D$2:$G$15,2,0),"")</f>
        <v/>
      </c>
      <c r="AE870" s="24" t="str">
        <f>IFERROR(VLOOKUP(F870,'TASA DE CAMBIO'!$D$2:$G$15,3,0),"")</f>
        <v/>
      </c>
      <c r="AF870" s="24" t="str">
        <f>IFERROR(VLOOKUP(F870,'TASA DE CAMBIO'!$D$2:$G$15,4,0),"")</f>
        <v/>
      </c>
    </row>
    <row r="871" spans="2:32" x14ac:dyDescent="0.2">
      <c r="B871" s="24" t="str">
        <f t="shared" si="39"/>
        <v/>
      </c>
      <c r="C871" s="3"/>
      <c r="D871" s="2"/>
      <c r="E871" s="2"/>
      <c r="F871" s="2"/>
      <c r="G871" s="2"/>
      <c r="H871" s="2"/>
      <c r="I871" s="2"/>
      <c r="J871" s="55" t="str">
        <f t="shared" si="41"/>
        <v/>
      </c>
      <c r="AC871" s="24" t="str">
        <f t="shared" si="40"/>
        <v/>
      </c>
      <c r="AD871" s="24" t="str">
        <f>IFERROR(VLOOKUP(F871,'TASA DE CAMBIO'!$D$2:$G$15,2,0),"")</f>
        <v/>
      </c>
      <c r="AE871" s="24" t="str">
        <f>IFERROR(VLOOKUP(F871,'TASA DE CAMBIO'!$D$2:$G$15,3,0),"")</f>
        <v/>
      </c>
      <c r="AF871" s="24" t="str">
        <f>IFERROR(VLOOKUP(F871,'TASA DE CAMBIO'!$D$2:$G$15,4,0),"")</f>
        <v/>
      </c>
    </row>
    <row r="872" spans="2:32" x14ac:dyDescent="0.2">
      <c r="B872" s="24" t="str">
        <f t="shared" si="39"/>
        <v/>
      </c>
      <c r="C872" s="3"/>
      <c r="D872" s="2"/>
      <c r="E872" s="2"/>
      <c r="F872" s="2"/>
      <c r="G872" s="2"/>
      <c r="H872" s="2"/>
      <c r="I872" s="2"/>
      <c r="J872" s="55" t="str">
        <f t="shared" si="41"/>
        <v/>
      </c>
      <c r="AC872" s="24" t="str">
        <f t="shared" si="40"/>
        <v/>
      </c>
      <c r="AD872" s="24" t="str">
        <f>IFERROR(VLOOKUP(F872,'TASA DE CAMBIO'!$D$2:$G$15,2,0),"")</f>
        <v/>
      </c>
      <c r="AE872" s="24" t="str">
        <f>IFERROR(VLOOKUP(F872,'TASA DE CAMBIO'!$D$2:$G$15,3,0),"")</f>
        <v/>
      </c>
      <c r="AF872" s="24" t="str">
        <f>IFERROR(VLOOKUP(F872,'TASA DE CAMBIO'!$D$2:$G$15,4,0),"")</f>
        <v/>
      </c>
    </row>
    <row r="873" spans="2:32" x14ac:dyDescent="0.2">
      <c r="B873" s="24" t="str">
        <f t="shared" si="39"/>
        <v/>
      </c>
      <c r="C873" s="3"/>
      <c r="D873" s="2"/>
      <c r="E873" s="2"/>
      <c r="F873" s="2"/>
      <c r="G873" s="2"/>
      <c r="H873" s="2"/>
      <c r="I873" s="2"/>
      <c r="J873" s="55" t="str">
        <f t="shared" si="41"/>
        <v/>
      </c>
      <c r="AC873" s="24" t="str">
        <f t="shared" si="40"/>
        <v/>
      </c>
      <c r="AD873" s="24" t="str">
        <f>IFERROR(VLOOKUP(F873,'TASA DE CAMBIO'!$D$2:$G$15,2,0),"")</f>
        <v/>
      </c>
      <c r="AE873" s="24" t="str">
        <f>IFERROR(VLOOKUP(F873,'TASA DE CAMBIO'!$D$2:$G$15,3,0),"")</f>
        <v/>
      </c>
      <c r="AF873" s="24" t="str">
        <f>IFERROR(VLOOKUP(F873,'TASA DE CAMBIO'!$D$2:$G$15,4,0),"")</f>
        <v/>
      </c>
    </row>
    <row r="874" spans="2:32" x14ac:dyDescent="0.2">
      <c r="B874" s="24" t="str">
        <f t="shared" si="39"/>
        <v/>
      </c>
      <c r="C874" s="3"/>
      <c r="D874" s="2"/>
      <c r="E874" s="2"/>
      <c r="F874" s="2"/>
      <c r="G874" s="2"/>
      <c r="H874" s="2"/>
      <c r="I874" s="2"/>
      <c r="J874" s="55" t="str">
        <f t="shared" si="41"/>
        <v/>
      </c>
      <c r="AC874" s="24" t="str">
        <f t="shared" si="40"/>
        <v/>
      </c>
      <c r="AD874" s="24" t="str">
        <f>IFERROR(VLOOKUP(F874,'TASA DE CAMBIO'!$D$2:$G$15,2,0),"")</f>
        <v/>
      </c>
      <c r="AE874" s="24" t="str">
        <f>IFERROR(VLOOKUP(F874,'TASA DE CAMBIO'!$D$2:$G$15,3,0),"")</f>
        <v/>
      </c>
      <c r="AF874" s="24" t="str">
        <f>IFERROR(VLOOKUP(F874,'TASA DE CAMBIO'!$D$2:$G$15,4,0),"")</f>
        <v/>
      </c>
    </row>
    <row r="875" spans="2:32" x14ac:dyDescent="0.2">
      <c r="B875" s="24" t="str">
        <f t="shared" si="39"/>
        <v/>
      </c>
      <c r="C875" s="3"/>
      <c r="D875" s="2"/>
      <c r="E875" s="2"/>
      <c r="F875" s="2"/>
      <c r="G875" s="2"/>
      <c r="H875" s="2"/>
      <c r="I875" s="2"/>
      <c r="J875" s="55" t="str">
        <f t="shared" si="41"/>
        <v/>
      </c>
      <c r="AC875" s="24" t="str">
        <f t="shared" si="40"/>
        <v/>
      </c>
      <c r="AD875" s="24" t="str">
        <f>IFERROR(VLOOKUP(F875,'TASA DE CAMBIO'!$D$2:$G$15,2,0),"")</f>
        <v/>
      </c>
      <c r="AE875" s="24" t="str">
        <f>IFERROR(VLOOKUP(F875,'TASA DE CAMBIO'!$D$2:$G$15,3,0),"")</f>
        <v/>
      </c>
      <c r="AF875" s="24" t="str">
        <f>IFERROR(VLOOKUP(F875,'TASA DE CAMBIO'!$D$2:$G$15,4,0),"")</f>
        <v/>
      </c>
    </row>
    <row r="876" spans="2:32" x14ac:dyDescent="0.2">
      <c r="B876" s="24" t="str">
        <f t="shared" si="39"/>
        <v/>
      </c>
      <c r="C876" s="3"/>
      <c r="D876" s="2"/>
      <c r="E876" s="2"/>
      <c r="F876" s="2"/>
      <c r="G876" s="2"/>
      <c r="H876" s="2"/>
      <c r="I876" s="2"/>
      <c r="J876" s="55" t="str">
        <f t="shared" si="41"/>
        <v/>
      </c>
      <c r="AC876" s="24" t="str">
        <f t="shared" si="40"/>
        <v/>
      </c>
      <c r="AD876" s="24" t="str">
        <f>IFERROR(VLOOKUP(F876,'TASA DE CAMBIO'!$D$2:$G$15,2,0),"")</f>
        <v/>
      </c>
      <c r="AE876" s="24" t="str">
        <f>IFERROR(VLOOKUP(F876,'TASA DE CAMBIO'!$D$2:$G$15,3,0),"")</f>
        <v/>
      </c>
      <c r="AF876" s="24" t="str">
        <f>IFERROR(VLOOKUP(F876,'TASA DE CAMBIO'!$D$2:$G$15,4,0),"")</f>
        <v/>
      </c>
    </row>
    <row r="877" spans="2:32" x14ac:dyDescent="0.2">
      <c r="B877" s="24" t="str">
        <f t="shared" si="39"/>
        <v/>
      </c>
      <c r="C877" s="3"/>
      <c r="D877" s="2"/>
      <c r="E877" s="2"/>
      <c r="F877" s="2"/>
      <c r="G877" s="2"/>
      <c r="H877" s="2"/>
      <c r="I877" s="2"/>
      <c r="J877" s="55" t="str">
        <f t="shared" si="41"/>
        <v/>
      </c>
      <c r="AC877" s="24" t="str">
        <f t="shared" si="40"/>
        <v/>
      </c>
      <c r="AD877" s="24" t="str">
        <f>IFERROR(VLOOKUP(F877,'TASA DE CAMBIO'!$D$2:$G$15,2,0),"")</f>
        <v/>
      </c>
      <c r="AE877" s="24" t="str">
        <f>IFERROR(VLOOKUP(F877,'TASA DE CAMBIO'!$D$2:$G$15,3,0),"")</f>
        <v/>
      </c>
      <c r="AF877" s="24" t="str">
        <f>IFERROR(VLOOKUP(F877,'TASA DE CAMBIO'!$D$2:$G$15,4,0),"")</f>
        <v/>
      </c>
    </row>
    <row r="878" spans="2:32" x14ac:dyDescent="0.2">
      <c r="B878" s="24" t="str">
        <f t="shared" si="39"/>
        <v/>
      </c>
      <c r="C878" s="3"/>
      <c r="D878" s="2"/>
      <c r="E878" s="2"/>
      <c r="F878" s="2"/>
      <c r="G878" s="2"/>
      <c r="H878" s="2"/>
      <c r="I878" s="2"/>
      <c r="J878" s="55" t="str">
        <f t="shared" si="41"/>
        <v/>
      </c>
      <c r="AC878" s="24" t="str">
        <f t="shared" si="40"/>
        <v/>
      </c>
      <c r="AD878" s="24" t="str">
        <f>IFERROR(VLOOKUP(F878,'TASA DE CAMBIO'!$D$2:$G$15,2,0),"")</f>
        <v/>
      </c>
      <c r="AE878" s="24" t="str">
        <f>IFERROR(VLOOKUP(F878,'TASA DE CAMBIO'!$D$2:$G$15,3,0),"")</f>
        <v/>
      </c>
      <c r="AF878" s="24" t="str">
        <f>IFERROR(VLOOKUP(F878,'TASA DE CAMBIO'!$D$2:$G$15,4,0),"")</f>
        <v/>
      </c>
    </row>
    <row r="879" spans="2:32" x14ac:dyDescent="0.2">
      <c r="B879" s="24" t="str">
        <f t="shared" si="39"/>
        <v/>
      </c>
      <c r="C879" s="3"/>
      <c r="D879" s="2"/>
      <c r="E879" s="2"/>
      <c r="F879" s="2"/>
      <c r="G879" s="2"/>
      <c r="H879" s="2"/>
      <c r="I879" s="2"/>
      <c r="J879" s="55" t="str">
        <f t="shared" si="41"/>
        <v/>
      </c>
      <c r="AC879" s="24" t="str">
        <f t="shared" si="40"/>
        <v/>
      </c>
      <c r="AD879" s="24" t="str">
        <f>IFERROR(VLOOKUP(F879,'TASA DE CAMBIO'!$D$2:$G$15,2,0),"")</f>
        <v/>
      </c>
      <c r="AE879" s="24" t="str">
        <f>IFERROR(VLOOKUP(F879,'TASA DE CAMBIO'!$D$2:$G$15,3,0),"")</f>
        <v/>
      </c>
      <c r="AF879" s="24" t="str">
        <f>IFERROR(VLOOKUP(F879,'TASA DE CAMBIO'!$D$2:$G$15,4,0),"")</f>
        <v/>
      </c>
    </row>
    <row r="880" spans="2:32" x14ac:dyDescent="0.2">
      <c r="B880" s="24" t="str">
        <f t="shared" si="39"/>
        <v/>
      </c>
      <c r="C880" s="3"/>
      <c r="D880" s="2"/>
      <c r="E880" s="2"/>
      <c r="F880" s="2"/>
      <c r="G880" s="2"/>
      <c r="H880" s="2"/>
      <c r="I880" s="2"/>
      <c r="J880" s="55" t="str">
        <f t="shared" si="41"/>
        <v/>
      </c>
      <c r="AC880" s="24" t="str">
        <f t="shared" si="40"/>
        <v/>
      </c>
      <c r="AD880" s="24" t="str">
        <f>IFERROR(VLOOKUP(F880,'TASA DE CAMBIO'!$D$2:$G$15,2,0),"")</f>
        <v/>
      </c>
      <c r="AE880" s="24" t="str">
        <f>IFERROR(VLOOKUP(F880,'TASA DE CAMBIO'!$D$2:$G$15,3,0),"")</f>
        <v/>
      </c>
      <c r="AF880" s="24" t="str">
        <f>IFERROR(VLOOKUP(F880,'TASA DE CAMBIO'!$D$2:$G$15,4,0),"")</f>
        <v/>
      </c>
    </row>
    <row r="881" spans="2:32" x14ac:dyDescent="0.2">
      <c r="B881" s="24" t="str">
        <f t="shared" si="39"/>
        <v/>
      </c>
      <c r="C881" s="3"/>
      <c r="D881" s="2"/>
      <c r="E881" s="2"/>
      <c r="F881" s="2"/>
      <c r="G881" s="2"/>
      <c r="H881" s="2"/>
      <c r="I881" s="2"/>
      <c r="J881" s="55" t="str">
        <f t="shared" si="41"/>
        <v/>
      </c>
      <c r="AC881" s="24" t="str">
        <f t="shared" si="40"/>
        <v/>
      </c>
      <c r="AD881" s="24" t="str">
        <f>IFERROR(VLOOKUP(F881,'TASA DE CAMBIO'!$D$2:$G$15,2,0),"")</f>
        <v/>
      </c>
      <c r="AE881" s="24" t="str">
        <f>IFERROR(VLOOKUP(F881,'TASA DE CAMBIO'!$D$2:$G$15,3,0),"")</f>
        <v/>
      </c>
      <c r="AF881" s="24" t="str">
        <f>IFERROR(VLOOKUP(F881,'TASA DE CAMBIO'!$D$2:$G$15,4,0),"")</f>
        <v/>
      </c>
    </row>
    <row r="882" spans="2:32" x14ac:dyDescent="0.2">
      <c r="B882" s="24" t="str">
        <f t="shared" si="39"/>
        <v/>
      </c>
      <c r="C882" s="3"/>
      <c r="D882" s="2"/>
      <c r="E882" s="2"/>
      <c r="F882" s="2"/>
      <c r="G882" s="2"/>
      <c r="H882" s="2"/>
      <c r="I882" s="2"/>
      <c r="J882" s="55" t="str">
        <f t="shared" si="41"/>
        <v/>
      </c>
      <c r="AC882" s="24" t="str">
        <f t="shared" si="40"/>
        <v/>
      </c>
      <c r="AD882" s="24" t="str">
        <f>IFERROR(VLOOKUP(F882,'TASA DE CAMBIO'!$D$2:$G$15,2,0),"")</f>
        <v/>
      </c>
      <c r="AE882" s="24" t="str">
        <f>IFERROR(VLOOKUP(F882,'TASA DE CAMBIO'!$D$2:$G$15,3,0),"")</f>
        <v/>
      </c>
      <c r="AF882" s="24" t="str">
        <f>IFERROR(VLOOKUP(F882,'TASA DE CAMBIO'!$D$2:$G$15,4,0),"")</f>
        <v/>
      </c>
    </row>
    <row r="883" spans="2:32" x14ac:dyDescent="0.2">
      <c r="B883" s="24" t="str">
        <f t="shared" si="39"/>
        <v/>
      </c>
      <c r="C883" s="3"/>
      <c r="D883" s="2"/>
      <c r="E883" s="2"/>
      <c r="F883" s="2"/>
      <c r="G883" s="2"/>
      <c r="H883" s="2"/>
      <c r="I883" s="2"/>
      <c r="J883" s="55" t="str">
        <f t="shared" si="41"/>
        <v/>
      </c>
      <c r="AC883" s="24" t="str">
        <f t="shared" si="40"/>
        <v/>
      </c>
      <c r="AD883" s="24" t="str">
        <f>IFERROR(VLOOKUP(F883,'TASA DE CAMBIO'!$D$2:$G$15,2,0),"")</f>
        <v/>
      </c>
      <c r="AE883" s="24" t="str">
        <f>IFERROR(VLOOKUP(F883,'TASA DE CAMBIO'!$D$2:$G$15,3,0),"")</f>
        <v/>
      </c>
      <c r="AF883" s="24" t="str">
        <f>IFERROR(VLOOKUP(F883,'TASA DE CAMBIO'!$D$2:$G$15,4,0),"")</f>
        <v/>
      </c>
    </row>
    <row r="884" spans="2:32" x14ac:dyDescent="0.2">
      <c r="B884" s="24" t="str">
        <f t="shared" si="39"/>
        <v/>
      </c>
      <c r="C884" s="3"/>
      <c r="D884" s="2"/>
      <c r="E884" s="2"/>
      <c r="F884" s="2"/>
      <c r="G884" s="2"/>
      <c r="H884" s="2"/>
      <c r="I884" s="2"/>
      <c r="J884" s="55" t="str">
        <f t="shared" si="41"/>
        <v/>
      </c>
      <c r="AC884" s="24" t="str">
        <f t="shared" si="40"/>
        <v/>
      </c>
      <c r="AD884" s="24" t="str">
        <f>IFERROR(VLOOKUP(F884,'TASA DE CAMBIO'!$D$2:$G$15,2,0),"")</f>
        <v/>
      </c>
      <c r="AE884" s="24" t="str">
        <f>IFERROR(VLOOKUP(F884,'TASA DE CAMBIO'!$D$2:$G$15,3,0),"")</f>
        <v/>
      </c>
      <c r="AF884" s="24" t="str">
        <f>IFERROR(VLOOKUP(F884,'TASA DE CAMBIO'!$D$2:$G$15,4,0),"")</f>
        <v/>
      </c>
    </row>
    <row r="885" spans="2:32" x14ac:dyDescent="0.2">
      <c r="B885" s="24" t="str">
        <f t="shared" si="39"/>
        <v/>
      </c>
      <c r="C885" s="3"/>
      <c r="D885" s="2"/>
      <c r="E885" s="2"/>
      <c r="F885" s="2"/>
      <c r="G885" s="2"/>
      <c r="H885" s="2"/>
      <c r="I885" s="2"/>
      <c r="J885" s="55" t="str">
        <f t="shared" si="41"/>
        <v/>
      </c>
      <c r="AC885" s="24" t="str">
        <f t="shared" si="40"/>
        <v/>
      </c>
      <c r="AD885" s="24" t="str">
        <f>IFERROR(VLOOKUP(F885,'TASA DE CAMBIO'!$D$2:$G$15,2,0),"")</f>
        <v/>
      </c>
      <c r="AE885" s="24" t="str">
        <f>IFERROR(VLOOKUP(F885,'TASA DE CAMBIO'!$D$2:$G$15,3,0),"")</f>
        <v/>
      </c>
      <c r="AF885" s="24" t="str">
        <f>IFERROR(VLOOKUP(F885,'TASA DE CAMBIO'!$D$2:$G$15,4,0),"")</f>
        <v/>
      </c>
    </row>
    <row r="886" spans="2:32" x14ac:dyDescent="0.2">
      <c r="B886" s="24" t="str">
        <f t="shared" si="39"/>
        <v/>
      </c>
      <c r="C886" s="3"/>
      <c r="D886" s="2"/>
      <c r="E886" s="2"/>
      <c r="F886" s="2"/>
      <c r="G886" s="2"/>
      <c r="H886" s="2"/>
      <c r="I886" s="2"/>
      <c r="J886" s="55" t="str">
        <f t="shared" si="41"/>
        <v/>
      </c>
      <c r="AC886" s="24" t="str">
        <f t="shared" si="40"/>
        <v/>
      </c>
      <c r="AD886" s="24" t="str">
        <f>IFERROR(VLOOKUP(F886,'TASA DE CAMBIO'!$D$2:$G$15,2,0),"")</f>
        <v/>
      </c>
      <c r="AE886" s="24" t="str">
        <f>IFERROR(VLOOKUP(F886,'TASA DE CAMBIO'!$D$2:$G$15,3,0),"")</f>
        <v/>
      </c>
      <c r="AF886" s="24" t="str">
        <f>IFERROR(VLOOKUP(F886,'TASA DE CAMBIO'!$D$2:$G$15,4,0),"")</f>
        <v/>
      </c>
    </row>
    <row r="887" spans="2:32" x14ac:dyDescent="0.2">
      <c r="B887" s="24" t="str">
        <f t="shared" si="39"/>
        <v/>
      </c>
      <c r="C887" s="3"/>
      <c r="D887" s="2"/>
      <c r="E887" s="2"/>
      <c r="F887" s="2"/>
      <c r="G887" s="2"/>
      <c r="H887" s="2"/>
      <c r="I887" s="2"/>
      <c r="J887" s="55" t="str">
        <f t="shared" si="41"/>
        <v/>
      </c>
      <c r="AC887" s="24" t="str">
        <f t="shared" si="40"/>
        <v/>
      </c>
      <c r="AD887" s="24" t="str">
        <f>IFERROR(VLOOKUP(F887,'TASA DE CAMBIO'!$D$2:$G$15,2,0),"")</f>
        <v/>
      </c>
      <c r="AE887" s="24" t="str">
        <f>IFERROR(VLOOKUP(F887,'TASA DE CAMBIO'!$D$2:$G$15,3,0),"")</f>
        <v/>
      </c>
      <c r="AF887" s="24" t="str">
        <f>IFERROR(VLOOKUP(F887,'TASA DE CAMBIO'!$D$2:$G$15,4,0),"")</f>
        <v/>
      </c>
    </row>
    <row r="888" spans="2:32" x14ac:dyDescent="0.2">
      <c r="B888" s="24" t="str">
        <f t="shared" si="39"/>
        <v/>
      </c>
      <c r="C888" s="3"/>
      <c r="D888" s="2"/>
      <c r="E888" s="2"/>
      <c r="F888" s="2"/>
      <c r="G888" s="2"/>
      <c r="H888" s="2"/>
      <c r="I888" s="2"/>
      <c r="J888" s="55" t="str">
        <f t="shared" si="41"/>
        <v/>
      </c>
      <c r="AC888" s="24" t="str">
        <f t="shared" si="40"/>
        <v/>
      </c>
      <c r="AD888" s="24" t="str">
        <f>IFERROR(VLOOKUP(F888,'TASA DE CAMBIO'!$D$2:$G$15,2,0),"")</f>
        <v/>
      </c>
      <c r="AE888" s="24" t="str">
        <f>IFERROR(VLOOKUP(F888,'TASA DE CAMBIO'!$D$2:$G$15,3,0),"")</f>
        <v/>
      </c>
      <c r="AF888" s="24" t="str">
        <f>IFERROR(VLOOKUP(F888,'TASA DE CAMBIO'!$D$2:$G$15,4,0),"")</f>
        <v/>
      </c>
    </row>
    <row r="889" spans="2:32" x14ac:dyDescent="0.2">
      <c r="B889" s="24" t="str">
        <f t="shared" si="39"/>
        <v/>
      </c>
      <c r="C889" s="3"/>
      <c r="D889" s="2"/>
      <c r="E889" s="2"/>
      <c r="F889" s="2"/>
      <c r="G889" s="2"/>
      <c r="H889" s="2"/>
      <c r="I889" s="2"/>
      <c r="J889" s="55" t="str">
        <f t="shared" si="41"/>
        <v/>
      </c>
      <c r="AC889" s="24" t="str">
        <f t="shared" si="40"/>
        <v/>
      </c>
      <c r="AD889" s="24" t="str">
        <f>IFERROR(VLOOKUP(F889,'TASA DE CAMBIO'!$D$2:$G$15,2,0),"")</f>
        <v/>
      </c>
      <c r="AE889" s="24" t="str">
        <f>IFERROR(VLOOKUP(F889,'TASA DE CAMBIO'!$D$2:$G$15,3,0),"")</f>
        <v/>
      </c>
      <c r="AF889" s="24" t="str">
        <f>IFERROR(VLOOKUP(F889,'TASA DE CAMBIO'!$D$2:$G$15,4,0),"")</f>
        <v/>
      </c>
    </row>
    <row r="890" spans="2:32" x14ac:dyDescent="0.2">
      <c r="B890" s="24" t="str">
        <f t="shared" si="39"/>
        <v/>
      </c>
      <c r="C890" s="3"/>
      <c r="D890" s="2"/>
      <c r="E890" s="2"/>
      <c r="F890" s="2"/>
      <c r="G890" s="2"/>
      <c r="H890" s="2"/>
      <c r="I890" s="2"/>
      <c r="J890" s="55" t="str">
        <f t="shared" si="41"/>
        <v/>
      </c>
      <c r="AC890" s="24" t="str">
        <f t="shared" si="40"/>
        <v/>
      </c>
      <c r="AD890" s="24" t="str">
        <f>IFERROR(VLOOKUP(F890,'TASA DE CAMBIO'!$D$2:$G$15,2,0),"")</f>
        <v/>
      </c>
      <c r="AE890" s="24" t="str">
        <f>IFERROR(VLOOKUP(F890,'TASA DE CAMBIO'!$D$2:$G$15,3,0),"")</f>
        <v/>
      </c>
      <c r="AF890" s="24" t="str">
        <f>IFERROR(VLOOKUP(F890,'TASA DE CAMBIO'!$D$2:$G$15,4,0),"")</f>
        <v/>
      </c>
    </row>
    <row r="891" spans="2:32" x14ac:dyDescent="0.2">
      <c r="B891" s="24" t="str">
        <f t="shared" si="39"/>
        <v/>
      </c>
      <c r="C891" s="3"/>
      <c r="D891" s="2"/>
      <c r="E891" s="2"/>
      <c r="F891" s="2"/>
      <c r="G891" s="2"/>
      <c r="H891" s="2"/>
      <c r="I891" s="2"/>
      <c r="J891" s="55" t="str">
        <f t="shared" si="41"/>
        <v/>
      </c>
      <c r="AC891" s="24" t="str">
        <f t="shared" si="40"/>
        <v/>
      </c>
      <c r="AD891" s="24" t="str">
        <f>IFERROR(VLOOKUP(F891,'TASA DE CAMBIO'!$D$2:$G$15,2,0),"")</f>
        <v/>
      </c>
      <c r="AE891" s="24" t="str">
        <f>IFERROR(VLOOKUP(F891,'TASA DE CAMBIO'!$D$2:$G$15,3,0),"")</f>
        <v/>
      </c>
      <c r="AF891" s="24" t="str">
        <f>IFERROR(VLOOKUP(F891,'TASA DE CAMBIO'!$D$2:$G$15,4,0),"")</f>
        <v/>
      </c>
    </row>
    <row r="892" spans="2:32" x14ac:dyDescent="0.2">
      <c r="B892" s="24" t="str">
        <f t="shared" si="39"/>
        <v/>
      </c>
      <c r="C892" s="3"/>
      <c r="D892" s="2"/>
      <c r="E892" s="2"/>
      <c r="F892" s="2"/>
      <c r="G892" s="2"/>
      <c r="H892" s="2"/>
      <c r="I892" s="2"/>
      <c r="J892" s="55" t="str">
        <f t="shared" si="41"/>
        <v/>
      </c>
      <c r="AC892" s="24" t="str">
        <f t="shared" si="40"/>
        <v/>
      </c>
      <c r="AD892" s="24" t="str">
        <f>IFERROR(VLOOKUP(F892,'TASA DE CAMBIO'!$D$2:$G$15,2,0),"")</f>
        <v/>
      </c>
      <c r="AE892" s="24" t="str">
        <f>IFERROR(VLOOKUP(F892,'TASA DE CAMBIO'!$D$2:$G$15,3,0),"")</f>
        <v/>
      </c>
      <c r="AF892" s="24" t="str">
        <f>IFERROR(VLOOKUP(F892,'TASA DE CAMBIO'!$D$2:$G$15,4,0),"")</f>
        <v/>
      </c>
    </row>
    <row r="893" spans="2:32" x14ac:dyDescent="0.2">
      <c r="B893" s="24" t="str">
        <f t="shared" si="39"/>
        <v/>
      </c>
      <c r="C893" s="3"/>
      <c r="D893" s="2"/>
      <c r="E893" s="2"/>
      <c r="F893" s="2"/>
      <c r="G893" s="2"/>
      <c r="H893" s="2"/>
      <c r="I893" s="2"/>
      <c r="J893" s="55" t="str">
        <f t="shared" si="41"/>
        <v/>
      </c>
      <c r="AC893" s="24" t="str">
        <f t="shared" si="40"/>
        <v/>
      </c>
      <c r="AD893" s="24" t="str">
        <f>IFERROR(VLOOKUP(F893,'TASA DE CAMBIO'!$D$2:$G$15,2,0),"")</f>
        <v/>
      </c>
      <c r="AE893" s="24" t="str">
        <f>IFERROR(VLOOKUP(F893,'TASA DE CAMBIO'!$D$2:$G$15,3,0),"")</f>
        <v/>
      </c>
      <c r="AF893" s="24" t="str">
        <f>IFERROR(VLOOKUP(F893,'TASA DE CAMBIO'!$D$2:$G$15,4,0),"")</f>
        <v/>
      </c>
    </row>
    <row r="894" spans="2:32" x14ac:dyDescent="0.2">
      <c r="B894" s="24" t="str">
        <f t="shared" si="39"/>
        <v/>
      </c>
      <c r="C894" s="3"/>
      <c r="D894" s="2"/>
      <c r="E894" s="2"/>
      <c r="F894" s="2"/>
      <c r="G894" s="2"/>
      <c r="H894" s="2"/>
      <c r="I894" s="2"/>
      <c r="J894" s="55" t="str">
        <f t="shared" si="41"/>
        <v/>
      </c>
      <c r="AC894" s="24" t="str">
        <f t="shared" si="40"/>
        <v/>
      </c>
      <c r="AD894" s="24" t="str">
        <f>IFERROR(VLOOKUP(F894,'TASA DE CAMBIO'!$D$2:$G$15,2,0),"")</f>
        <v/>
      </c>
      <c r="AE894" s="24" t="str">
        <f>IFERROR(VLOOKUP(F894,'TASA DE CAMBIO'!$D$2:$G$15,3,0),"")</f>
        <v/>
      </c>
      <c r="AF894" s="24" t="str">
        <f>IFERROR(VLOOKUP(F894,'TASA DE CAMBIO'!$D$2:$G$15,4,0),"")</f>
        <v/>
      </c>
    </row>
    <row r="895" spans="2:32" x14ac:dyDescent="0.2">
      <c r="B895" s="24" t="str">
        <f t="shared" si="39"/>
        <v/>
      </c>
      <c r="C895" s="3"/>
      <c r="D895" s="2"/>
      <c r="E895" s="2"/>
      <c r="F895" s="2"/>
      <c r="G895" s="2"/>
      <c r="H895" s="2"/>
      <c r="I895" s="2"/>
      <c r="J895" s="55" t="str">
        <f t="shared" si="41"/>
        <v/>
      </c>
      <c r="AC895" s="24" t="str">
        <f t="shared" si="40"/>
        <v/>
      </c>
      <c r="AD895" s="24" t="str">
        <f>IFERROR(VLOOKUP(F895,'TASA DE CAMBIO'!$D$2:$G$15,2,0),"")</f>
        <v/>
      </c>
      <c r="AE895" s="24" t="str">
        <f>IFERROR(VLOOKUP(F895,'TASA DE CAMBIO'!$D$2:$G$15,3,0),"")</f>
        <v/>
      </c>
      <c r="AF895" s="24" t="str">
        <f>IFERROR(VLOOKUP(F895,'TASA DE CAMBIO'!$D$2:$G$15,4,0),"")</f>
        <v/>
      </c>
    </row>
    <row r="896" spans="2:32" x14ac:dyDescent="0.2">
      <c r="B896" s="24" t="str">
        <f t="shared" si="39"/>
        <v/>
      </c>
      <c r="C896" s="3"/>
      <c r="D896" s="2"/>
      <c r="E896" s="2"/>
      <c r="F896" s="2"/>
      <c r="G896" s="2"/>
      <c r="H896" s="2"/>
      <c r="I896" s="2"/>
      <c r="J896" s="55" t="str">
        <f t="shared" si="41"/>
        <v/>
      </c>
      <c r="AC896" s="24" t="str">
        <f t="shared" si="40"/>
        <v/>
      </c>
      <c r="AD896" s="24" t="str">
        <f>IFERROR(VLOOKUP(F896,'TASA DE CAMBIO'!$D$2:$G$15,2,0),"")</f>
        <v/>
      </c>
      <c r="AE896" s="24" t="str">
        <f>IFERROR(VLOOKUP(F896,'TASA DE CAMBIO'!$D$2:$G$15,3,0),"")</f>
        <v/>
      </c>
      <c r="AF896" s="24" t="str">
        <f>IFERROR(VLOOKUP(F896,'TASA DE CAMBIO'!$D$2:$G$15,4,0),"")</f>
        <v/>
      </c>
    </row>
    <row r="897" spans="2:32" x14ac:dyDescent="0.2">
      <c r="B897" s="24" t="str">
        <f t="shared" si="39"/>
        <v/>
      </c>
      <c r="C897" s="3"/>
      <c r="D897" s="2"/>
      <c r="E897" s="2"/>
      <c r="F897" s="2"/>
      <c r="G897" s="2"/>
      <c r="H897" s="2"/>
      <c r="I897" s="2"/>
      <c r="J897" s="55" t="str">
        <f t="shared" si="41"/>
        <v/>
      </c>
      <c r="AC897" s="24" t="str">
        <f t="shared" si="40"/>
        <v/>
      </c>
      <c r="AD897" s="24" t="str">
        <f>IFERROR(VLOOKUP(F897,'TASA DE CAMBIO'!$D$2:$G$15,2,0),"")</f>
        <v/>
      </c>
      <c r="AE897" s="24" t="str">
        <f>IFERROR(VLOOKUP(F897,'TASA DE CAMBIO'!$D$2:$G$15,3,0),"")</f>
        <v/>
      </c>
      <c r="AF897" s="24" t="str">
        <f>IFERROR(VLOOKUP(F897,'TASA DE CAMBIO'!$D$2:$G$15,4,0),"")</f>
        <v/>
      </c>
    </row>
    <row r="898" spans="2:32" x14ac:dyDescent="0.2">
      <c r="B898" s="24" t="str">
        <f t="shared" si="39"/>
        <v/>
      </c>
      <c r="C898" s="3"/>
      <c r="D898" s="2"/>
      <c r="E898" s="2"/>
      <c r="F898" s="2"/>
      <c r="G898" s="2"/>
      <c r="H898" s="2"/>
      <c r="I898" s="2"/>
      <c r="J898" s="55" t="str">
        <f t="shared" si="41"/>
        <v/>
      </c>
      <c r="AC898" s="24" t="str">
        <f t="shared" si="40"/>
        <v/>
      </c>
      <c r="AD898" s="24" t="str">
        <f>IFERROR(VLOOKUP(F898,'TASA DE CAMBIO'!$D$2:$G$15,2,0),"")</f>
        <v/>
      </c>
      <c r="AE898" s="24" t="str">
        <f>IFERROR(VLOOKUP(F898,'TASA DE CAMBIO'!$D$2:$G$15,3,0),"")</f>
        <v/>
      </c>
      <c r="AF898" s="24" t="str">
        <f>IFERROR(VLOOKUP(F898,'TASA DE CAMBIO'!$D$2:$G$15,4,0),"")</f>
        <v/>
      </c>
    </row>
    <row r="899" spans="2:32" x14ac:dyDescent="0.2">
      <c r="B899" s="24" t="str">
        <f t="shared" si="39"/>
        <v/>
      </c>
      <c r="C899" s="3"/>
      <c r="D899" s="2"/>
      <c r="E899" s="2"/>
      <c r="F899" s="2"/>
      <c r="G899" s="2"/>
      <c r="H899" s="2"/>
      <c r="I899" s="2"/>
      <c r="J899" s="55" t="str">
        <f t="shared" si="41"/>
        <v/>
      </c>
      <c r="AC899" s="24" t="str">
        <f t="shared" si="40"/>
        <v/>
      </c>
      <c r="AD899" s="24" t="str">
        <f>IFERROR(VLOOKUP(F899,'TASA DE CAMBIO'!$D$2:$G$15,2,0),"")</f>
        <v/>
      </c>
      <c r="AE899" s="24" t="str">
        <f>IFERROR(VLOOKUP(F899,'TASA DE CAMBIO'!$D$2:$G$15,3,0),"")</f>
        <v/>
      </c>
      <c r="AF899" s="24" t="str">
        <f>IFERROR(VLOOKUP(F899,'TASA DE CAMBIO'!$D$2:$G$15,4,0),"")</f>
        <v/>
      </c>
    </row>
    <row r="900" spans="2:32" x14ac:dyDescent="0.2">
      <c r="B900" s="24" t="str">
        <f t="shared" si="39"/>
        <v/>
      </c>
      <c r="C900" s="3"/>
      <c r="D900" s="2"/>
      <c r="E900" s="2"/>
      <c r="F900" s="2"/>
      <c r="G900" s="2"/>
      <c r="H900" s="2"/>
      <c r="I900" s="2"/>
      <c r="J900" s="55" t="str">
        <f t="shared" si="41"/>
        <v/>
      </c>
      <c r="AC900" s="24" t="str">
        <f t="shared" si="40"/>
        <v/>
      </c>
      <c r="AD900" s="24" t="str">
        <f>IFERROR(VLOOKUP(F900,'TASA DE CAMBIO'!$D$2:$G$15,2,0),"")</f>
        <v/>
      </c>
      <c r="AE900" s="24" t="str">
        <f>IFERROR(VLOOKUP(F900,'TASA DE CAMBIO'!$D$2:$G$15,3,0),"")</f>
        <v/>
      </c>
      <c r="AF900" s="24" t="str">
        <f>IFERROR(VLOOKUP(F900,'TASA DE CAMBIO'!$D$2:$G$15,4,0),"")</f>
        <v/>
      </c>
    </row>
    <row r="901" spans="2:32" x14ac:dyDescent="0.2">
      <c r="B901" s="24" t="str">
        <f t="shared" si="39"/>
        <v/>
      </c>
      <c r="C901" s="3"/>
      <c r="D901" s="2"/>
      <c r="E901" s="2"/>
      <c r="F901" s="2"/>
      <c r="G901" s="2"/>
      <c r="H901" s="2"/>
      <c r="I901" s="2"/>
      <c r="J901" s="55" t="str">
        <f t="shared" si="41"/>
        <v/>
      </c>
      <c r="AC901" s="24" t="str">
        <f t="shared" si="40"/>
        <v/>
      </c>
      <c r="AD901" s="24" t="str">
        <f>IFERROR(VLOOKUP(F901,'TASA DE CAMBIO'!$D$2:$G$15,2,0),"")</f>
        <v/>
      </c>
      <c r="AE901" s="24" t="str">
        <f>IFERROR(VLOOKUP(F901,'TASA DE CAMBIO'!$D$2:$G$15,3,0),"")</f>
        <v/>
      </c>
      <c r="AF901" s="24" t="str">
        <f>IFERROR(VLOOKUP(F901,'TASA DE CAMBIO'!$D$2:$G$15,4,0),"")</f>
        <v/>
      </c>
    </row>
    <row r="902" spans="2:32" x14ac:dyDescent="0.2">
      <c r="B902" s="24" t="str">
        <f t="shared" ref="B902:B965" si="42">CONCATENATE(D902,E902,F902)</f>
        <v/>
      </c>
      <c r="C902" s="3"/>
      <c r="D902" s="2"/>
      <c r="E902" s="2"/>
      <c r="F902" s="2"/>
      <c r="G902" s="2"/>
      <c r="H902" s="2"/>
      <c r="I902" s="2"/>
      <c r="J902" s="55" t="str">
        <f t="shared" si="41"/>
        <v/>
      </c>
      <c r="AC902" s="24" t="str">
        <f t="shared" ref="AC902:AC965" si="43">IF(G902="","",G902-H902-I902)</f>
        <v/>
      </c>
      <c r="AD902" s="24" t="str">
        <f>IFERROR(VLOOKUP(F902,'TASA DE CAMBIO'!$D$2:$G$15,2,0),"")</f>
        <v/>
      </c>
      <c r="AE902" s="24" t="str">
        <f>IFERROR(VLOOKUP(F902,'TASA DE CAMBIO'!$D$2:$G$15,3,0),"")</f>
        <v/>
      </c>
      <c r="AF902" s="24" t="str">
        <f>IFERROR(VLOOKUP(F902,'TASA DE CAMBIO'!$D$2:$G$15,4,0),"")</f>
        <v/>
      </c>
    </row>
    <row r="903" spans="2:32" x14ac:dyDescent="0.2">
      <c r="B903" s="24" t="str">
        <f t="shared" si="42"/>
        <v/>
      </c>
      <c r="C903" s="3"/>
      <c r="D903" s="2"/>
      <c r="E903" s="2"/>
      <c r="F903" s="2"/>
      <c r="G903" s="2"/>
      <c r="H903" s="2"/>
      <c r="I903" s="2"/>
      <c r="J903" s="55" t="str">
        <f t="shared" ref="J903:J966" si="44">IF(AC903="","",IF(AND(AE903="Inicio",AF903=2),_xlfn.CONCAT(AD903,TEXT(AC903,"#,##0.00")), IF(AND(AE903="Fin",AF903=2),_xlfn.CONCAT(TEXT(AC903,"#,##0.00"),AD903), IF(AND(AE903="Inicio",AF903=0),_xlfn.CONCAT(AD903,TEXT(AC903,"#,##0")), IF(AND(AE903="Fin",AF903=0),_xlfn.CONCAT(TEXT(AC903,"#,##0"),AD903),"")))))</f>
        <v/>
      </c>
      <c r="AC903" s="24" t="str">
        <f t="shared" si="43"/>
        <v/>
      </c>
      <c r="AD903" s="24" t="str">
        <f>IFERROR(VLOOKUP(F903,'TASA DE CAMBIO'!$D$2:$G$15,2,0),"")</f>
        <v/>
      </c>
      <c r="AE903" s="24" t="str">
        <f>IFERROR(VLOOKUP(F903,'TASA DE CAMBIO'!$D$2:$G$15,3,0),"")</f>
        <v/>
      </c>
      <c r="AF903" s="24" t="str">
        <f>IFERROR(VLOOKUP(F903,'TASA DE CAMBIO'!$D$2:$G$15,4,0),"")</f>
        <v/>
      </c>
    </row>
    <row r="904" spans="2:32" x14ac:dyDescent="0.2">
      <c r="B904" s="24" t="str">
        <f t="shared" si="42"/>
        <v/>
      </c>
      <c r="C904" s="3"/>
      <c r="D904" s="2"/>
      <c r="E904" s="2"/>
      <c r="F904" s="2"/>
      <c r="G904" s="2"/>
      <c r="H904" s="2"/>
      <c r="I904" s="2"/>
      <c r="J904" s="55" t="str">
        <f t="shared" si="44"/>
        <v/>
      </c>
      <c r="AC904" s="24" t="str">
        <f t="shared" si="43"/>
        <v/>
      </c>
      <c r="AD904" s="24" t="str">
        <f>IFERROR(VLOOKUP(F904,'TASA DE CAMBIO'!$D$2:$G$15,2,0),"")</f>
        <v/>
      </c>
      <c r="AE904" s="24" t="str">
        <f>IFERROR(VLOOKUP(F904,'TASA DE CAMBIO'!$D$2:$G$15,3,0),"")</f>
        <v/>
      </c>
      <c r="AF904" s="24" t="str">
        <f>IFERROR(VLOOKUP(F904,'TASA DE CAMBIO'!$D$2:$G$15,4,0),"")</f>
        <v/>
      </c>
    </row>
    <row r="905" spans="2:32" x14ac:dyDescent="0.2">
      <c r="B905" s="24" t="str">
        <f t="shared" si="42"/>
        <v/>
      </c>
      <c r="C905" s="3"/>
      <c r="D905" s="2"/>
      <c r="E905" s="2"/>
      <c r="F905" s="2"/>
      <c r="G905" s="2"/>
      <c r="H905" s="2"/>
      <c r="I905" s="2"/>
      <c r="J905" s="55" t="str">
        <f t="shared" si="44"/>
        <v/>
      </c>
      <c r="AC905" s="24" t="str">
        <f t="shared" si="43"/>
        <v/>
      </c>
      <c r="AD905" s="24" t="str">
        <f>IFERROR(VLOOKUP(F905,'TASA DE CAMBIO'!$D$2:$G$15,2,0),"")</f>
        <v/>
      </c>
      <c r="AE905" s="24" t="str">
        <f>IFERROR(VLOOKUP(F905,'TASA DE CAMBIO'!$D$2:$G$15,3,0),"")</f>
        <v/>
      </c>
      <c r="AF905" s="24" t="str">
        <f>IFERROR(VLOOKUP(F905,'TASA DE CAMBIO'!$D$2:$G$15,4,0),"")</f>
        <v/>
      </c>
    </row>
    <row r="906" spans="2:32" x14ac:dyDescent="0.2">
      <c r="B906" s="24" t="str">
        <f t="shared" si="42"/>
        <v/>
      </c>
      <c r="C906" s="3"/>
      <c r="D906" s="2"/>
      <c r="E906" s="2"/>
      <c r="F906" s="2"/>
      <c r="G906" s="2"/>
      <c r="H906" s="2"/>
      <c r="I906" s="2"/>
      <c r="J906" s="55" t="str">
        <f t="shared" si="44"/>
        <v/>
      </c>
      <c r="AC906" s="24" t="str">
        <f t="shared" si="43"/>
        <v/>
      </c>
      <c r="AD906" s="24" t="str">
        <f>IFERROR(VLOOKUP(F906,'TASA DE CAMBIO'!$D$2:$G$15,2,0),"")</f>
        <v/>
      </c>
      <c r="AE906" s="24" t="str">
        <f>IFERROR(VLOOKUP(F906,'TASA DE CAMBIO'!$D$2:$G$15,3,0),"")</f>
        <v/>
      </c>
      <c r="AF906" s="24" t="str">
        <f>IFERROR(VLOOKUP(F906,'TASA DE CAMBIO'!$D$2:$G$15,4,0),"")</f>
        <v/>
      </c>
    </row>
    <row r="907" spans="2:32" x14ac:dyDescent="0.2">
      <c r="B907" s="24" t="str">
        <f t="shared" si="42"/>
        <v/>
      </c>
      <c r="C907" s="3"/>
      <c r="D907" s="2"/>
      <c r="E907" s="2"/>
      <c r="F907" s="2"/>
      <c r="G907" s="2"/>
      <c r="H907" s="2"/>
      <c r="I907" s="2"/>
      <c r="J907" s="55" t="str">
        <f t="shared" si="44"/>
        <v/>
      </c>
      <c r="AC907" s="24" t="str">
        <f t="shared" si="43"/>
        <v/>
      </c>
      <c r="AD907" s="24" t="str">
        <f>IFERROR(VLOOKUP(F907,'TASA DE CAMBIO'!$D$2:$G$15,2,0),"")</f>
        <v/>
      </c>
      <c r="AE907" s="24" t="str">
        <f>IFERROR(VLOOKUP(F907,'TASA DE CAMBIO'!$D$2:$G$15,3,0),"")</f>
        <v/>
      </c>
      <c r="AF907" s="24" t="str">
        <f>IFERROR(VLOOKUP(F907,'TASA DE CAMBIO'!$D$2:$G$15,4,0),"")</f>
        <v/>
      </c>
    </row>
    <row r="908" spans="2:32" x14ac:dyDescent="0.2">
      <c r="B908" s="24" t="str">
        <f t="shared" si="42"/>
        <v/>
      </c>
      <c r="C908" s="3"/>
      <c r="D908" s="2"/>
      <c r="E908" s="2"/>
      <c r="F908" s="2"/>
      <c r="G908" s="2"/>
      <c r="H908" s="2"/>
      <c r="I908" s="2"/>
      <c r="J908" s="55" t="str">
        <f t="shared" si="44"/>
        <v/>
      </c>
      <c r="AC908" s="24" t="str">
        <f t="shared" si="43"/>
        <v/>
      </c>
      <c r="AD908" s="24" t="str">
        <f>IFERROR(VLOOKUP(F908,'TASA DE CAMBIO'!$D$2:$G$15,2,0),"")</f>
        <v/>
      </c>
      <c r="AE908" s="24" t="str">
        <f>IFERROR(VLOOKUP(F908,'TASA DE CAMBIO'!$D$2:$G$15,3,0),"")</f>
        <v/>
      </c>
      <c r="AF908" s="24" t="str">
        <f>IFERROR(VLOOKUP(F908,'TASA DE CAMBIO'!$D$2:$G$15,4,0),"")</f>
        <v/>
      </c>
    </row>
    <row r="909" spans="2:32" x14ac:dyDescent="0.2">
      <c r="B909" s="24" t="str">
        <f t="shared" si="42"/>
        <v/>
      </c>
      <c r="C909" s="3"/>
      <c r="D909" s="2"/>
      <c r="E909" s="2"/>
      <c r="F909" s="2"/>
      <c r="G909" s="2"/>
      <c r="H909" s="2"/>
      <c r="I909" s="2"/>
      <c r="J909" s="55" t="str">
        <f t="shared" si="44"/>
        <v/>
      </c>
      <c r="AC909" s="24" t="str">
        <f t="shared" si="43"/>
        <v/>
      </c>
      <c r="AD909" s="24" t="str">
        <f>IFERROR(VLOOKUP(F909,'TASA DE CAMBIO'!$D$2:$G$15,2,0),"")</f>
        <v/>
      </c>
      <c r="AE909" s="24" t="str">
        <f>IFERROR(VLOOKUP(F909,'TASA DE CAMBIO'!$D$2:$G$15,3,0),"")</f>
        <v/>
      </c>
      <c r="AF909" s="24" t="str">
        <f>IFERROR(VLOOKUP(F909,'TASA DE CAMBIO'!$D$2:$G$15,4,0),"")</f>
        <v/>
      </c>
    </row>
    <row r="910" spans="2:32" x14ac:dyDescent="0.2">
      <c r="B910" s="24" t="str">
        <f t="shared" si="42"/>
        <v/>
      </c>
      <c r="C910" s="3"/>
      <c r="D910" s="2"/>
      <c r="E910" s="2"/>
      <c r="F910" s="2"/>
      <c r="G910" s="2"/>
      <c r="H910" s="2"/>
      <c r="I910" s="2"/>
      <c r="J910" s="55" t="str">
        <f t="shared" si="44"/>
        <v/>
      </c>
      <c r="AC910" s="24" t="str">
        <f t="shared" si="43"/>
        <v/>
      </c>
      <c r="AD910" s="24" t="str">
        <f>IFERROR(VLOOKUP(F910,'TASA DE CAMBIO'!$D$2:$G$15,2,0),"")</f>
        <v/>
      </c>
      <c r="AE910" s="24" t="str">
        <f>IFERROR(VLOOKUP(F910,'TASA DE CAMBIO'!$D$2:$G$15,3,0),"")</f>
        <v/>
      </c>
      <c r="AF910" s="24" t="str">
        <f>IFERROR(VLOOKUP(F910,'TASA DE CAMBIO'!$D$2:$G$15,4,0),"")</f>
        <v/>
      </c>
    </row>
    <row r="911" spans="2:32" x14ac:dyDescent="0.2">
      <c r="B911" s="24" t="str">
        <f t="shared" si="42"/>
        <v/>
      </c>
      <c r="C911" s="3"/>
      <c r="D911" s="2"/>
      <c r="E911" s="2"/>
      <c r="F911" s="2"/>
      <c r="G911" s="2"/>
      <c r="H911" s="2"/>
      <c r="I911" s="2"/>
      <c r="J911" s="55" t="str">
        <f t="shared" si="44"/>
        <v/>
      </c>
      <c r="AC911" s="24" t="str">
        <f t="shared" si="43"/>
        <v/>
      </c>
      <c r="AD911" s="24" t="str">
        <f>IFERROR(VLOOKUP(F911,'TASA DE CAMBIO'!$D$2:$G$15,2,0),"")</f>
        <v/>
      </c>
      <c r="AE911" s="24" t="str">
        <f>IFERROR(VLOOKUP(F911,'TASA DE CAMBIO'!$D$2:$G$15,3,0),"")</f>
        <v/>
      </c>
      <c r="AF911" s="24" t="str">
        <f>IFERROR(VLOOKUP(F911,'TASA DE CAMBIO'!$D$2:$G$15,4,0),"")</f>
        <v/>
      </c>
    </row>
    <row r="912" spans="2:32" x14ac:dyDescent="0.2">
      <c r="B912" s="24" t="str">
        <f t="shared" si="42"/>
        <v/>
      </c>
      <c r="C912" s="3"/>
      <c r="D912" s="2"/>
      <c r="E912" s="2"/>
      <c r="F912" s="2"/>
      <c r="G912" s="2"/>
      <c r="H912" s="2"/>
      <c r="I912" s="2"/>
      <c r="J912" s="55" t="str">
        <f t="shared" si="44"/>
        <v/>
      </c>
      <c r="AC912" s="24" t="str">
        <f t="shared" si="43"/>
        <v/>
      </c>
      <c r="AD912" s="24" t="str">
        <f>IFERROR(VLOOKUP(F912,'TASA DE CAMBIO'!$D$2:$G$15,2,0),"")</f>
        <v/>
      </c>
      <c r="AE912" s="24" t="str">
        <f>IFERROR(VLOOKUP(F912,'TASA DE CAMBIO'!$D$2:$G$15,3,0),"")</f>
        <v/>
      </c>
      <c r="AF912" s="24" t="str">
        <f>IFERROR(VLOOKUP(F912,'TASA DE CAMBIO'!$D$2:$G$15,4,0),"")</f>
        <v/>
      </c>
    </row>
    <row r="913" spans="2:32" x14ac:dyDescent="0.2">
      <c r="B913" s="24" t="str">
        <f t="shared" si="42"/>
        <v/>
      </c>
      <c r="C913" s="3"/>
      <c r="D913" s="2"/>
      <c r="E913" s="2"/>
      <c r="F913" s="2"/>
      <c r="G913" s="2"/>
      <c r="H913" s="2"/>
      <c r="I913" s="2"/>
      <c r="J913" s="55" t="str">
        <f t="shared" si="44"/>
        <v/>
      </c>
      <c r="AC913" s="24" t="str">
        <f t="shared" si="43"/>
        <v/>
      </c>
      <c r="AD913" s="24" t="str">
        <f>IFERROR(VLOOKUP(F913,'TASA DE CAMBIO'!$D$2:$G$15,2,0),"")</f>
        <v/>
      </c>
      <c r="AE913" s="24" t="str">
        <f>IFERROR(VLOOKUP(F913,'TASA DE CAMBIO'!$D$2:$G$15,3,0),"")</f>
        <v/>
      </c>
      <c r="AF913" s="24" t="str">
        <f>IFERROR(VLOOKUP(F913,'TASA DE CAMBIO'!$D$2:$G$15,4,0),"")</f>
        <v/>
      </c>
    </row>
    <row r="914" spans="2:32" x14ac:dyDescent="0.2">
      <c r="B914" s="24" t="str">
        <f t="shared" si="42"/>
        <v/>
      </c>
      <c r="C914" s="3"/>
      <c r="D914" s="2"/>
      <c r="E914" s="2"/>
      <c r="F914" s="2"/>
      <c r="G914" s="2"/>
      <c r="H914" s="2"/>
      <c r="I914" s="2"/>
      <c r="J914" s="55" t="str">
        <f t="shared" si="44"/>
        <v/>
      </c>
      <c r="AC914" s="24" t="str">
        <f t="shared" si="43"/>
        <v/>
      </c>
      <c r="AD914" s="24" t="str">
        <f>IFERROR(VLOOKUP(F914,'TASA DE CAMBIO'!$D$2:$G$15,2,0),"")</f>
        <v/>
      </c>
      <c r="AE914" s="24" t="str">
        <f>IFERROR(VLOOKUP(F914,'TASA DE CAMBIO'!$D$2:$G$15,3,0),"")</f>
        <v/>
      </c>
      <c r="AF914" s="24" t="str">
        <f>IFERROR(VLOOKUP(F914,'TASA DE CAMBIO'!$D$2:$G$15,4,0),"")</f>
        <v/>
      </c>
    </row>
    <row r="915" spans="2:32" x14ac:dyDescent="0.2">
      <c r="B915" s="24" t="str">
        <f t="shared" si="42"/>
        <v/>
      </c>
      <c r="C915" s="3"/>
      <c r="D915" s="2"/>
      <c r="E915" s="2"/>
      <c r="F915" s="2"/>
      <c r="G915" s="2"/>
      <c r="H915" s="2"/>
      <c r="I915" s="2"/>
      <c r="J915" s="55" t="str">
        <f t="shared" si="44"/>
        <v/>
      </c>
      <c r="AC915" s="24" t="str">
        <f t="shared" si="43"/>
        <v/>
      </c>
      <c r="AD915" s="24" t="str">
        <f>IFERROR(VLOOKUP(F915,'TASA DE CAMBIO'!$D$2:$G$15,2,0),"")</f>
        <v/>
      </c>
      <c r="AE915" s="24" t="str">
        <f>IFERROR(VLOOKUP(F915,'TASA DE CAMBIO'!$D$2:$G$15,3,0),"")</f>
        <v/>
      </c>
      <c r="AF915" s="24" t="str">
        <f>IFERROR(VLOOKUP(F915,'TASA DE CAMBIO'!$D$2:$G$15,4,0),"")</f>
        <v/>
      </c>
    </row>
    <row r="916" spans="2:32" x14ac:dyDescent="0.2">
      <c r="B916" s="24" t="str">
        <f t="shared" si="42"/>
        <v/>
      </c>
      <c r="C916" s="3"/>
      <c r="D916" s="2"/>
      <c r="E916" s="2"/>
      <c r="F916" s="2"/>
      <c r="G916" s="2"/>
      <c r="H916" s="2"/>
      <c r="I916" s="2"/>
      <c r="J916" s="55" t="str">
        <f t="shared" si="44"/>
        <v/>
      </c>
      <c r="AC916" s="24" t="str">
        <f t="shared" si="43"/>
        <v/>
      </c>
      <c r="AD916" s="24" t="str">
        <f>IFERROR(VLOOKUP(F916,'TASA DE CAMBIO'!$D$2:$G$15,2,0),"")</f>
        <v/>
      </c>
      <c r="AE916" s="24" t="str">
        <f>IFERROR(VLOOKUP(F916,'TASA DE CAMBIO'!$D$2:$G$15,3,0),"")</f>
        <v/>
      </c>
      <c r="AF916" s="24" t="str">
        <f>IFERROR(VLOOKUP(F916,'TASA DE CAMBIO'!$D$2:$G$15,4,0),"")</f>
        <v/>
      </c>
    </row>
    <row r="917" spans="2:32" x14ac:dyDescent="0.2">
      <c r="B917" s="24" t="str">
        <f t="shared" si="42"/>
        <v/>
      </c>
      <c r="C917" s="3"/>
      <c r="D917" s="2"/>
      <c r="E917" s="2"/>
      <c r="F917" s="2"/>
      <c r="G917" s="2"/>
      <c r="H917" s="2"/>
      <c r="I917" s="2"/>
      <c r="J917" s="55" t="str">
        <f t="shared" si="44"/>
        <v/>
      </c>
      <c r="AC917" s="24" t="str">
        <f t="shared" si="43"/>
        <v/>
      </c>
      <c r="AD917" s="24" t="str">
        <f>IFERROR(VLOOKUP(F917,'TASA DE CAMBIO'!$D$2:$G$15,2,0),"")</f>
        <v/>
      </c>
      <c r="AE917" s="24" t="str">
        <f>IFERROR(VLOOKUP(F917,'TASA DE CAMBIO'!$D$2:$G$15,3,0),"")</f>
        <v/>
      </c>
      <c r="AF917" s="24" t="str">
        <f>IFERROR(VLOOKUP(F917,'TASA DE CAMBIO'!$D$2:$G$15,4,0),"")</f>
        <v/>
      </c>
    </row>
    <row r="918" spans="2:32" x14ac:dyDescent="0.2">
      <c r="B918" s="24" t="str">
        <f t="shared" si="42"/>
        <v/>
      </c>
      <c r="C918" s="3"/>
      <c r="D918" s="2"/>
      <c r="E918" s="2"/>
      <c r="F918" s="2"/>
      <c r="G918" s="2"/>
      <c r="H918" s="2"/>
      <c r="I918" s="2"/>
      <c r="J918" s="55" t="str">
        <f t="shared" si="44"/>
        <v/>
      </c>
      <c r="AC918" s="24" t="str">
        <f t="shared" si="43"/>
        <v/>
      </c>
      <c r="AD918" s="24" t="str">
        <f>IFERROR(VLOOKUP(F918,'TASA DE CAMBIO'!$D$2:$G$15,2,0),"")</f>
        <v/>
      </c>
      <c r="AE918" s="24" t="str">
        <f>IFERROR(VLOOKUP(F918,'TASA DE CAMBIO'!$D$2:$G$15,3,0),"")</f>
        <v/>
      </c>
      <c r="AF918" s="24" t="str">
        <f>IFERROR(VLOOKUP(F918,'TASA DE CAMBIO'!$D$2:$G$15,4,0),"")</f>
        <v/>
      </c>
    </row>
    <row r="919" spans="2:32" x14ac:dyDescent="0.2">
      <c r="B919" s="24" t="str">
        <f t="shared" si="42"/>
        <v/>
      </c>
      <c r="C919" s="3"/>
      <c r="D919" s="2"/>
      <c r="E919" s="2"/>
      <c r="F919" s="2"/>
      <c r="G919" s="2"/>
      <c r="H919" s="2"/>
      <c r="I919" s="2"/>
      <c r="J919" s="55" t="str">
        <f t="shared" si="44"/>
        <v/>
      </c>
      <c r="AC919" s="24" t="str">
        <f t="shared" si="43"/>
        <v/>
      </c>
      <c r="AD919" s="24" t="str">
        <f>IFERROR(VLOOKUP(F919,'TASA DE CAMBIO'!$D$2:$G$15,2,0),"")</f>
        <v/>
      </c>
      <c r="AE919" s="24" t="str">
        <f>IFERROR(VLOOKUP(F919,'TASA DE CAMBIO'!$D$2:$G$15,3,0),"")</f>
        <v/>
      </c>
      <c r="AF919" s="24" t="str">
        <f>IFERROR(VLOOKUP(F919,'TASA DE CAMBIO'!$D$2:$G$15,4,0),"")</f>
        <v/>
      </c>
    </row>
    <row r="920" spans="2:32" x14ac:dyDescent="0.2">
      <c r="B920" s="24" t="str">
        <f t="shared" si="42"/>
        <v/>
      </c>
      <c r="C920" s="3"/>
      <c r="D920" s="2"/>
      <c r="E920" s="2"/>
      <c r="F920" s="2"/>
      <c r="G920" s="2"/>
      <c r="H920" s="2"/>
      <c r="I920" s="2"/>
      <c r="J920" s="55" t="str">
        <f t="shared" si="44"/>
        <v/>
      </c>
      <c r="AC920" s="24" t="str">
        <f t="shared" si="43"/>
        <v/>
      </c>
      <c r="AD920" s="24" t="str">
        <f>IFERROR(VLOOKUP(F920,'TASA DE CAMBIO'!$D$2:$G$15,2,0),"")</f>
        <v/>
      </c>
      <c r="AE920" s="24" t="str">
        <f>IFERROR(VLOOKUP(F920,'TASA DE CAMBIO'!$D$2:$G$15,3,0),"")</f>
        <v/>
      </c>
      <c r="AF920" s="24" t="str">
        <f>IFERROR(VLOOKUP(F920,'TASA DE CAMBIO'!$D$2:$G$15,4,0),"")</f>
        <v/>
      </c>
    </row>
    <row r="921" spans="2:32" x14ac:dyDescent="0.2">
      <c r="B921" s="24" t="str">
        <f t="shared" si="42"/>
        <v/>
      </c>
      <c r="C921" s="3"/>
      <c r="D921" s="2"/>
      <c r="E921" s="2"/>
      <c r="F921" s="2"/>
      <c r="G921" s="2"/>
      <c r="H921" s="2"/>
      <c r="I921" s="2"/>
      <c r="J921" s="55" t="str">
        <f t="shared" si="44"/>
        <v/>
      </c>
      <c r="AC921" s="24" t="str">
        <f t="shared" si="43"/>
        <v/>
      </c>
      <c r="AD921" s="24" t="str">
        <f>IFERROR(VLOOKUP(F921,'TASA DE CAMBIO'!$D$2:$G$15,2,0),"")</f>
        <v/>
      </c>
      <c r="AE921" s="24" t="str">
        <f>IFERROR(VLOOKUP(F921,'TASA DE CAMBIO'!$D$2:$G$15,3,0),"")</f>
        <v/>
      </c>
      <c r="AF921" s="24" t="str">
        <f>IFERROR(VLOOKUP(F921,'TASA DE CAMBIO'!$D$2:$G$15,4,0),"")</f>
        <v/>
      </c>
    </row>
    <row r="922" spans="2:32" x14ac:dyDescent="0.2">
      <c r="B922" s="24" t="str">
        <f t="shared" si="42"/>
        <v/>
      </c>
      <c r="C922" s="3"/>
      <c r="D922" s="2"/>
      <c r="E922" s="2"/>
      <c r="F922" s="2"/>
      <c r="G922" s="2"/>
      <c r="H922" s="2"/>
      <c r="I922" s="2"/>
      <c r="J922" s="55" t="str">
        <f t="shared" si="44"/>
        <v/>
      </c>
      <c r="AC922" s="24" t="str">
        <f t="shared" si="43"/>
        <v/>
      </c>
      <c r="AD922" s="24" t="str">
        <f>IFERROR(VLOOKUP(F922,'TASA DE CAMBIO'!$D$2:$G$15,2,0),"")</f>
        <v/>
      </c>
      <c r="AE922" s="24" t="str">
        <f>IFERROR(VLOOKUP(F922,'TASA DE CAMBIO'!$D$2:$G$15,3,0),"")</f>
        <v/>
      </c>
      <c r="AF922" s="24" t="str">
        <f>IFERROR(VLOOKUP(F922,'TASA DE CAMBIO'!$D$2:$G$15,4,0),"")</f>
        <v/>
      </c>
    </row>
    <row r="923" spans="2:32" x14ac:dyDescent="0.2">
      <c r="B923" s="24" t="str">
        <f t="shared" si="42"/>
        <v/>
      </c>
      <c r="C923" s="3"/>
      <c r="D923" s="2"/>
      <c r="E923" s="2"/>
      <c r="F923" s="2"/>
      <c r="G923" s="2"/>
      <c r="H923" s="2"/>
      <c r="I923" s="2"/>
      <c r="J923" s="55" t="str">
        <f t="shared" si="44"/>
        <v/>
      </c>
      <c r="AC923" s="24" t="str">
        <f t="shared" si="43"/>
        <v/>
      </c>
      <c r="AD923" s="24" t="str">
        <f>IFERROR(VLOOKUP(F923,'TASA DE CAMBIO'!$D$2:$G$15,2,0),"")</f>
        <v/>
      </c>
      <c r="AE923" s="24" t="str">
        <f>IFERROR(VLOOKUP(F923,'TASA DE CAMBIO'!$D$2:$G$15,3,0),"")</f>
        <v/>
      </c>
      <c r="AF923" s="24" t="str">
        <f>IFERROR(VLOOKUP(F923,'TASA DE CAMBIO'!$D$2:$G$15,4,0),"")</f>
        <v/>
      </c>
    </row>
    <row r="924" spans="2:32" x14ac:dyDescent="0.2">
      <c r="B924" s="24" t="str">
        <f t="shared" si="42"/>
        <v/>
      </c>
      <c r="C924" s="3"/>
      <c r="D924" s="2"/>
      <c r="E924" s="2"/>
      <c r="F924" s="2"/>
      <c r="G924" s="2"/>
      <c r="H924" s="2"/>
      <c r="I924" s="2"/>
      <c r="J924" s="55" t="str">
        <f t="shared" si="44"/>
        <v/>
      </c>
      <c r="AC924" s="24" t="str">
        <f t="shared" si="43"/>
        <v/>
      </c>
      <c r="AD924" s="24" t="str">
        <f>IFERROR(VLOOKUP(F924,'TASA DE CAMBIO'!$D$2:$G$15,2,0),"")</f>
        <v/>
      </c>
      <c r="AE924" s="24" t="str">
        <f>IFERROR(VLOOKUP(F924,'TASA DE CAMBIO'!$D$2:$G$15,3,0),"")</f>
        <v/>
      </c>
      <c r="AF924" s="24" t="str">
        <f>IFERROR(VLOOKUP(F924,'TASA DE CAMBIO'!$D$2:$G$15,4,0),"")</f>
        <v/>
      </c>
    </row>
    <row r="925" spans="2:32" x14ac:dyDescent="0.2">
      <c r="B925" s="24" t="str">
        <f t="shared" si="42"/>
        <v/>
      </c>
      <c r="C925" s="3"/>
      <c r="D925" s="2"/>
      <c r="E925" s="2"/>
      <c r="F925" s="2"/>
      <c r="G925" s="2"/>
      <c r="H925" s="2"/>
      <c r="I925" s="2"/>
      <c r="J925" s="55" t="str">
        <f t="shared" si="44"/>
        <v/>
      </c>
      <c r="AC925" s="24" t="str">
        <f t="shared" si="43"/>
        <v/>
      </c>
      <c r="AD925" s="24" t="str">
        <f>IFERROR(VLOOKUP(F925,'TASA DE CAMBIO'!$D$2:$G$15,2,0),"")</f>
        <v/>
      </c>
      <c r="AE925" s="24" t="str">
        <f>IFERROR(VLOOKUP(F925,'TASA DE CAMBIO'!$D$2:$G$15,3,0),"")</f>
        <v/>
      </c>
      <c r="AF925" s="24" t="str">
        <f>IFERROR(VLOOKUP(F925,'TASA DE CAMBIO'!$D$2:$G$15,4,0),"")</f>
        <v/>
      </c>
    </row>
    <row r="926" spans="2:32" x14ac:dyDescent="0.2">
      <c r="B926" s="24" t="str">
        <f t="shared" si="42"/>
        <v/>
      </c>
      <c r="C926" s="3"/>
      <c r="D926" s="2"/>
      <c r="E926" s="2"/>
      <c r="F926" s="2"/>
      <c r="G926" s="2"/>
      <c r="H926" s="2"/>
      <c r="I926" s="2"/>
      <c r="J926" s="55" t="str">
        <f t="shared" si="44"/>
        <v/>
      </c>
      <c r="AC926" s="24" t="str">
        <f t="shared" si="43"/>
        <v/>
      </c>
      <c r="AD926" s="24" t="str">
        <f>IFERROR(VLOOKUP(F926,'TASA DE CAMBIO'!$D$2:$G$15,2,0),"")</f>
        <v/>
      </c>
      <c r="AE926" s="24" t="str">
        <f>IFERROR(VLOOKUP(F926,'TASA DE CAMBIO'!$D$2:$G$15,3,0),"")</f>
        <v/>
      </c>
      <c r="AF926" s="24" t="str">
        <f>IFERROR(VLOOKUP(F926,'TASA DE CAMBIO'!$D$2:$G$15,4,0),"")</f>
        <v/>
      </c>
    </row>
    <row r="927" spans="2:32" x14ac:dyDescent="0.2">
      <c r="B927" s="24" t="str">
        <f t="shared" si="42"/>
        <v/>
      </c>
      <c r="C927" s="3"/>
      <c r="D927" s="2"/>
      <c r="E927" s="2"/>
      <c r="F927" s="2"/>
      <c r="G927" s="2"/>
      <c r="H927" s="2"/>
      <c r="I927" s="2"/>
      <c r="J927" s="55" t="str">
        <f t="shared" si="44"/>
        <v/>
      </c>
      <c r="AC927" s="24" t="str">
        <f t="shared" si="43"/>
        <v/>
      </c>
      <c r="AD927" s="24" t="str">
        <f>IFERROR(VLOOKUP(F927,'TASA DE CAMBIO'!$D$2:$G$15,2,0),"")</f>
        <v/>
      </c>
      <c r="AE927" s="24" t="str">
        <f>IFERROR(VLOOKUP(F927,'TASA DE CAMBIO'!$D$2:$G$15,3,0),"")</f>
        <v/>
      </c>
      <c r="AF927" s="24" t="str">
        <f>IFERROR(VLOOKUP(F927,'TASA DE CAMBIO'!$D$2:$G$15,4,0),"")</f>
        <v/>
      </c>
    </row>
    <row r="928" spans="2:32" x14ac:dyDescent="0.2">
      <c r="B928" s="24" t="str">
        <f t="shared" si="42"/>
        <v/>
      </c>
      <c r="C928" s="3"/>
      <c r="D928" s="2"/>
      <c r="E928" s="2"/>
      <c r="F928" s="2"/>
      <c r="G928" s="2"/>
      <c r="H928" s="2"/>
      <c r="I928" s="2"/>
      <c r="J928" s="55" t="str">
        <f t="shared" si="44"/>
        <v/>
      </c>
      <c r="AC928" s="24" t="str">
        <f t="shared" si="43"/>
        <v/>
      </c>
      <c r="AD928" s="24" t="str">
        <f>IFERROR(VLOOKUP(F928,'TASA DE CAMBIO'!$D$2:$G$15,2,0),"")</f>
        <v/>
      </c>
      <c r="AE928" s="24" t="str">
        <f>IFERROR(VLOOKUP(F928,'TASA DE CAMBIO'!$D$2:$G$15,3,0),"")</f>
        <v/>
      </c>
      <c r="AF928" s="24" t="str">
        <f>IFERROR(VLOOKUP(F928,'TASA DE CAMBIO'!$D$2:$G$15,4,0),"")</f>
        <v/>
      </c>
    </row>
    <row r="929" spans="2:32" x14ac:dyDescent="0.2">
      <c r="B929" s="24" t="str">
        <f t="shared" si="42"/>
        <v/>
      </c>
      <c r="C929" s="3"/>
      <c r="D929" s="2"/>
      <c r="E929" s="2"/>
      <c r="F929" s="2"/>
      <c r="G929" s="2"/>
      <c r="H929" s="2"/>
      <c r="I929" s="2"/>
      <c r="J929" s="55" t="str">
        <f t="shared" si="44"/>
        <v/>
      </c>
      <c r="AC929" s="24" t="str">
        <f t="shared" si="43"/>
        <v/>
      </c>
      <c r="AD929" s="24" t="str">
        <f>IFERROR(VLOOKUP(F929,'TASA DE CAMBIO'!$D$2:$G$15,2,0),"")</f>
        <v/>
      </c>
      <c r="AE929" s="24" t="str">
        <f>IFERROR(VLOOKUP(F929,'TASA DE CAMBIO'!$D$2:$G$15,3,0),"")</f>
        <v/>
      </c>
      <c r="AF929" s="24" t="str">
        <f>IFERROR(VLOOKUP(F929,'TASA DE CAMBIO'!$D$2:$G$15,4,0),"")</f>
        <v/>
      </c>
    </row>
    <row r="930" spans="2:32" x14ac:dyDescent="0.2">
      <c r="B930" s="24" t="str">
        <f t="shared" si="42"/>
        <v/>
      </c>
      <c r="C930" s="3"/>
      <c r="D930" s="2"/>
      <c r="E930" s="2"/>
      <c r="F930" s="2"/>
      <c r="G930" s="2"/>
      <c r="H930" s="2"/>
      <c r="I930" s="2"/>
      <c r="J930" s="55" t="str">
        <f t="shared" si="44"/>
        <v/>
      </c>
      <c r="AC930" s="24" t="str">
        <f t="shared" si="43"/>
        <v/>
      </c>
      <c r="AD930" s="24" t="str">
        <f>IFERROR(VLOOKUP(F930,'TASA DE CAMBIO'!$D$2:$G$15,2,0),"")</f>
        <v/>
      </c>
      <c r="AE930" s="24" t="str">
        <f>IFERROR(VLOOKUP(F930,'TASA DE CAMBIO'!$D$2:$G$15,3,0),"")</f>
        <v/>
      </c>
      <c r="AF930" s="24" t="str">
        <f>IFERROR(VLOOKUP(F930,'TASA DE CAMBIO'!$D$2:$G$15,4,0),"")</f>
        <v/>
      </c>
    </row>
    <row r="931" spans="2:32" x14ac:dyDescent="0.2">
      <c r="B931" s="24" t="str">
        <f t="shared" si="42"/>
        <v/>
      </c>
      <c r="C931" s="3"/>
      <c r="D931" s="2"/>
      <c r="E931" s="2"/>
      <c r="F931" s="2"/>
      <c r="G931" s="2"/>
      <c r="H931" s="2"/>
      <c r="I931" s="2"/>
      <c r="J931" s="55" t="str">
        <f t="shared" si="44"/>
        <v/>
      </c>
      <c r="AC931" s="24" t="str">
        <f t="shared" si="43"/>
        <v/>
      </c>
      <c r="AD931" s="24" t="str">
        <f>IFERROR(VLOOKUP(F931,'TASA DE CAMBIO'!$D$2:$G$15,2,0),"")</f>
        <v/>
      </c>
      <c r="AE931" s="24" t="str">
        <f>IFERROR(VLOOKUP(F931,'TASA DE CAMBIO'!$D$2:$G$15,3,0),"")</f>
        <v/>
      </c>
      <c r="AF931" s="24" t="str">
        <f>IFERROR(VLOOKUP(F931,'TASA DE CAMBIO'!$D$2:$G$15,4,0),"")</f>
        <v/>
      </c>
    </row>
    <row r="932" spans="2:32" x14ac:dyDescent="0.2">
      <c r="B932" s="24" t="str">
        <f t="shared" si="42"/>
        <v/>
      </c>
      <c r="C932" s="3"/>
      <c r="D932" s="2"/>
      <c r="E932" s="2"/>
      <c r="F932" s="2"/>
      <c r="G932" s="2"/>
      <c r="H932" s="2"/>
      <c r="I932" s="2"/>
      <c r="J932" s="55" t="str">
        <f t="shared" si="44"/>
        <v/>
      </c>
      <c r="AC932" s="24" t="str">
        <f t="shared" si="43"/>
        <v/>
      </c>
      <c r="AD932" s="24" t="str">
        <f>IFERROR(VLOOKUP(F932,'TASA DE CAMBIO'!$D$2:$G$15,2,0),"")</f>
        <v/>
      </c>
      <c r="AE932" s="24" t="str">
        <f>IFERROR(VLOOKUP(F932,'TASA DE CAMBIO'!$D$2:$G$15,3,0),"")</f>
        <v/>
      </c>
      <c r="AF932" s="24" t="str">
        <f>IFERROR(VLOOKUP(F932,'TASA DE CAMBIO'!$D$2:$G$15,4,0),"")</f>
        <v/>
      </c>
    </row>
    <row r="933" spans="2:32" x14ac:dyDescent="0.2">
      <c r="B933" s="24" t="str">
        <f t="shared" si="42"/>
        <v/>
      </c>
      <c r="C933" s="3"/>
      <c r="D933" s="2"/>
      <c r="E933" s="2"/>
      <c r="F933" s="2"/>
      <c r="G933" s="2"/>
      <c r="H933" s="2"/>
      <c r="I933" s="2"/>
      <c r="J933" s="55" t="str">
        <f t="shared" si="44"/>
        <v/>
      </c>
      <c r="AC933" s="24" t="str">
        <f t="shared" si="43"/>
        <v/>
      </c>
      <c r="AD933" s="24" t="str">
        <f>IFERROR(VLOOKUP(F933,'TASA DE CAMBIO'!$D$2:$G$15,2,0),"")</f>
        <v/>
      </c>
      <c r="AE933" s="24" t="str">
        <f>IFERROR(VLOOKUP(F933,'TASA DE CAMBIO'!$D$2:$G$15,3,0),"")</f>
        <v/>
      </c>
      <c r="AF933" s="24" t="str">
        <f>IFERROR(VLOOKUP(F933,'TASA DE CAMBIO'!$D$2:$G$15,4,0),"")</f>
        <v/>
      </c>
    </row>
    <row r="934" spans="2:32" x14ac:dyDescent="0.2">
      <c r="B934" s="24" t="str">
        <f t="shared" si="42"/>
        <v/>
      </c>
      <c r="C934" s="3"/>
      <c r="D934" s="2"/>
      <c r="E934" s="2"/>
      <c r="F934" s="2"/>
      <c r="G934" s="2"/>
      <c r="H934" s="2"/>
      <c r="I934" s="2"/>
      <c r="J934" s="55" t="str">
        <f t="shared" si="44"/>
        <v/>
      </c>
      <c r="AC934" s="24" t="str">
        <f t="shared" si="43"/>
        <v/>
      </c>
      <c r="AD934" s="24" t="str">
        <f>IFERROR(VLOOKUP(F934,'TASA DE CAMBIO'!$D$2:$G$15,2,0),"")</f>
        <v/>
      </c>
      <c r="AE934" s="24" t="str">
        <f>IFERROR(VLOOKUP(F934,'TASA DE CAMBIO'!$D$2:$G$15,3,0),"")</f>
        <v/>
      </c>
      <c r="AF934" s="24" t="str">
        <f>IFERROR(VLOOKUP(F934,'TASA DE CAMBIO'!$D$2:$G$15,4,0),"")</f>
        <v/>
      </c>
    </row>
    <row r="935" spans="2:32" x14ac:dyDescent="0.2">
      <c r="B935" s="24" t="str">
        <f t="shared" si="42"/>
        <v/>
      </c>
      <c r="C935" s="3"/>
      <c r="D935" s="2"/>
      <c r="E935" s="2"/>
      <c r="F935" s="2"/>
      <c r="G935" s="2"/>
      <c r="H935" s="2"/>
      <c r="I935" s="2"/>
      <c r="J935" s="55" t="str">
        <f t="shared" si="44"/>
        <v/>
      </c>
      <c r="AC935" s="24" t="str">
        <f t="shared" si="43"/>
        <v/>
      </c>
      <c r="AD935" s="24" t="str">
        <f>IFERROR(VLOOKUP(F935,'TASA DE CAMBIO'!$D$2:$G$15,2,0),"")</f>
        <v/>
      </c>
      <c r="AE935" s="24" t="str">
        <f>IFERROR(VLOOKUP(F935,'TASA DE CAMBIO'!$D$2:$G$15,3,0),"")</f>
        <v/>
      </c>
      <c r="AF935" s="24" t="str">
        <f>IFERROR(VLOOKUP(F935,'TASA DE CAMBIO'!$D$2:$G$15,4,0),"")</f>
        <v/>
      </c>
    </row>
    <row r="936" spans="2:32" x14ac:dyDescent="0.2">
      <c r="B936" s="24" t="str">
        <f t="shared" si="42"/>
        <v/>
      </c>
      <c r="C936" s="3"/>
      <c r="D936" s="2"/>
      <c r="E936" s="2"/>
      <c r="F936" s="2"/>
      <c r="G936" s="2"/>
      <c r="H936" s="2"/>
      <c r="I936" s="2"/>
      <c r="J936" s="55" t="str">
        <f t="shared" si="44"/>
        <v/>
      </c>
      <c r="AC936" s="24" t="str">
        <f t="shared" si="43"/>
        <v/>
      </c>
      <c r="AD936" s="24" t="str">
        <f>IFERROR(VLOOKUP(F936,'TASA DE CAMBIO'!$D$2:$G$15,2,0),"")</f>
        <v/>
      </c>
      <c r="AE936" s="24" t="str">
        <f>IFERROR(VLOOKUP(F936,'TASA DE CAMBIO'!$D$2:$G$15,3,0),"")</f>
        <v/>
      </c>
      <c r="AF936" s="24" t="str">
        <f>IFERROR(VLOOKUP(F936,'TASA DE CAMBIO'!$D$2:$G$15,4,0),"")</f>
        <v/>
      </c>
    </row>
    <row r="937" spans="2:32" x14ac:dyDescent="0.2">
      <c r="B937" s="24" t="str">
        <f t="shared" si="42"/>
        <v/>
      </c>
      <c r="C937" s="3"/>
      <c r="D937" s="2"/>
      <c r="E937" s="2"/>
      <c r="F937" s="2"/>
      <c r="G937" s="2"/>
      <c r="H937" s="2"/>
      <c r="I937" s="2"/>
      <c r="J937" s="55" t="str">
        <f t="shared" si="44"/>
        <v/>
      </c>
      <c r="AC937" s="24" t="str">
        <f t="shared" si="43"/>
        <v/>
      </c>
      <c r="AD937" s="24" t="str">
        <f>IFERROR(VLOOKUP(F937,'TASA DE CAMBIO'!$D$2:$G$15,2,0),"")</f>
        <v/>
      </c>
      <c r="AE937" s="24" t="str">
        <f>IFERROR(VLOOKUP(F937,'TASA DE CAMBIO'!$D$2:$G$15,3,0),"")</f>
        <v/>
      </c>
      <c r="AF937" s="24" t="str">
        <f>IFERROR(VLOOKUP(F937,'TASA DE CAMBIO'!$D$2:$G$15,4,0),"")</f>
        <v/>
      </c>
    </row>
    <row r="938" spans="2:32" x14ac:dyDescent="0.2">
      <c r="B938" s="24" t="str">
        <f t="shared" si="42"/>
        <v/>
      </c>
      <c r="C938" s="3"/>
      <c r="D938" s="2"/>
      <c r="E938" s="2"/>
      <c r="F938" s="2"/>
      <c r="G938" s="2"/>
      <c r="H938" s="2"/>
      <c r="I938" s="2"/>
      <c r="J938" s="55" t="str">
        <f t="shared" si="44"/>
        <v/>
      </c>
      <c r="AC938" s="24" t="str">
        <f t="shared" si="43"/>
        <v/>
      </c>
      <c r="AD938" s="24" t="str">
        <f>IFERROR(VLOOKUP(F938,'TASA DE CAMBIO'!$D$2:$G$15,2,0),"")</f>
        <v/>
      </c>
      <c r="AE938" s="24" t="str">
        <f>IFERROR(VLOOKUP(F938,'TASA DE CAMBIO'!$D$2:$G$15,3,0),"")</f>
        <v/>
      </c>
      <c r="AF938" s="24" t="str">
        <f>IFERROR(VLOOKUP(F938,'TASA DE CAMBIO'!$D$2:$G$15,4,0),"")</f>
        <v/>
      </c>
    </row>
    <row r="939" spans="2:32" x14ac:dyDescent="0.2">
      <c r="B939" s="24" t="str">
        <f t="shared" si="42"/>
        <v/>
      </c>
      <c r="C939" s="3"/>
      <c r="D939" s="2"/>
      <c r="E939" s="2"/>
      <c r="F939" s="2"/>
      <c r="G939" s="2"/>
      <c r="H939" s="2"/>
      <c r="I939" s="2"/>
      <c r="J939" s="55" t="str">
        <f t="shared" si="44"/>
        <v/>
      </c>
      <c r="AC939" s="24" t="str">
        <f t="shared" si="43"/>
        <v/>
      </c>
      <c r="AD939" s="24" t="str">
        <f>IFERROR(VLOOKUP(F939,'TASA DE CAMBIO'!$D$2:$G$15,2,0),"")</f>
        <v/>
      </c>
      <c r="AE939" s="24" t="str">
        <f>IFERROR(VLOOKUP(F939,'TASA DE CAMBIO'!$D$2:$G$15,3,0),"")</f>
        <v/>
      </c>
      <c r="AF939" s="24" t="str">
        <f>IFERROR(VLOOKUP(F939,'TASA DE CAMBIO'!$D$2:$G$15,4,0),"")</f>
        <v/>
      </c>
    </row>
    <row r="940" spans="2:32" x14ac:dyDescent="0.2">
      <c r="B940" s="24" t="str">
        <f t="shared" si="42"/>
        <v/>
      </c>
      <c r="C940" s="3"/>
      <c r="D940" s="2"/>
      <c r="E940" s="2"/>
      <c r="F940" s="2"/>
      <c r="G940" s="2"/>
      <c r="H940" s="2"/>
      <c r="I940" s="2"/>
      <c r="J940" s="55" t="str">
        <f t="shared" si="44"/>
        <v/>
      </c>
      <c r="AC940" s="24" t="str">
        <f t="shared" si="43"/>
        <v/>
      </c>
      <c r="AD940" s="24" t="str">
        <f>IFERROR(VLOOKUP(F940,'TASA DE CAMBIO'!$D$2:$G$15,2,0),"")</f>
        <v/>
      </c>
      <c r="AE940" s="24" t="str">
        <f>IFERROR(VLOOKUP(F940,'TASA DE CAMBIO'!$D$2:$G$15,3,0),"")</f>
        <v/>
      </c>
      <c r="AF940" s="24" t="str">
        <f>IFERROR(VLOOKUP(F940,'TASA DE CAMBIO'!$D$2:$G$15,4,0),"")</f>
        <v/>
      </c>
    </row>
    <row r="941" spans="2:32" x14ac:dyDescent="0.2">
      <c r="B941" s="24" t="str">
        <f t="shared" si="42"/>
        <v/>
      </c>
      <c r="C941" s="3"/>
      <c r="D941" s="2"/>
      <c r="E941" s="2"/>
      <c r="F941" s="2"/>
      <c r="G941" s="2"/>
      <c r="H941" s="2"/>
      <c r="I941" s="2"/>
      <c r="J941" s="55" t="str">
        <f t="shared" si="44"/>
        <v/>
      </c>
      <c r="AC941" s="24" t="str">
        <f t="shared" si="43"/>
        <v/>
      </c>
      <c r="AD941" s="24" t="str">
        <f>IFERROR(VLOOKUP(F941,'TASA DE CAMBIO'!$D$2:$G$15,2,0),"")</f>
        <v/>
      </c>
      <c r="AE941" s="24" t="str">
        <f>IFERROR(VLOOKUP(F941,'TASA DE CAMBIO'!$D$2:$G$15,3,0),"")</f>
        <v/>
      </c>
      <c r="AF941" s="24" t="str">
        <f>IFERROR(VLOOKUP(F941,'TASA DE CAMBIO'!$D$2:$G$15,4,0),"")</f>
        <v/>
      </c>
    </row>
    <row r="942" spans="2:32" x14ac:dyDescent="0.2">
      <c r="B942" s="24" t="str">
        <f t="shared" si="42"/>
        <v/>
      </c>
      <c r="C942" s="3"/>
      <c r="D942" s="2"/>
      <c r="E942" s="2"/>
      <c r="F942" s="2"/>
      <c r="G942" s="2"/>
      <c r="H942" s="2"/>
      <c r="I942" s="2"/>
      <c r="J942" s="55" t="str">
        <f t="shared" si="44"/>
        <v/>
      </c>
      <c r="AC942" s="24" t="str">
        <f t="shared" si="43"/>
        <v/>
      </c>
      <c r="AD942" s="24" t="str">
        <f>IFERROR(VLOOKUP(F942,'TASA DE CAMBIO'!$D$2:$G$15,2,0),"")</f>
        <v/>
      </c>
      <c r="AE942" s="24" t="str">
        <f>IFERROR(VLOOKUP(F942,'TASA DE CAMBIO'!$D$2:$G$15,3,0),"")</f>
        <v/>
      </c>
      <c r="AF942" s="24" t="str">
        <f>IFERROR(VLOOKUP(F942,'TASA DE CAMBIO'!$D$2:$G$15,4,0),"")</f>
        <v/>
      </c>
    </row>
    <row r="943" spans="2:32" x14ac:dyDescent="0.2">
      <c r="B943" s="24" t="str">
        <f t="shared" si="42"/>
        <v/>
      </c>
      <c r="C943" s="3"/>
      <c r="D943" s="2"/>
      <c r="E943" s="2"/>
      <c r="F943" s="2"/>
      <c r="G943" s="2"/>
      <c r="H943" s="2"/>
      <c r="I943" s="2"/>
      <c r="J943" s="55" t="str">
        <f t="shared" si="44"/>
        <v/>
      </c>
      <c r="AC943" s="24" t="str">
        <f t="shared" si="43"/>
        <v/>
      </c>
      <c r="AD943" s="24" t="str">
        <f>IFERROR(VLOOKUP(F943,'TASA DE CAMBIO'!$D$2:$G$15,2,0),"")</f>
        <v/>
      </c>
      <c r="AE943" s="24" t="str">
        <f>IFERROR(VLOOKUP(F943,'TASA DE CAMBIO'!$D$2:$G$15,3,0),"")</f>
        <v/>
      </c>
      <c r="AF943" s="24" t="str">
        <f>IFERROR(VLOOKUP(F943,'TASA DE CAMBIO'!$D$2:$G$15,4,0),"")</f>
        <v/>
      </c>
    </row>
    <row r="944" spans="2:32" x14ac:dyDescent="0.2">
      <c r="B944" s="24" t="str">
        <f t="shared" si="42"/>
        <v/>
      </c>
      <c r="C944" s="3"/>
      <c r="D944" s="2"/>
      <c r="E944" s="2"/>
      <c r="F944" s="2"/>
      <c r="G944" s="2"/>
      <c r="H944" s="2"/>
      <c r="I944" s="2"/>
      <c r="J944" s="55" t="str">
        <f t="shared" si="44"/>
        <v/>
      </c>
      <c r="AC944" s="24" t="str">
        <f t="shared" si="43"/>
        <v/>
      </c>
      <c r="AD944" s="24" t="str">
        <f>IFERROR(VLOOKUP(F944,'TASA DE CAMBIO'!$D$2:$G$15,2,0),"")</f>
        <v/>
      </c>
      <c r="AE944" s="24" t="str">
        <f>IFERROR(VLOOKUP(F944,'TASA DE CAMBIO'!$D$2:$G$15,3,0),"")</f>
        <v/>
      </c>
      <c r="AF944" s="24" t="str">
        <f>IFERROR(VLOOKUP(F944,'TASA DE CAMBIO'!$D$2:$G$15,4,0),"")</f>
        <v/>
      </c>
    </row>
    <row r="945" spans="2:32" x14ac:dyDescent="0.2">
      <c r="B945" s="24" t="str">
        <f t="shared" si="42"/>
        <v/>
      </c>
      <c r="C945" s="3"/>
      <c r="D945" s="2"/>
      <c r="E945" s="2"/>
      <c r="F945" s="2"/>
      <c r="G945" s="2"/>
      <c r="H945" s="2"/>
      <c r="I945" s="2"/>
      <c r="J945" s="55" t="str">
        <f t="shared" si="44"/>
        <v/>
      </c>
      <c r="AC945" s="24" t="str">
        <f t="shared" si="43"/>
        <v/>
      </c>
      <c r="AD945" s="24" t="str">
        <f>IFERROR(VLOOKUP(F945,'TASA DE CAMBIO'!$D$2:$G$15,2,0),"")</f>
        <v/>
      </c>
      <c r="AE945" s="24" t="str">
        <f>IFERROR(VLOOKUP(F945,'TASA DE CAMBIO'!$D$2:$G$15,3,0),"")</f>
        <v/>
      </c>
      <c r="AF945" s="24" t="str">
        <f>IFERROR(VLOOKUP(F945,'TASA DE CAMBIO'!$D$2:$G$15,4,0),"")</f>
        <v/>
      </c>
    </row>
    <row r="946" spans="2:32" x14ac:dyDescent="0.2">
      <c r="B946" s="24" t="str">
        <f t="shared" si="42"/>
        <v/>
      </c>
      <c r="C946" s="3"/>
      <c r="D946" s="2"/>
      <c r="E946" s="2"/>
      <c r="F946" s="2"/>
      <c r="G946" s="2"/>
      <c r="H946" s="2"/>
      <c r="I946" s="2"/>
      <c r="J946" s="55" t="str">
        <f t="shared" si="44"/>
        <v/>
      </c>
      <c r="AC946" s="24" t="str">
        <f t="shared" si="43"/>
        <v/>
      </c>
      <c r="AD946" s="24" t="str">
        <f>IFERROR(VLOOKUP(F946,'TASA DE CAMBIO'!$D$2:$G$15,2,0),"")</f>
        <v/>
      </c>
      <c r="AE946" s="24" t="str">
        <f>IFERROR(VLOOKUP(F946,'TASA DE CAMBIO'!$D$2:$G$15,3,0),"")</f>
        <v/>
      </c>
      <c r="AF946" s="24" t="str">
        <f>IFERROR(VLOOKUP(F946,'TASA DE CAMBIO'!$D$2:$G$15,4,0),"")</f>
        <v/>
      </c>
    </row>
    <row r="947" spans="2:32" x14ac:dyDescent="0.2">
      <c r="B947" s="24" t="str">
        <f t="shared" si="42"/>
        <v/>
      </c>
      <c r="C947" s="3"/>
      <c r="D947" s="2"/>
      <c r="E947" s="2"/>
      <c r="F947" s="2"/>
      <c r="G947" s="2"/>
      <c r="H947" s="2"/>
      <c r="I947" s="2"/>
      <c r="J947" s="55" t="str">
        <f t="shared" si="44"/>
        <v/>
      </c>
      <c r="AC947" s="24" t="str">
        <f t="shared" si="43"/>
        <v/>
      </c>
      <c r="AD947" s="24" t="str">
        <f>IFERROR(VLOOKUP(F947,'TASA DE CAMBIO'!$D$2:$G$15,2,0),"")</f>
        <v/>
      </c>
      <c r="AE947" s="24" t="str">
        <f>IFERROR(VLOOKUP(F947,'TASA DE CAMBIO'!$D$2:$G$15,3,0),"")</f>
        <v/>
      </c>
      <c r="AF947" s="24" t="str">
        <f>IFERROR(VLOOKUP(F947,'TASA DE CAMBIO'!$D$2:$G$15,4,0),"")</f>
        <v/>
      </c>
    </row>
    <row r="948" spans="2:32" x14ac:dyDescent="0.2">
      <c r="B948" s="24" t="str">
        <f t="shared" si="42"/>
        <v/>
      </c>
      <c r="C948" s="3"/>
      <c r="D948" s="2"/>
      <c r="E948" s="2"/>
      <c r="F948" s="2"/>
      <c r="G948" s="2"/>
      <c r="H948" s="2"/>
      <c r="I948" s="2"/>
      <c r="J948" s="55" t="str">
        <f t="shared" si="44"/>
        <v/>
      </c>
      <c r="AC948" s="24" t="str">
        <f t="shared" si="43"/>
        <v/>
      </c>
      <c r="AD948" s="24" t="str">
        <f>IFERROR(VLOOKUP(F948,'TASA DE CAMBIO'!$D$2:$G$15,2,0),"")</f>
        <v/>
      </c>
      <c r="AE948" s="24" t="str">
        <f>IFERROR(VLOOKUP(F948,'TASA DE CAMBIO'!$D$2:$G$15,3,0),"")</f>
        <v/>
      </c>
      <c r="AF948" s="24" t="str">
        <f>IFERROR(VLOOKUP(F948,'TASA DE CAMBIO'!$D$2:$G$15,4,0),"")</f>
        <v/>
      </c>
    </row>
    <row r="949" spans="2:32" x14ac:dyDescent="0.2">
      <c r="B949" s="24" t="str">
        <f t="shared" si="42"/>
        <v/>
      </c>
      <c r="C949" s="3"/>
      <c r="D949" s="2"/>
      <c r="E949" s="2"/>
      <c r="F949" s="2"/>
      <c r="G949" s="2"/>
      <c r="H949" s="2"/>
      <c r="I949" s="2"/>
      <c r="J949" s="55" t="str">
        <f t="shared" si="44"/>
        <v/>
      </c>
      <c r="AC949" s="24" t="str">
        <f t="shared" si="43"/>
        <v/>
      </c>
      <c r="AD949" s="24" t="str">
        <f>IFERROR(VLOOKUP(F949,'TASA DE CAMBIO'!$D$2:$G$15,2,0),"")</f>
        <v/>
      </c>
      <c r="AE949" s="24" t="str">
        <f>IFERROR(VLOOKUP(F949,'TASA DE CAMBIO'!$D$2:$G$15,3,0),"")</f>
        <v/>
      </c>
      <c r="AF949" s="24" t="str">
        <f>IFERROR(VLOOKUP(F949,'TASA DE CAMBIO'!$D$2:$G$15,4,0),"")</f>
        <v/>
      </c>
    </row>
    <row r="950" spans="2:32" x14ac:dyDescent="0.2">
      <c r="B950" s="24" t="str">
        <f t="shared" si="42"/>
        <v/>
      </c>
      <c r="C950" s="3"/>
      <c r="D950" s="2"/>
      <c r="E950" s="2"/>
      <c r="F950" s="2"/>
      <c r="G950" s="2"/>
      <c r="H950" s="2"/>
      <c r="I950" s="2"/>
      <c r="J950" s="55" t="str">
        <f t="shared" si="44"/>
        <v/>
      </c>
      <c r="AC950" s="24" t="str">
        <f t="shared" si="43"/>
        <v/>
      </c>
      <c r="AD950" s="24" t="str">
        <f>IFERROR(VLOOKUP(F950,'TASA DE CAMBIO'!$D$2:$G$15,2,0),"")</f>
        <v/>
      </c>
      <c r="AE950" s="24" t="str">
        <f>IFERROR(VLOOKUP(F950,'TASA DE CAMBIO'!$D$2:$G$15,3,0),"")</f>
        <v/>
      </c>
      <c r="AF950" s="24" t="str">
        <f>IFERROR(VLOOKUP(F950,'TASA DE CAMBIO'!$D$2:$G$15,4,0),"")</f>
        <v/>
      </c>
    </row>
    <row r="951" spans="2:32" x14ac:dyDescent="0.2">
      <c r="B951" s="24" t="str">
        <f t="shared" si="42"/>
        <v/>
      </c>
      <c r="C951" s="3"/>
      <c r="D951" s="2"/>
      <c r="E951" s="2"/>
      <c r="F951" s="2"/>
      <c r="G951" s="2"/>
      <c r="H951" s="2"/>
      <c r="I951" s="2"/>
      <c r="J951" s="55" t="str">
        <f t="shared" si="44"/>
        <v/>
      </c>
      <c r="AC951" s="24" t="str">
        <f t="shared" si="43"/>
        <v/>
      </c>
      <c r="AD951" s="24" t="str">
        <f>IFERROR(VLOOKUP(F951,'TASA DE CAMBIO'!$D$2:$G$15,2,0),"")</f>
        <v/>
      </c>
      <c r="AE951" s="24" t="str">
        <f>IFERROR(VLOOKUP(F951,'TASA DE CAMBIO'!$D$2:$G$15,3,0),"")</f>
        <v/>
      </c>
      <c r="AF951" s="24" t="str">
        <f>IFERROR(VLOOKUP(F951,'TASA DE CAMBIO'!$D$2:$G$15,4,0),"")</f>
        <v/>
      </c>
    </row>
    <row r="952" spans="2:32" x14ac:dyDescent="0.2">
      <c r="B952" s="24" t="str">
        <f t="shared" si="42"/>
        <v/>
      </c>
      <c r="C952" s="3"/>
      <c r="D952" s="2"/>
      <c r="E952" s="2"/>
      <c r="F952" s="2"/>
      <c r="G952" s="2"/>
      <c r="H952" s="2"/>
      <c r="I952" s="2"/>
      <c r="J952" s="55" t="str">
        <f t="shared" si="44"/>
        <v/>
      </c>
      <c r="AC952" s="24" t="str">
        <f t="shared" si="43"/>
        <v/>
      </c>
      <c r="AD952" s="24" t="str">
        <f>IFERROR(VLOOKUP(F952,'TASA DE CAMBIO'!$D$2:$G$15,2,0),"")</f>
        <v/>
      </c>
      <c r="AE952" s="24" t="str">
        <f>IFERROR(VLOOKUP(F952,'TASA DE CAMBIO'!$D$2:$G$15,3,0),"")</f>
        <v/>
      </c>
      <c r="AF952" s="24" t="str">
        <f>IFERROR(VLOOKUP(F952,'TASA DE CAMBIO'!$D$2:$G$15,4,0),"")</f>
        <v/>
      </c>
    </row>
    <row r="953" spans="2:32" x14ac:dyDescent="0.2">
      <c r="B953" s="24" t="str">
        <f t="shared" si="42"/>
        <v/>
      </c>
      <c r="C953" s="3"/>
      <c r="D953" s="2"/>
      <c r="E953" s="2"/>
      <c r="F953" s="2"/>
      <c r="G953" s="2"/>
      <c r="H953" s="2"/>
      <c r="I953" s="2"/>
      <c r="J953" s="55" t="str">
        <f t="shared" si="44"/>
        <v/>
      </c>
      <c r="AC953" s="24" t="str">
        <f t="shared" si="43"/>
        <v/>
      </c>
      <c r="AD953" s="24" t="str">
        <f>IFERROR(VLOOKUP(F953,'TASA DE CAMBIO'!$D$2:$G$15,2,0),"")</f>
        <v/>
      </c>
      <c r="AE953" s="24" t="str">
        <f>IFERROR(VLOOKUP(F953,'TASA DE CAMBIO'!$D$2:$G$15,3,0),"")</f>
        <v/>
      </c>
      <c r="AF953" s="24" t="str">
        <f>IFERROR(VLOOKUP(F953,'TASA DE CAMBIO'!$D$2:$G$15,4,0),"")</f>
        <v/>
      </c>
    </row>
    <row r="954" spans="2:32" x14ac:dyDescent="0.2">
      <c r="B954" s="24" t="str">
        <f t="shared" si="42"/>
        <v/>
      </c>
      <c r="C954" s="3"/>
      <c r="D954" s="2"/>
      <c r="E954" s="2"/>
      <c r="F954" s="2"/>
      <c r="G954" s="2"/>
      <c r="H954" s="2"/>
      <c r="I954" s="2"/>
      <c r="J954" s="55" t="str">
        <f t="shared" si="44"/>
        <v/>
      </c>
      <c r="AC954" s="24" t="str">
        <f t="shared" si="43"/>
        <v/>
      </c>
      <c r="AD954" s="24" t="str">
        <f>IFERROR(VLOOKUP(F954,'TASA DE CAMBIO'!$D$2:$G$15,2,0),"")</f>
        <v/>
      </c>
      <c r="AE954" s="24" t="str">
        <f>IFERROR(VLOOKUP(F954,'TASA DE CAMBIO'!$D$2:$G$15,3,0),"")</f>
        <v/>
      </c>
      <c r="AF954" s="24" t="str">
        <f>IFERROR(VLOOKUP(F954,'TASA DE CAMBIO'!$D$2:$G$15,4,0),"")</f>
        <v/>
      </c>
    </row>
    <row r="955" spans="2:32" x14ac:dyDescent="0.2">
      <c r="B955" s="24" t="str">
        <f t="shared" si="42"/>
        <v/>
      </c>
      <c r="C955" s="3"/>
      <c r="D955" s="2"/>
      <c r="E955" s="2"/>
      <c r="F955" s="2"/>
      <c r="G955" s="2"/>
      <c r="H955" s="2"/>
      <c r="I955" s="2"/>
      <c r="J955" s="55" t="str">
        <f t="shared" si="44"/>
        <v/>
      </c>
      <c r="AC955" s="24" t="str">
        <f t="shared" si="43"/>
        <v/>
      </c>
      <c r="AD955" s="24" t="str">
        <f>IFERROR(VLOOKUP(F955,'TASA DE CAMBIO'!$D$2:$G$15,2,0),"")</f>
        <v/>
      </c>
      <c r="AE955" s="24" t="str">
        <f>IFERROR(VLOOKUP(F955,'TASA DE CAMBIO'!$D$2:$G$15,3,0),"")</f>
        <v/>
      </c>
      <c r="AF955" s="24" t="str">
        <f>IFERROR(VLOOKUP(F955,'TASA DE CAMBIO'!$D$2:$G$15,4,0),"")</f>
        <v/>
      </c>
    </row>
    <row r="956" spans="2:32" x14ac:dyDescent="0.2">
      <c r="B956" s="24" t="str">
        <f t="shared" si="42"/>
        <v/>
      </c>
      <c r="C956" s="3"/>
      <c r="D956" s="2"/>
      <c r="E956" s="2"/>
      <c r="F956" s="2"/>
      <c r="G956" s="2"/>
      <c r="H956" s="2"/>
      <c r="I956" s="2"/>
      <c r="J956" s="55" t="str">
        <f t="shared" si="44"/>
        <v/>
      </c>
      <c r="AC956" s="24" t="str">
        <f t="shared" si="43"/>
        <v/>
      </c>
      <c r="AD956" s="24" t="str">
        <f>IFERROR(VLOOKUP(F956,'TASA DE CAMBIO'!$D$2:$G$15,2,0),"")</f>
        <v/>
      </c>
      <c r="AE956" s="24" t="str">
        <f>IFERROR(VLOOKUP(F956,'TASA DE CAMBIO'!$D$2:$G$15,3,0),"")</f>
        <v/>
      </c>
      <c r="AF956" s="24" t="str">
        <f>IFERROR(VLOOKUP(F956,'TASA DE CAMBIO'!$D$2:$G$15,4,0),"")</f>
        <v/>
      </c>
    </row>
    <row r="957" spans="2:32" x14ac:dyDescent="0.2">
      <c r="B957" s="24" t="str">
        <f t="shared" si="42"/>
        <v/>
      </c>
      <c r="C957" s="3"/>
      <c r="D957" s="2"/>
      <c r="E957" s="2"/>
      <c r="F957" s="2"/>
      <c r="G957" s="2"/>
      <c r="H957" s="2"/>
      <c r="I957" s="2"/>
      <c r="J957" s="55" t="str">
        <f t="shared" si="44"/>
        <v/>
      </c>
      <c r="AC957" s="24" t="str">
        <f t="shared" si="43"/>
        <v/>
      </c>
      <c r="AD957" s="24" t="str">
        <f>IFERROR(VLOOKUP(F957,'TASA DE CAMBIO'!$D$2:$G$15,2,0),"")</f>
        <v/>
      </c>
      <c r="AE957" s="24" t="str">
        <f>IFERROR(VLOOKUP(F957,'TASA DE CAMBIO'!$D$2:$G$15,3,0),"")</f>
        <v/>
      </c>
      <c r="AF957" s="24" t="str">
        <f>IFERROR(VLOOKUP(F957,'TASA DE CAMBIO'!$D$2:$G$15,4,0),"")</f>
        <v/>
      </c>
    </row>
    <row r="958" spans="2:32" x14ac:dyDescent="0.2">
      <c r="B958" s="24" t="str">
        <f t="shared" si="42"/>
        <v/>
      </c>
      <c r="C958" s="3"/>
      <c r="D958" s="2"/>
      <c r="E958" s="2"/>
      <c r="F958" s="2"/>
      <c r="G958" s="2"/>
      <c r="H958" s="2"/>
      <c r="I958" s="2"/>
      <c r="J958" s="55" t="str">
        <f t="shared" si="44"/>
        <v/>
      </c>
      <c r="AC958" s="24" t="str">
        <f t="shared" si="43"/>
        <v/>
      </c>
      <c r="AD958" s="24" t="str">
        <f>IFERROR(VLOOKUP(F958,'TASA DE CAMBIO'!$D$2:$G$15,2,0),"")</f>
        <v/>
      </c>
      <c r="AE958" s="24" t="str">
        <f>IFERROR(VLOOKUP(F958,'TASA DE CAMBIO'!$D$2:$G$15,3,0),"")</f>
        <v/>
      </c>
      <c r="AF958" s="24" t="str">
        <f>IFERROR(VLOOKUP(F958,'TASA DE CAMBIO'!$D$2:$G$15,4,0),"")</f>
        <v/>
      </c>
    </row>
    <row r="959" spans="2:32" x14ac:dyDescent="0.2">
      <c r="B959" s="24" t="str">
        <f t="shared" si="42"/>
        <v/>
      </c>
      <c r="C959" s="3"/>
      <c r="D959" s="2"/>
      <c r="E959" s="2"/>
      <c r="F959" s="2"/>
      <c r="G959" s="2"/>
      <c r="H959" s="2"/>
      <c r="I959" s="2"/>
      <c r="J959" s="55" t="str">
        <f t="shared" si="44"/>
        <v/>
      </c>
      <c r="AC959" s="24" t="str">
        <f t="shared" si="43"/>
        <v/>
      </c>
      <c r="AD959" s="24" t="str">
        <f>IFERROR(VLOOKUP(F959,'TASA DE CAMBIO'!$D$2:$G$15,2,0),"")</f>
        <v/>
      </c>
      <c r="AE959" s="24" t="str">
        <f>IFERROR(VLOOKUP(F959,'TASA DE CAMBIO'!$D$2:$G$15,3,0),"")</f>
        <v/>
      </c>
      <c r="AF959" s="24" t="str">
        <f>IFERROR(VLOOKUP(F959,'TASA DE CAMBIO'!$D$2:$G$15,4,0),"")</f>
        <v/>
      </c>
    </row>
    <row r="960" spans="2:32" x14ac:dyDescent="0.2">
      <c r="B960" s="24" t="str">
        <f t="shared" si="42"/>
        <v/>
      </c>
      <c r="C960" s="3"/>
      <c r="D960" s="2"/>
      <c r="E960" s="2"/>
      <c r="F960" s="2"/>
      <c r="G960" s="2"/>
      <c r="H960" s="2"/>
      <c r="I960" s="2"/>
      <c r="J960" s="55" t="str">
        <f t="shared" si="44"/>
        <v/>
      </c>
      <c r="AC960" s="24" t="str">
        <f t="shared" si="43"/>
        <v/>
      </c>
      <c r="AD960" s="24" t="str">
        <f>IFERROR(VLOOKUP(F960,'TASA DE CAMBIO'!$D$2:$G$15,2,0),"")</f>
        <v/>
      </c>
      <c r="AE960" s="24" t="str">
        <f>IFERROR(VLOOKUP(F960,'TASA DE CAMBIO'!$D$2:$G$15,3,0),"")</f>
        <v/>
      </c>
      <c r="AF960" s="24" t="str">
        <f>IFERROR(VLOOKUP(F960,'TASA DE CAMBIO'!$D$2:$G$15,4,0),"")</f>
        <v/>
      </c>
    </row>
    <row r="961" spans="2:32" x14ac:dyDescent="0.2">
      <c r="B961" s="24" t="str">
        <f t="shared" si="42"/>
        <v/>
      </c>
      <c r="C961" s="3"/>
      <c r="D961" s="2"/>
      <c r="E961" s="2"/>
      <c r="F961" s="2"/>
      <c r="G961" s="2"/>
      <c r="H961" s="2"/>
      <c r="I961" s="2"/>
      <c r="J961" s="55" t="str">
        <f t="shared" si="44"/>
        <v/>
      </c>
      <c r="AC961" s="24" t="str">
        <f t="shared" si="43"/>
        <v/>
      </c>
      <c r="AD961" s="24" t="str">
        <f>IFERROR(VLOOKUP(F961,'TASA DE CAMBIO'!$D$2:$G$15,2,0),"")</f>
        <v/>
      </c>
      <c r="AE961" s="24" t="str">
        <f>IFERROR(VLOOKUP(F961,'TASA DE CAMBIO'!$D$2:$G$15,3,0),"")</f>
        <v/>
      </c>
      <c r="AF961" s="24" t="str">
        <f>IFERROR(VLOOKUP(F961,'TASA DE CAMBIO'!$D$2:$G$15,4,0),"")</f>
        <v/>
      </c>
    </row>
    <row r="962" spans="2:32" x14ac:dyDescent="0.2">
      <c r="B962" s="24" t="str">
        <f t="shared" si="42"/>
        <v/>
      </c>
      <c r="C962" s="3"/>
      <c r="D962" s="2"/>
      <c r="E962" s="2"/>
      <c r="F962" s="2"/>
      <c r="G962" s="2"/>
      <c r="H962" s="2"/>
      <c r="I962" s="2"/>
      <c r="J962" s="55" t="str">
        <f t="shared" si="44"/>
        <v/>
      </c>
      <c r="AC962" s="24" t="str">
        <f t="shared" si="43"/>
        <v/>
      </c>
      <c r="AD962" s="24" t="str">
        <f>IFERROR(VLOOKUP(F962,'TASA DE CAMBIO'!$D$2:$G$15,2,0),"")</f>
        <v/>
      </c>
      <c r="AE962" s="24" t="str">
        <f>IFERROR(VLOOKUP(F962,'TASA DE CAMBIO'!$D$2:$G$15,3,0),"")</f>
        <v/>
      </c>
      <c r="AF962" s="24" t="str">
        <f>IFERROR(VLOOKUP(F962,'TASA DE CAMBIO'!$D$2:$G$15,4,0),"")</f>
        <v/>
      </c>
    </row>
    <row r="963" spans="2:32" x14ac:dyDescent="0.2">
      <c r="B963" s="24" t="str">
        <f t="shared" si="42"/>
        <v/>
      </c>
      <c r="C963" s="3"/>
      <c r="D963" s="2"/>
      <c r="E963" s="2"/>
      <c r="F963" s="2"/>
      <c r="G963" s="2"/>
      <c r="H963" s="2"/>
      <c r="I963" s="2"/>
      <c r="J963" s="55" t="str">
        <f t="shared" si="44"/>
        <v/>
      </c>
      <c r="AC963" s="24" t="str">
        <f t="shared" si="43"/>
        <v/>
      </c>
      <c r="AD963" s="24" t="str">
        <f>IFERROR(VLOOKUP(F963,'TASA DE CAMBIO'!$D$2:$G$15,2,0),"")</f>
        <v/>
      </c>
      <c r="AE963" s="24" t="str">
        <f>IFERROR(VLOOKUP(F963,'TASA DE CAMBIO'!$D$2:$G$15,3,0),"")</f>
        <v/>
      </c>
      <c r="AF963" s="24" t="str">
        <f>IFERROR(VLOOKUP(F963,'TASA DE CAMBIO'!$D$2:$G$15,4,0),"")</f>
        <v/>
      </c>
    </row>
    <row r="964" spans="2:32" x14ac:dyDescent="0.2">
      <c r="B964" s="24" t="str">
        <f t="shared" si="42"/>
        <v/>
      </c>
      <c r="C964" s="3"/>
      <c r="D964" s="2"/>
      <c r="E964" s="2"/>
      <c r="F964" s="2"/>
      <c r="G964" s="2"/>
      <c r="H964" s="2"/>
      <c r="I964" s="2"/>
      <c r="J964" s="55" t="str">
        <f t="shared" si="44"/>
        <v/>
      </c>
      <c r="AC964" s="24" t="str">
        <f t="shared" si="43"/>
        <v/>
      </c>
      <c r="AD964" s="24" t="str">
        <f>IFERROR(VLOOKUP(F964,'TASA DE CAMBIO'!$D$2:$G$15,2,0),"")</f>
        <v/>
      </c>
      <c r="AE964" s="24" t="str">
        <f>IFERROR(VLOOKUP(F964,'TASA DE CAMBIO'!$D$2:$G$15,3,0),"")</f>
        <v/>
      </c>
      <c r="AF964" s="24" t="str">
        <f>IFERROR(VLOOKUP(F964,'TASA DE CAMBIO'!$D$2:$G$15,4,0),"")</f>
        <v/>
      </c>
    </row>
    <row r="965" spans="2:32" x14ac:dyDescent="0.2">
      <c r="B965" s="24" t="str">
        <f t="shared" si="42"/>
        <v/>
      </c>
      <c r="C965" s="3"/>
      <c r="D965" s="2"/>
      <c r="E965" s="2"/>
      <c r="F965" s="2"/>
      <c r="G965" s="2"/>
      <c r="H965" s="2"/>
      <c r="I965" s="2"/>
      <c r="J965" s="55" t="str">
        <f t="shared" si="44"/>
        <v/>
      </c>
      <c r="AC965" s="24" t="str">
        <f t="shared" si="43"/>
        <v/>
      </c>
      <c r="AD965" s="24" t="str">
        <f>IFERROR(VLOOKUP(F965,'TASA DE CAMBIO'!$D$2:$G$15,2,0),"")</f>
        <v/>
      </c>
      <c r="AE965" s="24" t="str">
        <f>IFERROR(VLOOKUP(F965,'TASA DE CAMBIO'!$D$2:$G$15,3,0),"")</f>
        <v/>
      </c>
      <c r="AF965" s="24" t="str">
        <f>IFERROR(VLOOKUP(F965,'TASA DE CAMBIO'!$D$2:$G$15,4,0),"")</f>
        <v/>
      </c>
    </row>
    <row r="966" spans="2:32" x14ac:dyDescent="0.2">
      <c r="B966" s="24" t="str">
        <f t="shared" ref="B966:B1000" si="45">CONCATENATE(D966,E966,F966)</f>
        <v/>
      </c>
      <c r="C966" s="3"/>
      <c r="D966" s="2"/>
      <c r="E966" s="2"/>
      <c r="F966" s="2"/>
      <c r="G966" s="2"/>
      <c r="H966" s="2"/>
      <c r="I966" s="2"/>
      <c r="J966" s="55" t="str">
        <f t="shared" si="44"/>
        <v/>
      </c>
      <c r="AC966" s="24" t="str">
        <f t="shared" ref="AC966:AC1000" si="46">IF(G966="","",G966-H966-I966)</f>
        <v/>
      </c>
      <c r="AD966" s="24" t="str">
        <f>IFERROR(VLOOKUP(F966,'TASA DE CAMBIO'!$D$2:$G$15,2,0),"")</f>
        <v/>
      </c>
      <c r="AE966" s="24" t="str">
        <f>IFERROR(VLOOKUP(F966,'TASA DE CAMBIO'!$D$2:$G$15,3,0),"")</f>
        <v/>
      </c>
      <c r="AF966" s="24" t="str">
        <f>IFERROR(VLOOKUP(F966,'TASA DE CAMBIO'!$D$2:$G$15,4,0),"")</f>
        <v/>
      </c>
    </row>
    <row r="967" spans="2:32" x14ac:dyDescent="0.2">
      <c r="B967" s="24" t="str">
        <f t="shared" si="45"/>
        <v/>
      </c>
      <c r="C967" s="3"/>
      <c r="D967" s="2"/>
      <c r="E967" s="2"/>
      <c r="F967" s="2"/>
      <c r="G967" s="2"/>
      <c r="H967" s="2"/>
      <c r="I967" s="2"/>
      <c r="J967" s="55" t="str">
        <f t="shared" ref="J967:J1000" si="47">IF(AC967="","",IF(AND(AE967="Inicio",AF967=2),_xlfn.CONCAT(AD967,TEXT(AC967,"#,##0.00")), IF(AND(AE967="Fin",AF967=2),_xlfn.CONCAT(TEXT(AC967,"#,##0.00"),AD967), IF(AND(AE967="Inicio",AF967=0),_xlfn.CONCAT(AD967,TEXT(AC967,"#,##0")), IF(AND(AE967="Fin",AF967=0),_xlfn.CONCAT(TEXT(AC967,"#,##0"),AD967),"")))))</f>
        <v/>
      </c>
      <c r="AC967" s="24" t="str">
        <f t="shared" si="46"/>
        <v/>
      </c>
      <c r="AD967" s="24" t="str">
        <f>IFERROR(VLOOKUP(F967,'TASA DE CAMBIO'!$D$2:$G$15,2,0),"")</f>
        <v/>
      </c>
      <c r="AE967" s="24" t="str">
        <f>IFERROR(VLOOKUP(F967,'TASA DE CAMBIO'!$D$2:$G$15,3,0),"")</f>
        <v/>
      </c>
      <c r="AF967" s="24" t="str">
        <f>IFERROR(VLOOKUP(F967,'TASA DE CAMBIO'!$D$2:$G$15,4,0),"")</f>
        <v/>
      </c>
    </row>
    <row r="968" spans="2:32" x14ac:dyDescent="0.2">
      <c r="B968" s="24" t="str">
        <f t="shared" si="45"/>
        <v/>
      </c>
      <c r="C968" s="3"/>
      <c r="D968" s="2"/>
      <c r="E968" s="2"/>
      <c r="F968" s="2"/>
      <c r="G968" s="2"/>
      <c r="H968" s="2"/>
      <c r="I968" s="2"/>
      <c r="J968" s="55" t="str">
        <f t="shared" si="47"/>
        <v/>
      </c>
      <c r="AC968" s="24" t="str">
        <f t="shared" si="46"/>
        <v/>
      </c>
      <c r="AD968" s="24" t="str">
        <f>IFERROR(VLOOKUP(F968,'TASA DE CAMBIO'!$D$2:$G$15,2,0),"")</f>
        <v/>
      </c>
      <c r="AE968" s="24" t="str">
        <f>IFERROR(VLOOKUP(F968,'TASA DE CAMBIO'!$D$2:$G$15,3,0),"")</f>
        <v/>
      </c>
      <c r="AF968" s="24" t="str">
        <f>IFERROR(VLOOKUP(F968,'TASA DE CAMBIO'!$D$2:$G$15,4,0),"")</f>
        <v/>
      </c>
    </row>
    <row r="969" spans="2:32" x14ac:dyDescent="0.2">
      <c r="B969" s="24" t="str">
        <f t="shared" si="45"/>
        <v/>
      </c>
      <c r="C969" s="3"/>
      <c r="D969" s="2"/>
      <c r="E969" s="2"/>
      <c r="F969" s="2"/>
      <c r="G969" s="2"/>
      <c r="H969" s="2"/>
      <c r="I969" s="2"/>
      <c r="J969" s="55" t="str">
        <f t="shared" si="47"/>
        <v/>
      </c>
      <c r="AC969" s="24" t="str">
        <f t="shared" si="46"/>
        <v/>
      </c>
      <c r="AD969" s="24" t="str">
        <f>IFERROR(VLOOKUP(F969,'TASA DE CAMBIO'!$D$2:$G$15,2,0),"")</f>
        <v/>
      </c>
      <c r="AE969" s="24" t="str">
        <f>IFERROR(VLOOKUP(F969,'TASA DE CAMBIO'!$D$2:$G$15,3,0),"")</f>
        <v/>
      </c>
      <c r="AF969" s="24" t="str">
        <f>IFERROR(VLOOKUP(F969,'TASA DE CAMBIO'!$D$2:$G$15,4,0),"")</f>
        <v/>
      </c>
    </row>
    <row r="970" spans="2:32" x14ac:dyDescent="0.2">
      <c r="B970" s="24" t="str">
        <f t="shared" si="45"/>
        <v/>
      </c>
      <c r="C970" s="3"/>
      <c r="D970" s="2"/>
      <c r="E970" s="2"/>
      <c r="F970" s="2"/>
      <c r="G970" s="2"/>
      <c r="H970" s="2"/>
      <c r="I970" s="2"/>
      <c r="J970" s="55" t="str">
        <f t="shared" si="47"/>
        <v/>
      </c>
      <c r="AC970" s="24" t="str">
        <f t="shared" si="46"/>
        <v/>
      </c>
      <c r="AD970" s="24" t="str">
        <f>IFERROR(VLOOKUP(F970,'TASA DE CAMBIO'!$D$2:$G$15,2,0),"")</f>
        <v/>
      </c>
      <c r="AE970" s="24" t="str">
        <f>IFERROR(VLOOKUP(F970,'TASA DE CAMBIO'!$D$2:$G$15,3,0),"")</f>
        <v/>
      </c>
      <c r="AF970" s="24" t="str">
        <f>IFERROR(VLOOKUP(F970,'TASA DE CAMBIO'!$D$2:$G$15,4,0),"")</f>
        <v/>
      </c>
    </row>
    <row r="971" spans="2:32" x14ac:dyDescent="0.2">
      <c r="B971" s="24" t="str">
        <f t="shared" si="45"/>
        <v/>
      </c>
      <c r="C971" s="3"/>
      <c r="D971" s="2"/>
      <c r="E971" s="2"/>
      <c r="F971" s="2"/>
      <c r="G971" s="2"/>
      <c r="H971" s="2"/>
      <c r="I971" s="2"/>
      <c r="J971" s="55" t="str">
        <f t="shared" si="47"/>
        <v/>
      </c>
      <c r="AC971" s="24" t="str">
        <f t="shared" si="46"/>
        <v/>
      </c>
      <c r="AD971" s="24" t="str">
        <f>IFERROR(VLOOKUP(F971,'TASA DE CAMBIO'!$D$2:$G$15,2,0),"")</f>
        <v/>
      </c>
      <c r="AE971" s="24" t="str">
        <f>IFERROR(VLOOKUP(F971,'TASA DE CAMBIO'!$D$2:$G$15,3,0),"")</f>
        <v/>
      </c>
      <c r="AF971" s="24" t="str">
        <f>IFERROR(VLOOKUP(F971,'TASA DE CAMBIO'!$D$2:$G$15,4,0),"")</f>
        <v/>
      </c>
    </row>
    <row r="972" spans="2:32" x14ac:dyDescent="0.2">
      <c r="B972" s="24" t="str">
        <f t="shared" si="45"/>
        <v/>
      </c>
      <c r="C972" s="3"/>
      <c r="D972" s="2"/>
      <c r="E972" s="2"/>
      <c r="F972" s="2"/>
      <c r="G972" s="2"/>
      <c r="H972" s="2"/>
      <c r="I972" s="2"/>
      <c r="J972" s="55" t="str">
        <f t="shared" si="47"/>
        <v/>
      </c>
      <c r="AC972" s="24" t="str">
        <f t="shared" si="46"/>
        <v/>
      </c>
      <c r="AD972" s="24" t="str">
        <f>IFERROR(VLOOKUP(F972,'TASA DE CAMBIO'!$D$2:$G$15,2,0),"")</f>
        <v/>
      </c>
      <c r="AE972" s="24" t="str">
        <f>IFERROR(VLOOKUP(F972,'TASA DE CAMBIO'!$D$2:$G$15,3,0),"")</f>
        <v/>
      </c>
      <c r="AF972" s="24" t="str">
        <f>IFERROR(VLOOKUP(F972,'TASA DE CAMBIO'!$D$2:$G$15,4,0),"")</f>
        <v/>
      </c>
    </row>
    <row r="973" spans="2:32" x14ac:dyDescent="0.2">
      <c r="B973" s="24" t="str">
        <f t="shared" si="45"/>
        <v/>
      </c>
      <c r="C973" s="3"/>
      <c r="D973" s="2"/>
      <c r="E973" s="2"/>
      <c r="F973" s="2"/>
      <c r="G973" s="2"/>
      <c r="H973" s="2"/>
      <c r="I973" s="2"/>
      <c r="J973" s="55" t="str">
        <f t="shared" si="47"/>
        <v/>
      </c>
      <c r="AC973" s="24" t="str">
        <f t="shared" si="46"/>
        <v/>
      </c>
      <c r="AD973" s="24" t="str">
        <f>IFERROR(VLOOKUP(F973,'TASA DE CAMBIO'!$D$2:$G$15,2,0),"")</f>
        <v/>
      </c>
      <c r="AE973" s="24" t="str">
        <f>IFERROR(VLOOKUP(F973,'TASA DE CAMBIO'!$D$2:$G$15,3,0),"")</f>
        <v/>
      </c>
      <c r="AF973" s="24" t="str">
        <f>IFERROR(VLOOKUP(F973,'TASA DE CAMBIO'!$D$2:$G$15,4,0),"")</f>
        <v/>
      </c>
    </row>
    <row r="974" spans="2:32" x14ac:dyDescent="0.2">
      <c r="B974" s="24" t="str">
        <f t="shared" si="45"/>
        <v/>
      </c>
      <c r="C974" s="3"/>
      <c r="D974" s="2"/>
      <c r="E974" s="2"/>
      <c r="F974" s="2"/>
      <c r="G974" s="2"/>
      <c r="H974" s="2"/>
      <c r="I974" s="2"/>
      <c r="J974" s="55" t="str">
        <f t="shared" si="47"/>
        <v/>
      </c>
      <c r="AC974" s="24" t="str">
        <f t="shared" si="46"/>
        <v/>
      </c>
      <c r="AD974" s="24" t="str">
        <f>IFERROR(VLOOKUP(F974,'TASA DE CAMBIO'!$D$2:$G$15,2,0),"")</f>
        <v/>
      </c>
      <c r="AE974" s="24" t="str">
        <f>IFERROR(VLOOKUP(F974,'TASA DE CAMBIO'!$D$2:$G$15,3,0),"")</f>
        <v/>
      </c>
      <c r="AF974" s="24" t="str">
        <f>IFERROR(VLOOKUP(F974,'TASA DE CAMBIO'!$D$2:$G$15,4,0),"")</f>
        <v/>
      </c>
    </row>
    <row r="975" spans="2:32" x14ac:dyDescent="0.2">
      <c r="B975" s="24" t="str">
        <f t="shared" si="45"/>
        <v/>
      </c>
      <c r="C975" s="3"/>
      <c r="D975" s="2"/>
      <c r="E975" s="2"/>
      <c r="F975" s="2"/>
      <c r="G975" s="2"/>
      <c r="H975" s="2"/>
      <c r="I975" s="2"/>
      <c r="J975" s="55" t="str">
        <f t="shared" si="47"/>
        <v/>
      </c>
      <c r="AC975" s="24" t="str">
        <f t="shared" si="46"/>
        <v/>
      </c>
      <c r="AD975" s="24" t="str">
        <f>IFERROR(VLOOKUP(F975,'TASA DE CAMBIO'!$D$2:$G$15,2,0),"")</f>
        <v/>
      </c>
      <c r="AE975" s="24" t="str">
        <f>IFERROR(VLOOKUP(F975,'TASA DE CAMBIO'!$D$2:$G$15,3,0),"")</f>
        <v/>
      </c>
      <c r="AF975" s="24" t="str">
        <f>IFERROR(VLOOKUP(F975,'TASA DE CAMBIO'!$D$2:$G$15,4,0),"")</f>
        <v/>
      </c>
    </row>
    <row r="976" spans="2:32" x14ac:dyDescent="0.2">
      <c r="B976" s="24" t="str">
        <f t="shared" si="45"/>
        <v/>
      </c>
      <c r="C976" s="3"/>
      <c r="D976" s="2"/>
      <c r="E976" s="2"/>
      <c r="F976" s="2"/>
      <c r="G976" s="2"/>
      <c r="H976" s="2"/>
      <c r="I976" s="2"/>
      <c r="J976" s="55" t="str">
        <f t="shared" si="47"/>
        <v/>
      </c>
      <c r="AC976" s="24" t="str">
        <f t="shared" si="46"/>
        <v/>
      </c>
      <c r="AD976" s="24" t="str">
        <f>IFERROR(VLOOKUP(F976,'TASA DE CAMBIO'!$D$2:$G$15,2,0),"")</f>
        <v/>
      </c>
      <c r="AE976" s="24" t="str">
        <f>IFERROR(VLOOKUP(F976,'TASA DE CAMBIO'!$D$2:$G$15,3,0),"")</f>
        <v/>
      </c>
      <c r="AF976" s="24" t="str">
        <f>IFERROR(VLOOKUP(F976,'TASA DE CAMBIO'!$D$2:$G$15,4,0),"")</f>
        <v/>
      </c>
    </row>
    <row r="977" spans="2:32" x14ac:dyDescent="0.2">
      <c r="B977" s="24" t="str">
        <f t="shared" si="45"/>
        <v/>
      </c>
      <c r="C977" s="3"/>
      <c r="D977" s="2"/>
      <c r="E977" s="2"/>
      <c r="F977" s="2"/>
      <c r="G977" s="2"/>
      <c r="H977" s="2"/>
      <c r="I977" s="2"/>
      <c r="J977" s="55" t="str">
        <f t="shared" si="47"/>
        <v/>
      </c>
      <c r="AC977" s="24" t="str">
        <f t="shared" si="46"/>
        <v/>
      </c>
      <c r="AD977" s="24" t="str">
        <f>IFERROR(VLOOKUP(F977,'TASA DE CAMBIO'!$D$2:$G$15,2,0),"")</f>
        <v/>
      </c>
      <c r="AE977" s="24" t="str">
        <f>IFERROR(VLOOKUP(F977,'TASA DE CAMBIO'!$D$2:$G$15,3,0),"")</f>
        <v/>
      </c>
      <c r="AF977" s="24" t="str">
        <f>IFERROR(VLOOKUP(F977,'TASA DE CAMBIO'!$D$2:$G$15,4,0),"")</f>
        <v/>
      </c>
    </row>
    <row r="978" spans="2:32" x14ac:dyDescent="0.2">
      <c r="B978" s="24" t="str">
        <f t="shared" si="45"/>
        <v/>
      </c>
      <c r="C978" s="3"/>
      <c r="D978" s="2"/>
      <c r="E978" s="2"/>
      <c r="F978" s="2"/>
      <c r="G978" s="2"/>
      <c r="H978" s="2"/>
      <c r="I978" s="2"/>
      <c r="J978" s="55" t="str">
        <f t="shared" si="47"/>
        <v/>
      </c>
      <c r="AC978" s="24" t="str">
        <f t="shared" si="46"/>
        <v/>
      </c>
      <c r="AD978" s="24" t="str">
        <f>IFERROR(VLOOKUP(F978,'TASA DE CAMBIO'!$D$2:$G$15,2,0),"")</f>
        <v/>
      </c>
      <c r="AE978" s="24" t="str">
        <f>IFERROR(VLOOKUP(F978,'TASA DE CAMBIO'!$D$2:$G$15,3,0),"")</f>
        <v/>
      </c>
      <c r="AF978" s="24" t="str">
        <f>IFERROR(VLOOKUP(F978,'TASA DE CAMBIO'!$D$2:$G$15,4,0),"")</f>
        <v/>
      </c>
    </row>
    <row r="979" spans="2:32" x14ac:dyDescent="0.2">
      <c r="B979" s="24" t="str">
        <f t="shared" si="45"/>
        <v/>
      </c>
      <c r="C979" s="3"/>
      <c r="D979" s="2"/>
      <c r="E979" s="2"/>
      <c r="F979" s="2"/>
      <c r="G979" s="2"/>
      <c r="H979" s="2"/>
      <c r="I979" s="2"/>
      <c r="J979" s="55" t="str">
        <f t="shared" si="47"/>
        <v/>
      </c>
      <c r="AC979" s="24" t="str">
        <f t="shared" si="46"/>
        <v/>
      </c>
      <c r="AD979" s="24" t="str">
        <f>IFERROR(VLOOKUP(F979,'TASA DE CAMBIO'!$D$2:$G$15,2,0),"")</f>
        <v/>
      </c>
      <c r="AE979" s="24" t="str">
        <f>IFERROR(VLOOKUP(F979,'TASA DE CAMBIO'!$D$2:$G$15,3,0),"")</f>
        <v/>
      </c>
      <c r="AF979" s="24" t="str">
        <f>IFERROR(VLOOKUP(F979,'TASA DE CAMBIO'!$D$2:$G$15,4,0),"")</f>
        <v/>
      </c>
    </row>
    <row r="980" spans="2:32" x14ac:dyDescent="0.2">
      <c r="B980" s="24" t="str">
        <f t="shared" si="45"/>
        <v/>
      </c>
      <c r="C980" s="3"/>
      <c r="D980" s="2"/>
      <c r="E980" s="2"/>
      <c r="F980" s="2"/>
      <c r="G980" s="2"/>
      <c r="H980" s="2"/>
      <c r="I980" s="2"/>
      <c r="J980" s="55" t="str">
        <f t="shared" si="47"/>
        <v/>
      </c>
      <c r="AC980" s="24" t="str">
        <f t="shared" si="46"/>
        <v/>
      </c>
      <c r="AD980" s="24" t="str">
        <f>IFERROR(VLOOKUP(F980,'TASA DE CAMBIO'!$D$2:$G$15,2,0),"")</f>
        <v/>
      </c>
      <c r="AE980" s="24" t="str">
        <f>IFERROR(VLOOKUP(F980,'TASA DE CAMBIO'!$D$2:$G$15,3,0),"")</f>
        <v/>
      </c>
      <c r="AF980" s="24" t="str">
        <f>IFERROR(VLOOKUP(F980,'TASA DE CAMBIO'!$D$2:$G$15,4,0),"")</f>
        <v/>
      </c>
    </row>
    <row r="981" spans="2:32" x14ac:dyDescent="0.2">
      <c r="B981" s="24" t="str">
        <f t="shared" si="45"/>
        <v/>
      </c>
      <c r="C981" s="3"/>
      <c r="D981" s="2"/>
      <c r="E981" s="2"/>
      <c r="F981" s="2"/>
      <c r="G981" s="2"/>
      <c r="H981" s="2"/>
      <c r="I981" s="2"/>
      <c r="J981" s="55" t="str">
        <f t="shared" si="47"/>
        <v/>
      </c>
      <c r="AC981" s="24" t="str">
        <f t="shared" si="46"/>
        <v/>
      </c>
      <c r="AD981" s="24" t="str">
        <f>IFERROR(VLOOKUP(F981,'TASA DE CAMBIO'!$D$2:$G$15,2,0),"")</f>
        <v/>
      </c>
      <c r="AE981" s="24" t="str">
        <f>IFERROR(VLOOKUP(F981,'TASA DE CAMBIO'!$D$2:$G$15,3,0),"")</f>
        <v/>
      </c>
      <c r="AF981" s="24" t="str">
        <f>IFERROR(VLOOKUP(F981,'TASA DE CAMBIO'!$D$2:$G$15,4,0),"")</f>
        <v/>
      </c>
    </row>
    <row r="982" spans="2:32" x14ac:dyDescent="0.2">
      <c r="B982" s="24" t="str">
        <f t="shared" si="45"/>
        <v/>
      </c>
      <c r="C982" s="3"/>
      <c r="D982" s="2"/>
      <c r="E982" s="2"/>
      <c r="F982" s="2"/>
      <c r="G982" s="2"/>
      <c r="H982" s="2"/>
      <c r="I982" s="2"/>
      <c r="J982" s="55" t="str">
        <f t="shared" si="47"/>
        <v/>
      </c>
      <c r="AC982" s="24" t="str">
        <f t="shared" si="46"/>
        <v/>
      </c>
      <c r="AD982" s="24" t="str">
        <f>IFERROR(VLOOKUP(F982,'TASA DE CAMBIO'!$D$2:$G$15,2,0),"")</f>
        <v/>
      </c>
      <c r="AE982" s="24" t="str">
        <f>IFERROR(VLOOKUP(F982,'TASA DE CAMBIO'!$D$2:$G$15,3,0),"")</f>
        <v/>
      </c>
      <c r="AF982" s="24" t="str">
        <f>IFERROR(VLOOKUP(F982,'TASA DE CAMBIO'!$D$2:$G$15,4,0),"")</f>
        <v/>
      </c>
    </row>
    <row r="983" spans="2:32" x14ac:dyDescent="0.2">
      <c r="B983" s="24" t="str">
        <f t="shared" si="45"/>
        <v/>
      </c>
      <c r="C983" s="3"/>
      <c r="D983" s="2"/>
      <c r="E983" s="2"/>
      <c r="F983" s="2"/>
      <c r="G983" s="2"/>
      <c r="H983" s="2"/>
      <c r="I983" s="2"/>
      <c r="J983" s="55" t="str">
        <f t="shared" si="47"/>
        <v/>
      </c>
      <c r="AC983" s="24" t="str">
        <f t="shared" si="46"/>
        <v/>
      </c>
      <c r="AD983" s="24" t="str">
        <f>IFERROR(VLOOKUP(F983,'TASA DE CAMBIO'!$D$2:$G$15,2,0),"")</f>
        <v/>
      </c>
      <c r="AE983" s="24" t="str">
        <f>IFERROR(VLOOKUP(F983,'TASA DE CAMBIO'!$D$2:$G$15,3,0),"")</f>
        <v/>
      </c>
      <c r="AF983" s="24" t="str">
        <f>IFERROR(VLOOKUP(F983,'TASA DE CAMBIO'!$D$2:$G$15,4,0),"")</f>
        <v/>
      </c>
    </row>
    <row r="984" spans="2:32" x14ac:dyDescent="0.2">
      <c r="B984" s="24" t="str">
        <f t="shared" si="45"/>
        <v/>
      </c>
      <c r="C984" s="3"/>
      <c r="D984" s="2"/>
      <c r="E984" s="2"/>
      <c r="F984" s="2"/>
      <c r="G984" s="2"/>
      <c r="H984" s="2"/>
      <c r="I984" s="2"/>
      <c r="J984" s="55" t="str">
        <f t="shared" si="47"/>
        <v/>
      </c>
      <c r="AC984" s="24" t="str">
        <f t="shared" si="46"/>
        <v/>
      </c>
      <c r="AD984" s="24" t="str">
        <f>IFERROR(VLOOKUP(F984,'TASA DE CAMBIO'!$D$2:$G$15,2,0),"")</f>
        <v/>
      </c>
      <c r="AE984" s="24" t="str">
        <f>IFERROR(VLOOKUP(F984,'TASA DE CAMBIO'!$D$2:$G$15,3,0),"")</f>
        <v/>
      </c>
      <c r="AF984" s="24" t="str">
        <f>IFERROR(VLOOKUP(F984,'TASA DE CAMBIO'!$D$2:$G$15,4,0),"")</f>
        <v/>
      </c>
    </row>
    <row r="985" spans="2:32" x14ac:dyDescent="0.2">
      <c r="B985" s="24" t="str">
        <f t="shared" si="45"/>
        <v/>
      </c>
      <c r="C985" s="3"/>
      <c r="D985" s="2"/>
      <c r="E985" s="2"/>
      <c r="F985" s="2"/>
      <c r="G985" s="2"/>
      <c r="H985" s="2"/>
      <c r="I985" s="2"/>
      <c r="J985" s="55" t="str">
        <f t="shared" si="47"/>
        <v/>
      </c>
      <c r="AC985" s="24" t="str">
        <f t="shared" si="46"/>
        <v/>
      </c>
      <c r="AD985" s="24" t="str">
        <f>IFERROR(VLOOKUP(F985,'TASA DE CAMBIO'!$D$2:$G$15,2,0),"")</f>
        <v/>
      </c>
      <c r="AE985" s="24" t="str">
        <f>IFERROR(VLOOKUP(F985,'TASA DE CAMBIO'!$D$2:$G$15,3,0),"")</f>
        <v/>
      </c>
      <c r="AF985" s="24" t="str">
        <f>IFERROR(VLOOKUP(F985,'TASA DE CAMBIO'!$D$2:$G$15,4,0),"")</f>
        <v/>
      </c>
    </row>
    <row r="986" spans="2:32" x14ac:dyDescent="0.2">
      <c r="B986" s="24" t="str">
        <f t="shared" si="45"/>
        <v/>
      </c>
      <c r="C986" s="3"/>
      <c r="D986" s="2"/>
      <c r="E986" s="2"/>
      <c r="F986" s="2"/>
      <c r="G986" s="2"/>
      <c r="H986" s="2"/>
      <c r="I986" s="2"/>
      <c r="J986" s="55" t="str">
        <f t="shared" si="47"/>
        <v/>
      </c>
      <c r="AC986" s="24" t="str">
        <f t="shared" si="46"/>
        <v/>
      </c>
      <c r="AD986" s="24" t="str">
        <f>IFERROR(VLOOKUP(F986,'TASA DE CAMBIO'!$D$2:$G$15,2,0),"")</f>
        <v/>
      </c>
      <c r="AE986" s="24" t="str">
        <f>IFERROR(VLOOKUP(F986,'TASA DE CAMBIO'!$D$2:$G$15,3,0),"")</f>
        <v/>
      </c>
      <c r="AF986" s="24" t="str">
        <f>IFERROR(VLOOKUP(F986,'TASA DE CAMBIO'!$D$2:$G$15,4,0),"")</f>
        <v/>
      </c>
    </row>
    <row r="987" spans="2:32" x14ac:dyDescent="0.2">
      <c r="B987" s="24" t="str">
        <f t="shared" si="45"/>
        <v/>
      </c>
      <c r="C987" s="3"/>
      <c r="D987" s="2"/>
      <c r="E987" s="2"/>
      <c r="F987" s="2"/>
      <c r="G987" s="2"/>
      <c r="H987" s="2"/>
      <c r="I987" s="2"/>
      <c r="J987" s="55" t="str">
        <f t="shared" si="47"/>
        <v/>
      </c>
      <c r="AC987" s="24" t="str">
        <f t="shared" si="46"/>
        <v/>
      </c>
      <c r="AD987" s="24" t="str">
        <f>IFERROR(VLOOKUP(F987,'TASA DE CAMBIO'!$D$2:$G$15,2,0),"")</f>
        <v/>
      </c>
      <c r="AE987" s="24" t="str">
        <f>IFERROR(VLOOKUP(F987,'TASA DE CAMBIO'!$D$2:$G$15,3,0),"")</f>
        <v/>
      </c>
      <c r="AF987" s="24" t="str">
        <f>IFERROR(VLOOKUP(F987,'TASA DE CAMBIO'!$D$2:$G$15,4,0),"")</f>
        <v/>
      </c>
    </row>
    <row r="988" spans="2:32" x14ac:dyDescent="0.2">
      <c r="B988" s="24" t="str">
        <f t="shared" si="45"/>
        <v/>
      </c>
      <c r="C988" s="3"/>
      <c r="D988" s="2"/>
      <c r="E988" s="2"/>
      <c r="F988" s="2"/>
      <c r="G988" s="2"/>
      <c r="H988" s="2"/>
      <c r="I988" s="2"/>
      <c r="J988" s="55" t="str">
        <f t="shared" si="47"/>
        <v/>
      </c>
      <c r="AC988" s="24" t="str">
        <f t="shared" si="46"/>
        <v/>
      </c>
      <c r="AD988" s="24" t="str">
        <f>IFERROR(VLOOKUP(F988,'TASA DE CAMBIO'!$D$2:$G$15,2,0),"")</f>
        <v/>
      </c>
      <c r="AE988" s="24" t="str">
        <f>IFERROR(VLOOKUP(F988,'TASA DE CAMBIO'!$D$2:$G$15,3,0),"")</f>
        <v/>
      </c>
      <c r="AF988" s="24" t="str">
        <f>IFERROR(VLOOKUP(F988,'TASA DE CAMBIO'!$D$2:$G$15,4,0),"")</f>
        <v/>
      </c>
    </row>
    <row r="989" spans="2:32" x14ac:dyDescent="0.2">
      <c r="B989" s="24" t="str">
        <f t="shared" si="45"/>
        <v/>
      </c>
      <c r="C989" s="3"/>
      <c r="D989" s="2"/>
      <c r="E989" s="2"/>
      <c r="F989" s="2"/>
      <c r="G989" s="2"/>
      <c r="H989" s="2"/>
      <c r="I989" s="2"/>
      <c r="J989" s="55" t="str">
        <f t="shared" si="47"/>
        <v/>
      </c>
      <c r="AC989" s="24" t="str">
        <f t="shared" si="46"/>
        <v/>
      </c>
      <c r="AD989" s="24" t="str">
        <f>IFERROR(VLOOKUP(F989,'TASA DE CAMBIO'!$D$2:$G$15,2,0),"")</f>
        <v/>
      </c>
      <c r="AE989" s="24" t="str">
        <f>IFERROR(VLOOKUP(F989,'TASA DE CAMBIO'!$D$2:$G$15,3,0),"")</f>
        <v/>
      </c>
      <c r="AF989" s="24" t="str">
        <f>IFERROR(VLOOKUP(F989,'TASA DE CAMBIO'!$D$2:$G$15,4,0),"")</f>
        <v/>
      </c>
    </row>
    <row r="990" spans="2:32" x14ac:dyDescent="0.2">
      <c r="B990" s="24" t="str">
        <f t="shared" si="45"/>
        <v/>
      </c>
      <c r="C990" s="3"/>
      <c r="D990" s="2"/>
      <c r="E990" s="2"/>
      <c r="F990" s="2"/>
      <c r="G990" s="2"/>
      <c r="H990" s="2"/>
      <c r="I990" s="2"/>
      <c r="J990" s="55" t="str">
        <f t="shared" si="47"/>
        <v/>
      </c>
      <c r="AC990" s="24" t="str">
        <f t="shared" si="46"/>
        <v/>
      </c>
      <c r="AD990" s="24" t="str">
        <f>IFERROR(VLOOKUP(F990,'TASA DE CAMBIO'!$D$2:$G$15,2,0),"")</f>
        <v/>
      </c>
      <c r="AE990" s="24" t="str">
        <f>IFERROR(VLOOKUP(F990,'TASA DE CAMBIO'!$D$2:$G$15,3,0),"")</f>
        <v/>
      </c>
      <c r="AF990" s="24" t="str">
        <f>IFERROR(VLOOKUP(F990,'TASA DE CAMBIO'!$D$2:$G$15,4,0),"")</f>
        <v/>
      </c>
    </row>
    <row r="991" spans="2:32" x14ac:dyDescent="0.2">
      <c r="B991" s="24" t="str">
        <f t="shared" si="45"/>
        <v/>
      </c>
      <c r="C991" s="3"/>
      <c r="D991" s="2"/>
      <c r="E991" s="2"/>
      <c r="F991" s="2"/>
      <c r="G991" s="2"/>
      <c r="H991" s="2"/>
      <c r="I991" s="2"/>
      <c r="J991" s="55" t="str">
        <f t="shared" si="47"/>
        <v/>
      </c>
      <c r="AC991" s="24" t="str">
        <f t="shared" si="46"/>
        <v/>
      </c>
      <c r="AD991" s="24" t="str">
        <f>IFERROR(VLOOKUP(F991,'TASA DE CAMBIO'!$D$2:$G$15,2,0),"")</f>
        <v/>
      </c>
      <c r="AE991" s="24" t="str">
        <f>IFERROR(VLOOKUP(F991,'TASA DE CAMBIO'!$D$2:$G$15,3,0),"")</f>
        <v/>
      </c>
      <c r="AF991" s="24" t="str">
        <f>IFERROR(VLOOKUP(F991,'TASA DE CAMBIO'!$D$2:$G$15,4,0),"")</f>
        <v/>
      </c>
    </row>
    <row r="992" spans="2:32" x14ac:dyDescent="0.2">
      <c r="B992" s="24" t="str">
        <f t="shared" si="45"/>
        <v/>
      </c>
      <c r="C992" s="3"/>
      <c r="D992" s="2"/>
      <c r="E992" s="2"/>
      <c r="F992" s="2"/>
      <c r="G992" s="2"/>
      <c r="H992" s="2"/>
      <c r="I992" s="2"/>
      <c r="J992" s="55" t="str">
        <f t="shared" si="47"/>
        <v/>
      </c>
      <c r="AC992" s="24" t="str">
        <f t="shared" si="46"/>
        <v/>
      </c>
      <c r="AD992" s="24" t="str">
        <f>IFERROR(VLOOKUP(F992,'TASA DE CAMBIO'!$D$2:$G$15,2,0),"")</f>
        <v/>
      </c>
      <c r="AE992" s="24" t="str">
        <f>IFERROR(VLOOKUP(F992,'TASA DE CAMBIO'!$D$2:$G$15,3,0),"")</f>
        <v/>
      </c>
      <c r="AF992" s="24" t="str">
        <f>IFERROR(VLOOKUP(F992,'TASA DE CAMBIO'!$D$2:$G$15,4,0),"")</f>
        <v/>
      </c>
    </row>
    <row r="993" spans="2:32" x14ac:dyDescent="0.2">
      <c r="B993" s="24" t="str">
        <f t="shared" si="45"/>
        <v/>
      </c>
      <c r="C993" s="3"/>
      <c r="D993" s="2"/>
      <c r="E993" s="2"/>
      <c r="F993" s="2"/>
      <c r="G993" s="2"/>
      <c r="H993" s="2"/>
      <c r="I993" s="2"/>
      <c r="J993" s="55" t="str">
        <f t="shared" si="47"/>
        <v/>
      </c>
      <c r="AC993" s="24" t="str">
        <f t="shared" si="46"/>
        <v/>
      </c>
      <c r="AD993" s="24" t="str">
        <f>IFERROR(VLOOKUP(F993,'TASA DE CAMBIO'!$D$2:$G$15,2,0),"")</f>
        <v/>
      </c>
      <c r="AE993" s="24" t="str">
        <f>IFERROR(VLOOKUP(F993,'TASA DE CAMBIO'!$D$2:$G$15,3,0),"")</f>
        <v/>
      </c>
      <c r="AF993" s="24" t="str">
        <f>IFERROR(VLOOKUP(F993,'TASA DE CAMBIO'!$D$2:$G$15,4,0),"")</f>
        <v/>
      </c>
    </row>
    <row r="994" spans="2:32" x14ac:dyDescent="0.2">
      <c r="B994" s="24" t="str">
        <f t="shared" si="45"/>
        <v/>
      </c>
      <c r="C994" s="3"/>
      <c r="D994" s="2"/>
      <c r="E994" s="2"/>
      <c r="F994" s="2"/>
      <c r="G994" s="2"/>
      <c r="H994" s="2"/>
      <c r="I994" s="2"/>
      <c r="J994" s="55" t="str">
        <f t="shared" si="47"/>
        <v/>
      </c>
      <c r="AC994" s="24" t="str">
        <f t="shared" si="46"/>
        <v/>
      </c>
      <c r="AD994" s="24" t="str">
        <f>IFERROR(VLOOKUP(F994,'TASA DE CAMBIO'!$D$2:$G$15,2,0),"")</f>
        <v/>
      </c>
      <c r="AE994" s="24" t="str">
        <f>IFERROR(VLOOKUP(F994,'TASA DE CAMBIO'!$D$2:$G$15,3,0),"")</f>
        <v/>
      </c>
      <c r="AF994" s="24" t="str">
        <f>IFERROR(VLOOKUP(F994,'TASA DE CAMBIO'!$D$2:$G$15,4,0),"")</f>
        <v/>
      </c>
    </row>
    <row r="995" spans="2:32" x14ac:dyDescent="0.2">
      <c r="B995" s="24" t="str">
        <f t="shared" si="45"/>
        <v/>
      </c>
      <c r="C995" s="3"/>
      <c r="D995" s="2"/>
      <c r="E995" s="2"/>
      <c r="F995" s="2"/>
      <c r="G995" s="2"/>
      <c r="H995" s="2"/>
      <c r="I995" s="2"/>
      <c r="J995" s="55" t="str">
        <f t="shared" si="47"/>
        <v/>
      </c>
      <c r="AC995" s="24" t="str">
        <f t="shared" si="46"/>
        <v/>
      </c>
      <c r="AD995" s="24" t="str">
        <f>IFERROR(VLOOKUP(F995,'TASA DE CAMBIO'!$D$2:$G$15,2,0),"")</f>
        <v/>
      </c>
      <c r="AE995" s="24" t="str">
        <f>IFERROR(VLOOKUP(F995,'TASA DE CAMBIO'!$D$2:$G$15,3,0),"")</f>
        <v/>
      </c>
      <c r="AF995" s="24" t="str">
        <f>IFERROR(VLOOKUP(F995,'TASA DE CAMBIO'!$D$2:$G$15,4,0),"")</f>
        <v/>
      </c>
    </row>
    <row r="996" spans="2:32" x14ac:dyDescent="0.2">
      <c r="B996" s="24" t="str">
        <f t="shared" si="45"/>
        <v/>
      </c>
      <c r="C996" s="3"/>
      <c r="D996" s="2"/>
      <c r="E996" s="2"/>
      <c r="F996" s="2"/>
      <c r="G996" s="2"/>
      <c r="H996" s="2"/>
      <c r="I996" s="2"/>
      <c r="J996" s="55" t="str">
        <f t="shared" si="47"/>
        <v/>
      </c>
      <c r="AC996" s="24" t="str">
        <f t="shared" si="46"/>
        <v/>
      </c>
      <c r="AD996" s="24" t="str">
        <f>IFERROR(VLOOKUP(F996,'TASA DE CAMBIO'!$D$2:$G$15,2,0),"")</f>
        <v/>
      </c>
      <c r="AE996" s="24" t="str">
        <f>IFERROR(VLOOKUP(F996,'TASA DE CAMBIO'!$D$2:$G$15,3,0),"")</f>
        <v/>
      </c>
      <c r="AF996" s="24" t="str">
        <f>IFERROR(VLOOKUP(F996,'TASA DE CAMBIO'!$D$2:$G$15,4,0),"")</f>
        <v/>
      </c>
    </row>
    <row r="997" spans="2:32" x14ac:dyDescent="0.2">
      <c r="B997" s="24" t="str">
        <f t="shared" si="45"/>
        <v/>
      </c>
      <c r="C997" s="3"/>
      <c r="D997" s="2"/>
      <c r="E997" s="2"/>
      <c r="F997" s="2"/>
      <c r="G997" s="2"/>
      <c r="H997" s="2"/>
      <c r="I997" s="2"/>
      <c r="J997" s="55" t="str">
        <f t="shared" si="47"/>
        <v/>
      </c>
      <c r="AC997" s="24" t="str">
        <f t="shared" si="46"/>
        <v/>
      </c>
      <c r="AD997" s="24" t="str">
        <f>IFERROR(VLOOKUP(F997,'TASA DE CAMBIO'!$D$2:$G$15,2,0),"")</f>
        <v/>
      </c>
      <c r="AE997" s="24" t="str">
        <f>IFERROR(VLOOKUP(F997,'TASA DE CAMBIO'!$D$2:$G$15,3,0),"")</f>
        <v/>
      </c>
      <c r="AF997" s="24" t="str">
        <f>IFERROR(VLOOKUP(F997,'TASA DE CAMBIO'!$D$2:$G$15,4,0),"")</f>
        <v/>
      </c>
    </row>
    <row r="998" spans="2:32" x14ac:dyDescent="0.2">
      <c r="B998" s="24" t="str">
        <f t="shared" si="45"/>
        <v/>
      </c>
      <c r="C998" s="3"/>
      <c r="D998" s="2"/>
      <c r="E998" s="2"/>
      <c r="F998" s="2"/>
      <c r="G998" s="2"/>
      <c r="H998" s="2"/>
      <c r="I998" s="2"/>
      <c r="J998" s="55" t="str">
        <f t="shared" si="47"/>
        <v/>
      </c>
      <c r="AC998" s="24" t="str">
        <f t="shared" si="46"/>
        <v/>
      </c>
      <c r="AD998" s="24" t="str">
        <f>IFERROR(VLOOKUP(F998,'TASA DE CAMBIO'!$D$2:$G$15,2,0),"")</f>
        <v/>
      </c>
      <c r="AE998" s="24" t="str">
        <f>IFERROR(VLOOKUP(F998,'TASA DE CAMBIO'!$D$2:$G$15,3,0),"")</f>
        <v/>
      </c>
      <c r="AF998" s="24" t="str">
        <f>IFERROR(VLOOKUP(F998,'TASA DE CAMBIO'!$D$2:$G$15,4,0),"")</f>
        <v/>
      </c>
    </row>
    <row r="999" spans="2:32" x14ac:dyDescent="0.2">
      <c r="B999" s="24" t="str">
        <f t="shared" si="45"/>
        <v/>
      </c>
      <c r="C999" s="3"/>
      <c r="D999" s="2"/>
      <c r="E999" s="2"/>
      <c r="F999" s="2"/>
      <c r="G999" s="2"/>
      <c r="H999" s="2"/>
      <c r="I999" s="2"/>
      <c r="J999" s="55" t="str">
        <f t="shared" si="47"/>
        <v/>
      </c>
      <c r="AC999" s="24" t="str">
        <f t="shared" si="46"/>
        <v/>
      </c>
      <c r="AD999" s="24" t="str">
        <f>IFERROR(VLOOKUP(F999,'TASA DE CAMBIO'!$D$2:$G$15,2,0),"")</f>
        <v/>
      </c>
      <c r="AE999" s="24" t="str">
        <f>IFERROR(VLOOKUP(F999,'TASA DE CAMBIO'!$D$2:$G$15,3,0),"")</f>
        <v/>
      </c>
      <c r="AF999" s="24" t="str">
        <f>IFERROR(VLOOKUP(F999,'TASA DE CAMBIO'!$D$2:$G$15,4,0),"")</f>
        <v/>
      </c>
    </row>
    <row r="1000" spans="2:32" x14ac:dyDescent="0.2">
      <c r="B1000" s="24" t="str">
        <f t="shared" si="45"/>
        <v/>
      </c>
      <c r="C1000" s="4"/>
      <c r="D1000" s="5"/>
      <c r="E1000" s="5"/>
      <c r="F1000" s="5"/>
      <c r="G1000" s="5"/>
      <c r="H1000" s="5"/>
      <c r="I1000" s="5"/>
      <c r="J1000" s="56" t="str">
        <f t="shared" si="47"/>
        <v/>
      </c>
      <c r="AC1000" s="24" t="str">
        <f t="shared" si="46"/>
        <v/>
      </c>
      <c r="AD1000" s="24" t="str">
        <f>IFERROR(VLOOKUP(F1000,'TASA DE CAMBIO'!$D$2:$G$15,2,0),"")</f>
        <v/>
      </c>
      <c r="AE1000" s="24" t="str">
        <f>IFERROR(VLOOKUP(F1000,'TASA DE CAMBIO'!$D$2:$G$15,3,0),"")</f>
        <v/>
      </c>
      <c r="AF1000" s="24" t="str">
        <f>IFERROR(VLOOKUP(F1000,'TASA DE CAMBIO'!$D$2:$G$15,4,0),"")</f>
        <v/>
      </c>
    </row>
  </sheetData>
  <mergeCells count="1">
    <mergeCell ref="C3:J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A5C580-6592-47DD-8259-A88F6A596001}">
          <x14:formula1>
            <xm:f>'BROKERS-MONEDAS'!$F$6:$F$10</xm:f>
          </x14:formula1>
          <xm:sqref>F5:F1000</xm:sqref>
        </x14:dataValidation>
        <x14:dataValidation type="list" allowBlank="1" showInputMessage="1" showErrorMessage="1" xr:uid="{9AE037AA-3D41-4E5D-A860-776A922070E5}">
          <x14:formula1>
            <xm:f>'BROKERS-MONEDAS'!$C$6:$C$10</xm:f>
          </x14:formula1>
          <xm:sqref>E5:E1000</xm:sqref>
        </x14:dataValidation>
        <x14:dataValidation type="list" allowBlank="1" showInputMessage="1" showErrorMessage="1" xr:uid="{282A43B8-D8D4-4C6D-90AA-BEF40B30B998}">
          <x14:formula1>
            <xm:f>PORTAFOLIO!$B$6:$B$102</xm:f>
          </x14:formula1>
          <xm:sqref>D5:D1000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83257-9676-482B-BFA3-3FEA33848620}">
  <dimension ref="B3:BA101"/>
  <sheetViews>
    <sheetView zoomScale="90" zoomScaleNormal="90" workbookViewId="0">
      <pane ySplit="4" topLeftCell="A5" activePane="bottomLeft" state="frozen"/>
      <selection pane="bottomLeft" activeCell="K5" sqref="K5"/>
    </sheetView>
  </sheetViews>
  <sheetFormatPr baseColWidth="10" defaultColWidth="11.5" defaultRowHeight="15" x14ac:dyDescent="0.2"/>
  <cols>
    <col min="1" max="1" width="6" style="23" customWidth="1"/>
    <col min="2" max="2" width="4.83203125" style="23" hidden="1" customWidth="1"/>
    <col min="3" max="3" width="30" style="23" customWidth="1"/>
    <col min="4" max="7" width="11.5" style="23"/>
    <col min="8" max="8" width="17.6640625" style="23" customWidth="1"/>
    <col min="9" max="9" width="18.5" style="23" bestFit="1" customWidth="1"/>
    <col min="10" max="10" width="18.5" style="23" customWidth="1"/>
    <col min="11" max="11" width="16.5" style="23" bestFit="1" customWidth="1"/>
    <col min="12" max="12" width="15.5" style="23" bestFit="1" customWidth="1"/>
    <col min="13" max="13" width="4.5" style="23" customWidth="1"/>
    <col min="14" max="14" width="15.83203125" style="23" bestFit="1" customWidth="1"/>
    <col min="15" max="15" width="14.5" style="23" bestFit="1" customWidth="1"/>
    <col min="16" max="27" width="11.5" style="23"/>
    <col min="28" max="44" width="11.5" style="24"/>
    <col min="45" max="53" width="11.5" style="60"/>
    <col min="54" max="16384" width="11.5" style="23"/>
  </cols>
  <sheetData>
    <row r="3" spans="2:44" ht="27" x14ac:dyDescent="0.2">
      <c r="C3" s="150" t="s">
        <v>21</v>
      </c>
      <c r="D3" s="150"/>
      <c r="E3" s="150"/>
      <c r="F3" s="150"/>
      <c r="G3" s="150"/>
      <c r="H3" s="57"/>
      <c r="I3" s="57"/>
      <c r="J3" s="57"/>
      <c r="K3" s="58"/>
      <c r="L3" s="59"/>
      <c r="N3" s="149"/>
      <c r="O3" s="149"/>
    </row>
    <row r="4" spans="2:44" x14ac:dyDescent="0.2">
      <c r="C4" s="69" t="s">
        <v>15</v>
      </c>
      <c r="D4" s="70" t="s">
        <v>14</v>
      </c>
      <c r="E4" s="70" t="s">
        <v>30</v>
      </c>
      <c r="F4" s="70" t="s">
        <v>28</v>
      </c>
      <c r="G4" s="70" t="s">
        <v>26</v>
      </c>
      <c r="H4" s="70" t="s">
        <v>244</v>
      </c>
      <c r="I4" s="70" t="s">
        <v>16</v>
      </c>
      <c r="J4" s="70" t="s">
        <v>238</v>
      </c>
      <c r="K4" s="70" t="s">
        <v>19</v>
      </c>
      <c r="L4" s="71" t="s">
        <v>20</v>
      </c>
      <c r="N4" s="69" t="s">
        <v>17</v>
      </c>
      <c r="O4" s="71" t="s">
        <v>18</v>
      </c>
      <c r="AC4" s="61" t="s">
        <v>15</v>
      </c>
      <c r="AD4" s="61" t="s">
        <v>14</v>
      </c>
      <c r="AE4" s="61" t="s">
        <v>30</v>
      </c>
      <c r="AF4" s="61" t="s">
        <v>28</v>
      </c>
      <c r="AG4" s="61" t="s">
        <v>26</v>
      </c>
      <c r="AH4" s="61" t="s">
        <v>244</v>
      </c>
      <c r="AI4" s="61" t="s">
        <v>16</v>
      </c>
      <c r="AJ4" s="61" t="s">
        <v>238</v>
      </c>
      <c r="AK4" s="61" t="s">
        <v>19</v>
      </c>
      <c r="AL4" s="61" t="s">
        <v>20</v>
      </c>
      <c r="AN4" s="61" t="s">
        <v>17</v>
      </c>
      <c r="AO4" s="61" t="s">
        <v>18</v>
      </c>
    </row>
    <row r="5" spans="2:44" x14ac:dyDescent="0.2">
      <c r="B5" s="24" t="str">
        <f>IF(PORTAFOLIO!AE6=0,"",PORTAFOLIO!AE6)</f>
        <v>AAPLHAPIUSD</v>
      </c>
      <c r="C5" s="102" t="str">
        <f>IF(PORTAFOLIO!B6="","",PORTAFOLIO!B6)</f>
        <v>AAPL</v>
      </c>
      <c r="D5" s="103" t="str">
        <f>IF(B5="","",VLOOKUP(B5,PORTAFOLIO!$AE$6:$AI$102,3,0))</f>
        <v>Acción</v>
      </c>
      <c r="E5" s="103" t="str">
        <f>IF(B5="","",VLOOKUP(B5,PORTAFOLIO!$AE$6:$AI$102,4,0))</f>
        <v>HAPI</v>
      </c>
      <c r="F5" s="103" t="str">
        <f>IF(B5="","",VLOOKUP(B5,PORTAFOLIO!$AE$6:$AI$102,5,0))</f>
        <v>USD</v>
      </c>
      <c r="G5" s="104">
        <f>IF(B5="","",SUMIF(REGISTROS!$B$5:$B$1000,B5,REGISTROS!$K$5:$K$1000)-SUMIF(REGISTROS!$M$5:$M$1000,B5,REGISTROS!$V$5:$V$1000))</f>
        <v>0.76923076923076927</v>
      </c>
      <c r="H5" s="105" t="str">
        <f>IF(AH5="","",IF(AND(AQ5="Inicio",AR5=2),_xlfn.CONCAT(AP5,TEXT(AH5,"#,##0.00")), IF(AND(AQ5="Fin",AR5=2),_xlfn.CONCAT(TEXT(AH5,"#,##0.00"),AP5), IF(AND(AQ5="Inicio",AR5=0),_xlfn.CONCAT(AP5,TEXT(AH5,"#,##0")), IF(AND(AQ5="Fin",AR5=0),_xlfn.CONCAT(TEXT(AH5,"#,##0"),AP5),"")))))</f>
        <v>$0.15</v>
      </c>
      <c r="I5" s="105" t="str">
        <f ca="1">IF(AI5="","",IF(AND(AQ5="Inicio",AR5=2),_xlfn.CONCAT(AP5,TEXT(AI5,"#,##0.00")), IF(AND(AQ5="Fin",AR5=2),_xlfn.CONCAT(TEXT(AI5,"#,##0.00"),AP5), IF(AND(AQ5="Inicio",AR5=0),_xlfn.CONCAT(AP5,TEXT(AI5,"#,##0")), IF(AND(AQ5="Fin",AR5=0),_xlfn.CONCAT(TEXT(AI5,"#,##0"),AP5),"")))))</f>
        <v>$168,46154</v>
      </c>
      <c r="J5" s="105" t="str">
        <f>IF(AJ5="","",IF(AND(AQ5="Inicio",AR5=2),_xlfn.CONCAT(AP5,TEXT(AJ5,"#,##0.00")), IF(AND(AQ5="Fin",AR5=2),_xlfn.CONCAT(TEXT(AJ5,"#,##0.00"),AP5), IF(AND(AQ5="Inicio",AR5=0),_xlfn.CONCAT(AP5,TEXT(AJ5,"#,##0")), IF(AND(AQ5="Fin",AR5=0),_xlfn.CONCAT(TEXT(AJ5,"#,##0"),AP5),"")))))</f>
        <v>$0.39</v>
      </c>
      <c r="K5" s="106" t="str">
        <f ca="1">IF(AK5="","",IF(AND(AQ5="Inicio",AR5=2),_xlfn.CONCAT(AP5,TEXT(AK5,"#,##0.00")), IF(AND(AQ5="Fin",AR5=2),_xlfn.CONCAT(TEXT(AK5,"#,##0.00"),AP5), IF(AND(AQ5="Inicio",AR5=0),_xlfn.CONCAT(AP5,TEXT(AK5,"#,##0")), IF(AND(AQ5="Fin",AR5=0),_xlfn.CONCAT(TEXT(AK5,"#,##0"),AP5),"")))))</f>
        <v>$68,70054</v>
      </c>
      <c r="L5" s="107">
        <f ca="1">IFERROR(IF(B5="","",AK5/SUMIF(REGISTROS!$B$5:$B$1000,RENTABILIDAD!B5,REGISTROS!$G$5:$G$1000)),0)</f>
        <v>0.68700538461538474</v>
      </c>
      <c r="M5" s="62"/>
      <c r="N5" s="118">
        <f>IF(B5="","",SUMIF(REGISTROS!$B$5:$B$1000,RENTABILIDAD!B5,REGISTROS!$G$5:$G$1000)/SUMIF(REGISTROS!$B$5:$B$1000,RENTABILIDAD!B5,REGISTROS!$K$5:$K$1000))</f>
        <v>130</v>
      </c>
      <c r="O5" s="119">
        <f ca="1">IF(VLOOKUP(C5,'PRECIO ACTUAL'!$B$6:$D$102,2,0)="Ingresar precio de hoy:",VLOOKUP(C5,'PRECIO ACTUAL'!$B$6:$D$102,3,0),VLOOKUP(C5,'PRECIO ACTUAL'!$B$6:$D$102,2,0))</f>
        <v>219</v>
      </c>
      <c r="AB5" s="24" t="str">
        <f>B5</f>
        <v>AAPLHAPIUSD</v>
      </c>
      <c r="AC5" s="63" t="str">
        <f>C5</f>
        <v>AAPL</v>
      </c>
      <c r="AD5" s="63" t="str">
        <f>IF(AB5="","",VLOOKUP(AB5,PORTAFOLIO!$AE$6:$AI$102,3,0))</f>
        <v>Acción</v>
      </c>
      <c r="AE5" s="63" t="str">
        <f>IF(AB5="","",VLOOKUP(AB5,PORTAFOLIO!$AE$6:$AI$102,4,0))</f>
        <v>HAPI</v>
      </c>
      <c r="AF5" s="63" t="str">
        <f>IF(AB5="","",VLOOKUP(AB5,PORTAFOLIO!$AE$6:$AI$102,5,0))</f>
        <v>USD</v>
      </c>
      <c r="AG5" s="64">
        <f>IF(AB5="","",SUMIF(REGISTROS!$B$5:$B$1000,AB5,REGISTROS!$K$5:$K$1000)-SUMIF(REGISTROS!$M$5:$M$1000,AB5,REGISTROS!$V$5:$V$1000))</f>
        <v>0.76923076923076927</v>
      </c>
      <c r="AH5" s="65">
        <f>IF(AB5="","",SUMIF(REGISTROS!$B$5:$B$1000,RENTABILIDAD!AB5,REGISTROS!$H$5:$H$1000)+SUMIF(REGISTROS!$M$5:$M$1000,RENTABILIDAD!AB5,REGISTROS!$S$5:$S$1000))</f>
        <v>0.15</v>
      </c>
      <c r="AI5" s="65">
        <f ca="1">IF(AB5="","",AO5*AG5)</f>
        <v>168.46153846153848</v>
      </c>
      <c r="AJ5" s="65">
        <f>IF(AB5="","",SUMIF(DIVIDENDOS!$B$5:$B$1000,RENTABILIDAD!AB5,DIVIDENDOS!$AC$5:$AC$1000))</f>
        <v>0.38900000000000001</v>
      </c>
      <c r="AK5" s="66">
        <f ca="1">IF(AB5="","",AI5+SUMIF(REGISTROS!$M$5:$M$1000,RENTABILIDAD!AB5,REGISTROS!$R$5:$R$1000)-SUMIF(REGISTROS!$B$5:$B$1000,RENTABILIDAD!AB5,REGISTROS!$G$5:$G$1000)+AJ5-AH5)</f>
        <v>68.700538461538471</v>
      </c>
      <c r="AL5" s="67">
        <f ca="1">IFERROR(IF(AB5="","",AK5/SUMIF(REGISTROS!$B$5:$B$1000,RENTABILIDAD!AB5,REGISTROS!$G$5:$G$1000)),0)</f>
        <v>0.68700538461538474</v>
      </c>
      <c r="AM5" s="68"/>
      <c r="AN5" s="65">
        <f>IF(AB5="","",SUMIF(REGISTROS!$B$5:$B$1000,RENTABILIDAD!AB5,REGISTROS!$G$5:$G$1000)/SUMIF(REGISTROS!$B$5:$B$1000,RENTABILIDAD!AB5,REGISTROS!$K$5:$K$1000))</f>
        <v>130</v>
      </c>
      <c r="AO5" s="65">
        <f ca="1">IF(VLOOKUP(AC5,'PRECIO ACTUAL'!$B$6:$D$102,2,0)="Ingresar precio de hoy:",VLOOKUP(AC5,'PRECIO ACTUAL'!$B$6:$D$102,3,0),VLOOKUP(AC5,'PRECIO ACTUAL'!$B$6:$D$102,2,0))</f>
        <v>219</v>
      </c>
      <c r="AP5" s="24" t="str">
        <f>IFERROR(VLOOKUP(AF5,'TASA DE CAMBIO'!$D$2:$G$15,2,0),"")</f>
        <v>$</v>
      </c>
      <c r="AQ5" s="24" t="str">
        <f>IFERROR(VLOOKUP(AF5,'TASA DE CAMBIO'!$D$2:$G$15,3,0),"")</f>
        <v>Inicio</v>
      </c>
      <c r="AR5" s="24">
        <f>IFERROR(VLOOKUP(AF5,'TASA DE CAMBIO'!$D$2:$G$15,4,0),"")</f>
        <v>2</v>
      </c>
    </row>
    <row r="6" spans="2:44" x14ac:dyDescent="0.2">
      <c r="B6" s="24" t="str">
        <f>IF(PORTAFOLIO!AE7=0,"",PORTAFOLIO!AE7)</f>
        <v>VOOIBUSD</v>
      </c>
      <c r="C6" s="108" t="str">
        <f>IF(PORTAFOLIO!B7="","",PORTAFOLIO!B7)</f>
        <v>VOO</v>
      </c>
      <c r="D6" s="2" t="str">
        <f>IF(B6="","",VLOOKUP(B6,PORTAFOLIO!$AE$6:$AI$102,3,0))</f>
        <v>ETF</v>
      </c>
      <c r="E6" s="2" t="str">
        <f>IF(B6="","",VLOOKUP(B6,PORTAFOLIO!$AE$6:$AI$102,4,0))</f>
        <v>IB</v>
      </c>
      <c r="F6" s="2" t="str">
        <f>IF(B6="","",VLOOKUP(B6,PORTAFOLIO!$AE$6:$AI$102,5,0))</f>
        <v>USD</v>
      </c>
      <c r="G6" s="6">
        <f>IF(B6="","",SUMIF(REGISTROS!$B$5:$B$1000,B6,REGISTROS!$K$5:$K$1000)-SUMIF(REGISTROS!$M$5:$M$1000,B6,REGISTROS!$V$5:$V$1000))</f>
        <v>0.78947368421052633</v>
      </c>
      <c r="H6" s="109" t="str">
        <f t="shared" ref="H6:H69" si="0">IF(AH6="","",IF(AND(AQ6="Inicio",AR6=2),_xlfn.CONCAT(AP6,TEXT(AH6,"#,##0.00")), IF(AND(AQ6="Fin",AR6=2),_xlfn.CONCAT(TEXT(AH6,"#,##0.00"),AP6), IF(AND(AQ6="Inicio",AR6=0),_xlfn.CONCAT(AP6,TEXT(AH6,"#,##0")), IF(AND(AQ6="Fin",AR6=0),_xlfn.CONCAT(TEXT(AH6,"#,##0"),AP6),"")))))</f>
        <v>$0.15</v>
      </c>
      <c r="I6" s="109" t="str">
        <f t="shared" ref="I6:I69" ca="1" si="1">IF(AI6="","",IF(AND(AQ6="Inicio",AR6=2),_xlfn.CONCAT(AP6,TEXT(AI6,"#,##0.00")), IF(AND(AQ6="Fin",AR6=2),_xlfn.CONCAT(TEXT(AI6,"#,##0.00"),AP6), IF(AND(AQ6="Inicio",AR6=0),_xlfn.CONCAT(AP6,TEXT(AI6,"#,##0")), IF(AND(AQ6="Fin",AR6=0),_xlfn.CONCAT(TEXT(AI6,"#,##0"),AP6),"")))))</f>
        <v>$400,26316</v>
      </c>
      <c r="J6" s="109" t="str">
        <f t="shared" ref="J6:J69" si="2">IF(AJ6="","",IF(AND(AQ6="Inicio",AR6=2),_xlfn.CONCAT(AP6,TEXT(AJ6,"#,##0.00")), IF(AND(AQ6="Fin",AR6=2),_xlfn.CONCAT(TEXT(AJ6,"#,##0.00"),AP6), IF(AND(AQ6="Inicio",AR6=0),_xlfn.CONCAT(AP6,TEXT(AJ6,"#,##0")), IF(AND(AQ6="Fin",AR6=0),_xlfn.CONCAT(TEXT(AJ6,"#,##0"),AP6),"")))))</f>
        <v>$0.00</v>
      </c>
      <c r="K6" s="110" t="str">
        <f t="shared" ref="K6:K69" ca="1" si="3">IF(AK6="","",IF(AND(AQ6="Inicio",AR6=2),_xlfn.CONCAT(AP6,TEXT(AK6,"#,##0.00")), IF(AND(AQ6="Fin",AR6=2),_xlfn.CONCAT(TEXT(AK6,"#,##0.00"),AP6), IF(AND(AQ6="Inicio",AR6=0),_xlfn.CONCAT(AP6,TEXT(AK6,"#,##0")), IF(AND(AQ6="Fin",AR6=0),_xlfn.CONCAT(TEXT(AK6,"#,##0"),AP6),"")))))</f>
        <v>$100,11316</v>
      </c>
      <c r="L6" s="111">
        <f ca="1">IFERROR(IF(B6="","",AK6/SUMIF(REGISTROS!$B$5:$B$1000,RENTABILIDAD!B6,REGISTROS!$G$5:$G$1000)),0)</f>
        <v>0.3337105263157894</v>
      </c>
      <c r="M6" s="62"/>
      <c r="N6" s="120">
        <f>IF(B6="","",SUMIF(REGISTROS!$B$5:$B$1000,RENTABILIDAD!B6,REGISTROS!$G$5:$G$1000)/SUMIF(REGISTROS!$B$5:$B$1000,RENTABILIDAD!B6,REGISTROS!$K$5:$K$1000))</f>
        <v>380</v>
      </c>
      <c r="O6" s="121">
        <f ca="1">IF(VLOOKUP(C6,'PRECIO ACTUAL'!$B$6:$D$102,2,0)="Ingresar precio de hoy:",VLOOKUP(C6,'PRECIO ACTUAL'!$B$6:$D$102,3,0),VLOOKUP(C6,'PRECIO ACTUAL'!$B$6:$D$102,2,0))</f>
        <v>507</v>
      </c>
      <c r="AB6" s="24" t="str">
        <f t="shared" ref="AB6:AB69" si="4">B6</f>
        <v>VOOIBUSD</v>
      </c>
      <c r="AC6" s="63" t="str">
        <f t="shared" ref="AC6:AC69" si="5">C6</f>
        <v>VOO</v>
      </c>
      <c r="AD6" s="63" t="str">
        <f>IF(AB6="","",VLOOKUP(AB6,PORTAFOLIO!$AE$6:$AI$102,3,0))</f>
        <v>ETF</v>
      </c>
      <c r="AE6" s="63" t="str">
        <f>IF(AB6="","",VLOOKUP(AB6,PORTAFOLIO!$AE$6:$AI$102,4,0))</f>
        <v>IB</v>
      </c>
      <c r="AF6" s="63" t="str">
        <f>IF(AB6="","",VLOOKUP(AB6,PORTAFOLIO!$AE$6:$AI$102,5,0))</f>
        <v>USD</v>
      </c>
      <c r="AG6" s="64">
        <f>IF(AB6="","",SUMIF(REGISTROS!$B$5:$B$1000,AB6,REGISTROS!$K$5:$K$1000)-SUMIF(REGISTROS!$M$5:$M$1000,AB6,REGISTROS!$V$5:$V$1000))</f>
        <v>0.78947368421052633</v>
      </c>
      <c r="AH6" s="65">
        <f>IF(AB6="","",SUMIF(REGISTROS!$B$5:$B$1000,RENTABILIDAD!AB6,REGISTROS!$H$5:$H$1000)+SUMIF(REGISTROS!$M$5:$M$1000,RENTABILIDAD!AB6,REGISTROS!$S$5:$S$1000))</f>
        <v>0.15</v>
      </c>
      <c r="AI6" s="65">
        <f t="shared" ref="AI6:AI69" ca="1" si="6">IF(AB6="","",AO6*AG6)</f>
        <v>400.26315789473682</v>
      </c>
      <c r="AJ6" s="65">
        <f>IF(AB6="","",SUMIF(DIVIDENDOS!$B$5:$B$1000,RENTABILIDAD!AB6,DIVIDENDOS!$AC$5:$AC$1000))</f>
        <v>0</v>
      </c>
      <c r="AK6" s="66">
        <f ca="1">IF(AB6="","",AI6+SUMIF(REGISTROS!$M$5:$M$1000,RENTABILIDAD!AB6,REGISTROS!$R$5:$R$1000)-SUMIF(REGISTROS!$B$5:$B$1000,RENTABILIDAD!AB6,REGISTROS!$G$5:$G$1000)+AJ6-AH6)</f>
        <v>100.11315789473682</v>
      </c>
      <c r="AL6" s="67">
        <f ca="1">IFERROR(IF(AB6="","",AK6/SUMIF(REGISTROS!$B$5:$B$1000,RENTABILIDAD!AB6,REGISTROS!$G$5:$G$1000)),0)</f>
        <v>0.3337105263157894</v>
      </c>
      <c r="AM6" s="68"/>
      <c r="AN6" s="65">
        <f>IF(AB6="","",SUMIF(REGISTROS!$B$5:$B$1000,RENTABILIDAD!AB6,REGISTROS!$G$5:$G$1000)/SUMIF(REGISTROS!$B$5:$B$1000,RENTABILIDAD!AB6,REGISTROS!$K$5:$K$1000))</f>
        <v>380</v>
      </c>
      <c r="AO6" s="65">
        <f ca="1">IF(VLOOKUP(AC6,'PRECIO ACTUAL'!$B$6:$D$102,2,0)="Ingresar precio de hoy:",VLOOKUP(AC6,'PRECIO ACTUAL'!$B$6:$D$102,3,0),VLOOKUP(AC6,'PRECIO ACTUAL'!$B$6:$D$102,2,0))</f>
        <v>507</v>
      </c>
      <c r="AP6" s="24" t="str">
        <f>IFERROR(VLOOKUP(AF6,'TASA DE CAMBIO'!$D$2:$G$15,2,0),"")</f>
        <v>$</v>
      </c>
      <c r="AQ6" s="24" t="str">
        <f>IFERROR(VLOOKUP(AF6,'TASA DE CAMBIO'!$D$2:$G$15,3,0),"")</f>
        <v>Inicio</v>
      </c>
      <c r="AR6" s="24">
        <f>IFERROR(VLOOKUP(AF6,'TASA DE CAMBIO'!$D$2:$G$15,4,0),"")</f>
        <v>2</v>
      </c>
    </row>
    <row r="7" spans="2:44" x14ac:dyDescent="0.2">
      <c r="B7" s="24" t="str">
        <f>IF(PORTAFOLIO!AE8=0,"",PORTAFOLIO!AE8)</f>
        <v>BCOLOMBIATRIICOP</v>
      </c>
      <c r="C7" s="108" t="str">
        <f>IF(PORTAFOLIO!B8="","",PORTAFOLIO!B8)</f>
        <v>BCOLOMBIA</v>
      </c>
      <c r="D7" s="2" t="str">
        <f>IF(B7="","",VLOOKUP(B7,PORTAFOLIO!$AE$6:$AI$102,3,0))</f>
        <v>Acción</v>
      </c>
      <c r="E7" s="2" t="str">
        <f>IF(B7="","",VLOOKUP(B7,PORTAFOLIO!$AE$6:$AI$102,4,0))</f>
        <v>TRII</v>
      </c>
      <c r="F7" s="2" t="str">
        <f>IF(B7="","",VLOOKUP(B7,PORTAFOLIO!$AE$6:$AI$102,5,0))</f>
        <v>COP</v>
      </c>
      <c r="G7" s="6">
        <f>IF(B7="","",SUMIF(REGISTROS!$B$5:$B$1000,B7,REGISTROS!$K$5:$K$1000)-SUMIF(REGISTROS!$M$5:$M$1000,B7,REGISTROS!$V$5:$V$1000))</f>
        <v>14.285714285714286</v>
      </c>
      <c r="H7" s="109" t="str">
        <f t="shared" si="0"/>
        <v>$10,000</v>
      </c>
      <c r="I7" s="109" t="str">
        <f t="shared" ca="1" si="1"/>
        <v>$535714,286</v>
      </c>
      <c r="J7" s="109" t="str">
        <f t="shared" si="2"/>
        <v>$0</v>
      </c>
      <c r="K7" s="110" t="str">
        <f t="shared" ca="1" si="3"/>
        <v>$25714,286</v>
      </c>
      <c r="L7" s="111">
        <f ca="1">IFERROR(IF(B7="","",AK7/SUMIF(REGISTROS!$B$5:$B$1000,RENTABILIDAD!B7,REGISTROS!$G$5:$G$1000)),0)</f>
        <v>5.1428571428571594E-2</v>
      </c>
      <c r="M7" s="62"/>
      <c r="N7" s="120">
        <f>IF(B7="","",SUMIF(REGISTROS!$B$5:$B$1000,RENTABILIDAD!B7,REGISTROS!$G$5:$G$1000)/SUMIF(REGISTROS!$B$5:$B$1000,RENTABILIDAD!B7,REGISTROS!$K$5:$K$1000))</f>
        <v>35000</v>
      </c>
      <c r="O7" s="121">
        <f ca="1">IF(VLOOKUP(C7,'PRECIO ACTUAL'!$B$6:$D$102,2,0)="Ingresar precio de hoy:",VLOOKUP(C7,'PRECIO ACTUAL'!$B$6:$D$102,3,0),VLOOKUP(C7,'PRECIO ACTUAL'!$B$6:$D$102,2,0))</f>
        <v>37500</v>
      </c>
      <c r="AB7" s="24" t="str">
        <f t="shared" si="4"/>
        <v>BCOLOMBIATRIICOP</v>
      </c>
      <c r="AC7" s="63" t="str">
        <f t="shared" si="5"/>
        <v>BCOLOMBIA</v>
      </c>
      <c r="AD7" s="63" t="str">
        <f>IF(AB7="","",VLOOKUP(AB7,PORTAFOLIO!$AE$6:$AI$102,3,0))</f>
        <v>Acción</v>
      </c>
      <c r="AE7" s="63" t="str">
        <f>IF(AB7="","",VLOOKUP(AB7,PORTAFOLIO!$AE$6:$AI$102,4,0))</f>
        <v>TRII</v>
      </c>
      <c r="AF7" s="63" t="str">
        <f>IF(AB7="","",VLOOKUP(AB7,PORTAFOLIO!$AE$6:$AI$102,5,0))</f>
        <v>COP</v>
      </c>
      <c r="AG7" s="64">
        <f>IF(AB7="","",SUMIF(REGISTROS!$B$5:$B$1000,AB7,REGISTROS!$K$5:$K$1000)-SUMIF(REGISTROS!$M$5:$M$1000,AB7,REGISTROS!$V$5:$V$1000))</f>
        <v>14.285714285714286</v>
      </c>
      <c r="AH7" s="65">
        <f>IF(AB7="","",SUMIF(REGISTROS!$B$5:$B$1000,RENTABILIDAD!AB7,REGISTROS!$H$5:$H$1000)+SUMIF(REGISTROS!$M$5:$M$1000,RENTABILIDAD!AB7,REGISTROS!$S$5:$S$1000))</f>
        <v>10000</v>
      </c>
      <c r="AI7" s="65">
        <f ca="1">IF(AB7="","",AO7*AG7)</f>
        <v>535714.2857142858</v>
      </c>
      <c r="AJ7" s="65">
        <f>IF(AB7="","",SUMIF(DIVIDENDOS!$B$5:$B$1000,RENTABILIDAD!AB7,DIVIDENDOS!$AC$5:$AC$1000))</f>
        <v>0</v>
      </c>
      <c r="AK7" s="66">
        <f ca="1">IF(AB7="","",AI7+SUMIF(REGISTROS!$M$5:$M$1000,RENTABILIDAD!AB7,REGISTROS!$R$5:$R$1000)-SUMIF(REGISTROS!$B$5:$B$1000,RENTABILIDAD!AB7,REGISTROS!$G$5:$G$1000)+AJ7-AH7)</f>
        <v>25714.285714285797</v>
      </c>
      <c r="AL7" s="67">
        <f ca="1">IFERROR(IF(AB7="","",AK7/SUMIF(REGISTROS!$B$5:$B$1000,RENTABILIDAD!AB7,REGISTROS!$G$5:$G$1000)),0)</f>
        <v>5.1428571428571594E-2</v>
      </c>
      <c r="AM7" s="68"/>
      <c r="AN7" s="65">
        <f>IF(AB7="","",SUMIF(REGISTROS!$B$5:$B$1000,RENTABILIDAD!AB7,REGISTROS!$G$5:$G$1000)/SUMIF(REGISTROS!$B$5:$B$1000,RENTABILIDAD!AB7,REGISTROS!$K$5:$K$1000))</f>
        <v>35000</v>
      </c>
      <c r="AO7" s="65">
        <f ca="1">IF(VLOOKUP(AC7,'PRECIO ACTUAL'!$B$6:$D$102,2,0)="Ingresar precio de hoy:",VLOOKUP(AC7,'PRECIO ACTUAL'!$B$6:$D$102,3,0),VLOOKUP(AC7,'PRECIO ACTUAL'!$B$6:$D$102,2,0))</f>
        <v>37500</v>
      </c>
      <c r="AP7" s="24" t="str">
        <f>IFERROR(VLOOKUP(AF7,'TASA DE CAMBIO'!$D$2:$G$15,2,0),"")</f>
        <v>$</v>
      </c>
      <c r="AQ7" s="24" t="str">
        <f>IFERROR(VLOOKUP(AF7,'TASA DE CAMBIO'!$D$2:$G$15,3,0),"")</f>
        <v>Inicio</v>
      </c>
      <c r="AR7" s="24">
        <f>IFERROR(VLOOKUP(AF7,'TASA DE CAMBIO'!$D$2:$G$15,4,0),"")</f>
        <v>0</v>
      </c>
    </row>
    <row r="8" spans="2:44" x14ac:dyDescent="0.2">
      <c r="B8" s="24" t="str">
        <f>IF(PORTAFOLIO!AE9=0,"",PORTAFOLIO!AE9)</f>
        <v/>
      </c>
      <c r="C8" s="108" t="str">
        <f>IF(PORTAFOLIO!B9="","",PORTAFOLIO!B9)</f>
        <v/>
      </c>
      <c r="D8" s="2" t="str">
        <f>IF(B8="","",VLOOKUP(B8,PORTAFOLIO!$AE$6:$AI$102,3,0))</f>
        <v/>
      </c>
      <c r="E8" s="2" t="str">
        <f>IF(B8="","",VLOOKUP(B8,PORTAFOLIO!$AE$6:$AI$102,4,0))</f>
        <v/>
      </c>
      <c r="F8" s="2" t="str">
        <f>IF(B8="","",VLOOKUP(B8,PORTAFOLIO!$AE$6:$AI$102,5,0))</f>
        <v/>
      </c>
      <c r="G8" s="6" t="str">
        <f>IF(B8="","",SUMIF(REGISTROS!$B$5:$B$1000,B8,REGISTROS!$K$5:$K$1000)-SUMIF(REGISTROS!$M$5:$M$1000,B8,REGISTROS!$V$5:$V$1000))</f>
        <v/>
      </c>
      <c r="H8" s="109" t="str">
        <f t="shared" si="0"/>
        <v/>
      </c>
      <c r="I8" s="109" t="str">
        <f t="shared" si="1"/>
        <v/>
      </c>
      <c r="J8" s="109" t="str">
        <f t="shared" si="2"/>
        <v/>
      </c>
      <c r="K8" s="110" t="str">
        <f t="shared" si="3"/>
        <v/>
      </c>
      <c r="L8" s="111" t="str">
        <f>IFERROR(IF(B8="","",AK8/SUMIF(REGISTROS!$B$5:$B$1000,RENTABILIDAD!B8,REGISTROS!$G$5:$G$1000)),0)</f>
        <v/>
      </c>
      <c r="M8" s="62"/>
      <c r="N8" s="120" t="str">
        <f>IF(B8="","",SUMIF(REGISTROS!$B$5:$B$1000,RENTABILIDAD!B8,REGISTROS!$G$5:$G$1000)/SUMIF(REGISTROS!$B$5:$B$1000,RENTABILIDAD!B8,REGISTROS!$K$5:$K$1000))</f>
        <v/>
      </c>
      <c r="O8" s="121" t="str">
        <f ca="1">IF(VLOOKUP(C8,'PRECIO ACTUAL'!$B$6:$D$102,2,0)="Ingresar precio de hoy:",VLOOKUP(C8,'PRECIO ACTUAL'!$B$6:$D$102,3,0),VLOOKUP(C8,'PRECIO ACTUAL'!$B$6:$D$102,2,0))</f>
        <v/>
      </c>
      <c r="AB8" s="24" t="str">
        <f t="shared" si="4"/>
        <v/>
      </c>
      <c r="AC8" s="63" t="str">
        <f t="shared" si="5"/>
        <v/>
      </c>
      <c r="AD8" s="63" t="str">
        <f>IF(AB8="","",VLOOKUP(AB8,PORTAFOLIO!$AE$6:$AI$102,3,0))</f>
        <v/>
      </c>
      <c r="AE8" s="63" t="str">
        <f>IF(AB8="","",VLOOKUP(AB8,PORTAFOLIO!$AE$6:$AI$102,4,0))</f>
        <v/>
      </c>
      <c r="AF8" s="63" t="str">
        <f>IF(AB8="","",VLOOKUP(AB8,PORTAFOLIO!$AE$6:$AI$102,5,0))</f>
        <v/>
      </c>
      <c r="AG8" s="64" t="str">
        <f>IF(AB8="","",SUMIF(REGISTROS!$B$5:$B$1000,AB8,REGISTROS!$K$5:$K$1000)-SUMIF(REGISTROS!$M$5:$M$1000,AB8,REGISTROS!$V$5:$V$1000))</f>
        <v/>
      </c>
      <c r="AH8" s="65" t="str">
        <f>IF(AB8="","",SUMIF(REGISTROS!$B$5:$B$1000,RENTABILIDAD!AB8,REGISTROS!$H$5:$H$1000)+SUMIF(REGISTROS!$M$5:$M$1000,RENTABILIDAD!AB8,REGISTROS!$S$5:$S$1000))</f>
        <v/>
      </c>
      <c r="AI8" s="65" t="str">
        <f t="shared" si="6"/>
        <v/>
      </c>
      <c r="AJ8" s="65" t="str">
        <f>IF(AB8="","",SUMIF(DIVIDENDOS!$B$5:$B$1000,RENTABILIDAD!AB8,DIVIDENDOS!$AC$5:$AC$1000))</f>
        <v/>
      </c>
      <c r="AK8" s="66" t="str">
        <f>IF(AB8="","",AI8+SUMIF(REGISTROS!$M$5:$M$1000,RENTABILIDAD!AB8,REGISTROS!$R$5:$R$1000)-SUMIF(REGISTROS!$B$5:$B$1000,RENTABILIDAD!AB8,REGISTROS!$G$5:$G$1000)+AJ8-AH8)</f>
        <v/>
      </c>
      <c r="AL8" s="67" t="str">
        <f>IFERROR(IF(AB8="","",AK8/SUMIF(REGISTROS!$B$5:$B$1000,RENTABILIDAD!AB8,REGISTROS!$G$5:$G$1000)),0)</f>
        <v/>
      </c>
      <c r="AM8" s="68"/>
      <c r="AN8" s="65" t="str">
        <f>IF(AB8="","",SUMIF(REGISTROS!$B$5:$B$1000,RENTABILIDAD!AB8,REGISTROS!$G$5:$G$1000)/SUMIF(REGISTROS!$B$5:$B$1000,RENTABILIDAD!AB8,REGISTROS!$K$5:$K$1000))</f>
        <v/>
      </c>
      <c r="AO8" s="65" t="str">
        <f ca="1">IF(VLOOKUP(AC8,'PRECIO ACTUAL'!$B$6:$D$102,2,0)="Ingresar precio de hoy:",VLOOKUP(AC8,'PRECIO ACTUAL'!$B$6:$D$102,3,0),VLOOKUP(AC8,'PRECIO ACTUAL'!$B$6:$D$102,2,0))</f>
        <v/>
      </c>
      <c r="AP8" s="24" t="str">
        <f>IFERROR(VLOOKUP(AF8,'TASA DE CAMBIO'!$D$2:$G$15,2,0),"")</f>
        <v/>
      </c>
      <c r="AQ8" s="24" t="str">
        <f>IFERROR(VLOOKUP(AF8,'TASA DE CAMBIO'!$D$2:$G$15,3,0),"")</f>
        <v/>
      </c>
      <c r="AR8" s="24" t="str">
        <f>IFERROR(VLOOKUP(AF8,'TASA DE CAMBIO'!$D$2:$G$15,4,0),"")</f>
        <v/>
      </c>
    </row>
    <row r="9" spans="2:44" x14ac:dyDescent="0.2">
      <c r="B9" s="24" t="str">
        <f>IF(PORTAFOLIO!AE10=0,"",PORTAFOLIO!AE10)</f>
        <v/>
      </c>
      <c r="C9" s="108" t="str">
        <f>IF(PORTAFOLIO!B10="","",PORTAFOLIO!B10)</f>
        <v/>
      </c>
      <c r="D9" s="2" t="str">
        <f>IF(B9="","",VLOOKUP(B9,PORTAFOLIO!$AE$6:$AI$102,3,0))</f>
        <v/>
      </c>
      <c r="E9" s="2" t="str">
        <f>IF(B9="","",VLOOKUP(B9,PORTAFOLIO!$AE$6:$AI$102,4,0))</f>
        <v/>
      </c>
      <c r="F9" s="2" t="str">
        <f>IF(B9="","",VLOOKUP(B9,PORTAFOLIO!$AE$6:$AI$102,5,0))</f>
        <v/>
      </c>
      <c r="G9" s="6" t="str">
        <f>IF(B9="","",SUMIF(REGISTROS!$B$5:$B$1000,B9,REGISTROS!$K$5:$K$1000)-SUMIF(REGISTROS!$M$5:$M$1000,B9,REGISTROS!$V$5:$V$1000))</f>
        <v/>
      </c>
      <c r="H9" s="109" t="str">
        <f t="shared" si="0"/>
        <v/>
      </c>
      <c r="I9" s="109" t="str">
        <f t="shared" si="1"/>
        <v/>
      </c>
      <c r="J9" s="109" t="str">
        <f t="shared" si="2"/>
        <v/>
      </c>
      <c r="K9" s="110" t="str">
        <f t="shared" si="3"/>
        <v/>
      </c>
      <c r="L9" s="111" t="str">
        <f>IFERROR(IF(B9="","",AK9/SUMIF(REGISTROS!$B$5:$B$1000,RENTABILIDAD!B9,REGISTROS!$G$5:$G$1000)),0)</f>
        <v/>
      </c>
      <c r="M9" s="62"/>
      <c r="N9" s="120" t="str">
        <f>IF(B9="","",SUMIF(REGISTROS!$B$5:$B$1000,RENTABILIDAD!B9,REGISTROS!$G$5:$G$1000)/SUMIF(REGISTROS!$B$5:$B$1000,RENTABILIDAD!B9,REGISTROS!$K$5:$K$1000))</f>
        <v/>
      </c>
      <c r="O9" s="121" t="str">
        <f ca="1">IF(VLOOKUP(C9,'PRECIO ACTUAL'!$B$6:$D$102,2,0)="Ingresar precio de hoy:",VLOOKUP(C9,'PRECIO ACTUAL'!$B$6:$D$102,3,0),VLOOKUP(C9,'PRECIO ACTUAL'!$B$6:$D$102,2,0))</f>
        <v/>
      </c>
      <c r="AB9" s="24" t="str">
        <f t="shared" si="4"/>
        <v/>
      </c>
      <c r="AC9" s="63" t="str">
        <f t="shared" si="5"/>
        <v/>
      </c>
      <c r="AD9" s="63" t="str">
        <f>IF(AB9="","",VLOOKUP(AB9,PORTAFOLIO!$AE$6:$AI$102,3,0))</f>
        <v/>
      </c>
      <c r="AE9" s="63" t="str">
        <f>IF(AB9="","",VLOOKUP(AB9,PORTAFOLIO!$AE$6:$AI$102,4,0))</f>
        <v/>
      </c>
      <c r="AF9" s="63" t="str">
        <f>IF(AB9="","",VLOOKUP(AB9,PORTAFOLIO!$AE$6:$AI$102,5,0))</f>
        <v/>
      </c>
      <c r="AG9" s="64" t="str">
        <f>IF(AB9="","",SUMIF(REGISTROS!$B$5:$B$1000,AB9,REGISTROS!$K$5:$K$1000)-SUMIF(REGISTROS!$M$5:$M$1000,AB9,REGISTROS!$V$5:$V$1000))</f>
        <v/>
      </c>
      <c r="AH9" s="65" t="str">
        <f>IF(AB9="","",SUMIF(REGISTROS!$B$5:$B$1000,RENTABILIDAD!AB9,REGISTROS!$H$5:$H$1000)+SUMIF(REGISTROS!$M$5:$M$1000,RENTABILIDAD!AB9,REGISTROS!$S$5:$S$1000))</f>
        <v/>
      </c>
      <c r="AI9" s="65" t="str">
        <f t="shared" si="6"/>
        <v/>
      </c>
      <c r="AJ9" s="65" t="str">
        <f>IF(AB9="","",SUMIF(DIVIDENDOS!$B$5:$B$1000,RENTABILIDAD!AB9,DIVIDENDOS!$AC$5:$AC$1000))</f>
        <v/>
      </c>
      <c r="AK9" s="66" t="str">
        <f>IF(AB9="","",AI9+SUMIF(REGISTROS!$M$5:$M$1000,RENTABILIDAD!AB9,REGISTROS!$R$5:$R$1000)-SUMIF(REGISTROS!$B$5:$B$1000,RENTABILIDAD!AB9,REGISTROS!$G$5:$G$1000)+AJ9-AH9)</f>
        <v/>
      </c>
      <c r="AL9" s="67" t="str">
        <f>IFERROR(IF(AB9="","",AK9/SUMIF(REGISTROS!$B$5:$B$1000,RENTABILIDAD!AB9,REGISTROS!$G$5:$G$1000)),0)</f>
        <v/>
      </c>
      <c r="AM9" s="68"/>
      <c r="AN9" s="65" t="str">
        <f>IF(AB9="","",SUMIF(REGISTROS!$B$5:$B$1000,RENTABILIDAD!AB9,REGISTROS!$G$5:$G$1000)/SUMIF(REGISTROS!$B$5:$B$1000,RENTABILIDAD!AB9,REGISTROS!$K$5:$K$1000))</f>
        <v/>
      </c>
      <c r="AO9" s="65" t="str">
        <f ca="1">IF(VLOOKUP(AC9,'PRECIO ACTUAL'!$B$6:$D$102,2,0)="Ingresar precio de hoy:",VLOOKUP(AC9,'PRECIO ACTUAL'!$B$6:$D$102,3,0),VLOOKUP(AC9,'PRECIO ACTUAL'!$B$6:$D$102,2,0))</f>
        <v/>
      </c>
      <c r="AP9" s="24" t="str">
        <f>IFERROR(VLOOKUP(AF9,'TASA DE CAMBIO'!$D$2:$G$15,2,0),"")</f>
        <v/>
      </c>
      <c r="AQ9" s="24" t="str">
        <f>IFERROR(VLOOKUP(AF9,'TASA DE CAMBIO'!$D$2:$G$15,3,0),"")</f>
        <v/>
      </c>
      <c r="AR9" s="24" t="str">
        <f>IFERROR(VLOOKUP(AF9,'TASA DE CAMBIO'!$D$2:$G$15,4,0),"")</f>
        <v/>
      </c>
    </row>
    <row r="10" spans="2:44" x14ac:dyDescent="0.2">
      <c r="B10" s="24" t="str">
        <f>IF(PORTAFOLIO!AE11=0,"",PORTAFOLIO!AE11)</f>
        <v/>
      </c>
      <c r="C10" s="108" t="str">
        <f>IF(PORTAFOLIO!B11="","",PORTAFOLIO!B11)</f>
        <v/>
      </c>
      <c r="D10" s="2" t="str">
        <f>IF(B10="","",VLOOKUP(B10,PORTAFOLIO!$AE$6:$AI$102,3,0))</f>
        <v/>
      </c>
      <c r="E10" s="2" t="str">
        <f>IF(B10="","",VLOOKUP(B10,PORTAFOLIO!$AE$6:$AI$102,4,0))</f>
        <v/>
      </c>
      <c r="F10" s="2" t="str">
        <f>IF(B10="","",VLOOKUP(B10,PORTAFOLIO!$AE$6:$AI$102,5,0))</f>
        <v/>
      </c>
      <c r="G10" s="6" t="str">
        <f>IF(B10="","",SUMIF(REGISTROS!$B$5:$B$1000,B10,REGISTROS!$K$5:$K$1000)-SUMIF(REGISTROS!$M$5:$M$1000,B10,REGISTROS!$V$5:$V$1000))</f>
        <v/>
      </c>
      <c r="H10" s="109" t="str">
        <f t="shared" si="0"/>
        <v/>
      </c>
      <c r="I10" s="109" t="str">
        <f t="shared" si="1"/>
        <v/>
      </c>
      <c r="J10" s="109" t="str">
        <f t="shared" si="2"/>
        <v/>
      </c>
      <c r="K10" s="110" t="str">
        <f t="shared" si="3"/>
        <v/>
      </c>
      <c r="L10" s="111" t="str">
        <f>IFERROR(IF(B10="","",AK10/SUMIF(REGISTROS!$B$5:$B$1000,RENTABILIDAD!B10,REGISTROS!$G$5:$G$1000)),0)</f>
        <v/>
      </c>
      <c r="M10" s="62"/>
      <c r="N10" s="120" t="str">
        <f>IF(B10="","",SUMIF(REGISTROS!$B$5:$B$1000,RENTABILIDAD!B10,REGISTROS!$G$5:$G$1000)/SUMIF(REGISTROS!$B$5:$B$1000,RENTABILIDAD!B10,REGISTROS!$K$5:$K$1000))</f>
        <v/>
      </c>
      <c r="O10" s="121" t="str">
        <f ca="1">IF(VLOOKUP(C10,'PRECIO ACTUAL'!$B$6:$D$102,2,0)="Ingresar precio de hoy:",VLOOKUP(C10,'PRECIO ACTUAL'!$B$6:$D$102,3,0),VLOOKUP(C10,'PRECIO ACTUAL'!$B$6:$D$102,2,0))</f>
        <v/>
      </c>
      <c r="AB10" s="24" t="str">
        <f t="shared" si="4"/>
        <v/>
      </c>
      <c r="AC10" s="63" t="str">
        <f t="shared" si="5"/>
        <v/>
      </c>
      <c r="AD10" s="63" t="str">
        <f>IF(AB10="","",VLOOKUP(AB10,PORTAFOLIO!$AE$6:$AI$102,3,0))</f>
        <v/>
      </c>
      <c r="AE10" s="63" t="str">
        <f>IF(AB10="","",VLOOKUP(AB10,PORTAFOLIO!$AE$6:$AI$102,4,0))</f>
        <v/>
      </c>
      <c r="AF10" s="63" t="str">
        <f>IF(AB10="","",VLOOKUP(AB10,PORTAFOLIO!$AE$6:$AI$102,5,0))</f>
        <v/>
      </c>
      <c r="AG10" s="64" t="str">
        <f>IF(AB10="","",SUMIF(REGISTROS!$B$5:$B$1000,AB10,REGISTROS!$K$5:$K$1000)-SUMIF(REGISTROS!$M$5:$M$1000,AB10,REGISTROS!$V$5:$V$1000))</f>
        <v/>
      </c>
      <c r="AH10" s="65" t="str">
        <f>IF(AB10="","",SUMIF(REGISTROS!$B$5:$B$1000,RENTABILIDAD!AB10,REGISTROS!$H$5:$H$1000)+SUMIF(REGISTROS!$M$5:$M$1000,RENTABILIDAD!AB10,REGISTROS!$S$5:$S$1000))</f>
        <v/>
      </c>
      <c r="AI10" s="65" t="str">
        <f t="shared" si="6"/>
        <v/>
      </c>
      <c r="AJ10" s="65" t="str">
        <f>IF(AB10="","",SUMIF(DIVIDENDOS!$B$5:$B$1000,RENTABILIDAD!AB10,DIVIDENDOS!$AC$5:$AC$1000))</f>
        <v/>
      </c>
      <c r="AK10" s="66" t="str">
        <f>IF(AB10="","",AI10+SUMIF(REGISTROS!$M$5:$M$1000,RENTABILIDAD!AB10,REGISTROS!$R$5:$R$1000)-SUMIF(REGISTROS!$B$5:$B$1000,RENTABILIDAD!AB10,REGISTROS!$G$5:$G$1000)+AJ10-AH10)</f>
        <v/>
      </c>
      <c r="AL10" s="67" t="str">
        <f>IFERROR(IF(AB10="","",AK10/SUMIF(REGISTROS!$B$5:$B$1000,RENTABILIDAD!AB10,REGISTROS!$G$5:$G$1000)),0)</f>
        <v/>
      </c>
      <c r="AM10" s="68"/>
      <c r="AN10" s="65" t="str">
        <f>IF(AB10="","",SUMIF(REGISTROS!$B$5:$B$1000,RENTABILIDAD!AB10,REGISTROS!$G$5:$G$1000)/SUMIF(REGISTROS!$B$5:$B$1000,RENTABILIDAD!AB10,REGISTROS!$K$5:$K$1000))</f>
        <v/>
      </c>
      <c r="AO10" s="65" t="str">
        <f ca="1">IF(VLOOKUP(AC10,'PRECIO ACTUAL'!$B$6:$D$102,2,0)="Ingresar precio de hoy:",VLOOKUP(AC10,'PRECIO ACTUAL'!$B$6:$D$102,3,0),VLOOKUP(AC10,'PRECIO ACTUAL'!$B$6:$D$102,2,0))</f>
        <v/>
      </c>
      <c r="AP10" s="24" t="str">
        <f>IFERROR(VLOOKUP(AF10,'TASA DE CAMBIO'!$D$2:$G$15,2,0),"")</f>
        <v/>
      </c>
      <c r="AQ10" s="24" t="str">
        <f>IFERROR(VLOOKUP(AF10,'TASA DE CAMBIO'!$D$2:$G$15,3,0),"")</f>
        <v/>
      </c>
      <c r="AR10" s="24" t="str">
        <f>IFERROR(VLOOKUP(AF10,'TASA DE CAMBIO'!$D$2:$G$15,4,0),"")</f>
        <v/>
      </c>
    </row>
    <row r="11" spans="2:44" x14ac:dyDescent="0.2">
      <c r="B11" s="24" t="str">
        <f>IF(PORTAFOLIO!AE12=0,"",PORTAFOLIO!AE12)</f>
        <v/>
      </c>
      <c r="C11" s="108" t="str">
        <f>IF(PORTAFOLIO!B12="","",PORTAFOLIO!B12)</f>
        <v/>
      </c>
      <c r="D11" s="2" t="str">
        <f>IF(B11="","",VLOOKUP(B11,PORTAFOLIO!$AE$6:$AI$102,3,0))</f>
        <v/>
      </c>
      <c r="E11" s="2" t="str">
        <f>IF(B11="","",VLOOKUP(B11,PORTAFOLIO!$AE$6:$AI$102,4,0))</f>
        <v/>
      </c>
      <c r="F11" s="2" t="str">
        <f>IF(B11="","",VLOOKUP(B11,PORTAFOLIO!$AE$6:$AI$102,5,0))</f>
        <v/>
      </c>
      <c r="G11" s="6" t="str">
        <f>IF(B11="","",SUMIF(REGISTROS!$B$5:$B$1000,B11,REGISTROS!$K$5:$K$1000)-SUMIF(REGISTROS!$M$5:$M$1000,B11,REGISTROS!$V$5:$V$1000))</f>
        <v/>
      </c>
      <c r="H11" s="109" t="str">
        <f t="shared" si="0"/>
        <v/>
      </c>
      <c r="I11" s="109" t="str">
        <f t="shared" si="1"/>
        <v/>
      </c>
      <c r="J11" s="109" t="str">
        <f t="shared" si="2"/>
        <v/>
      </c>
      <c r="K11" s="110" t="str">
        <f t="shared" si="3"/>
        <v/>
      </c>
      <c r="L11" s="111" t="str">
        <f>IFERROR(IF(B11="","",AK11/SUMIF(REGISTROS!$B$5:$B$1000,RENTABILIDAD!B11,REGISTROS!$G$5:$G$1000)),0)</f>
        <v/>
      </c>
      <c r="M11" s="62"/>
      <c r="N11" s="120" t="str">
        <f>IF(B11="","",SUMIF(REGISTROS!$B$5:$B$1000,RENTABILIDAD!B11,REGISTROS!$G$5:$G$1000)/SUMIF(REGISTROS!$B$5:$B$1000,RENTABILIDAD!B11,REGISTROS!$K$5:$K$1000))</f>
        <v/>
      </c>
      <c r="O11" s="121" t="str">
        <f ca="1">IF(VLOOKUP(C11,'PRECIO ACTUAL'!$B$6:$D$102,2,0)="Ingresar precio de hoy:",VLOOKUP(C11,'PRECIO ACTUAL'!$B$6:$D$102,3,0),VLOOKUP(C11,'PRECIO ACTUAL'!$B$6:$D$102,2,0))</f>
        <v/>
      </c>
      <c r="AB11" s="24" t="str">
        <f t="shared" si="4"/>
        <v/>
      </c>
      <c r="AC11" s="63" t="str">
        <f t="shared" si="5"/>
        <v/>
      </c>
      <c r="AD11" s="63" t="str">
        <f>IF(AB11="","",VLOOKUP(AB11,PORTAFOLIO!$AE$6:$AI$102,3,0))</f>
        <v/>
      </c>
      <c r="AE11" s="63" t="str">
        <f>IF(AB11="","",VLOOKUP(AB11,PORTAFOLIO!$AE$6:$AI$102,4,0))</f>
        <v/>
      </c>
      <c r="AF11" s="63" t="str">
        <f>IF(AB11="","",VLOOKUP(AB11,PORTAFOLIO!$AE$6:$AI$102,5,0))</f>
        <v/>
      </c>
      <c r="AG11" s="64" t="str">
        <f>IF(AB11="","",SUMIF(REGISTROS!$B$5:$B$1000,AB11,REGISTROS!$K$5:$K$1000)-SUMIF(REGISTROS!$M$5:$M$1000,AB11,REGISTROS!$V$5:$V$1000))</f>
        <v/>
      </c>
      <c r="AH11" s="65" t="str">
        <f>IF(AB11="","",SUMIF(REGISTROS!$B$5:$B$1000,RENTABILIDAD!AB11,REGISTROS!$H$5:$H$1000)+SUMIF(REGISTROS!$M$5:$M$1000,RENTABILIDAD!AB11,REGISTROS!$S$5:$S$1000))</f>
        <v/>
      </c>
      <c r="AI11" s="65" t="str">
        <f t="shared" si="6"/>
        <v/>
      </c>
      <c r="AJ11" s="65" t="str">
        <f>IF(AB11="","",SUMIF(DIVIDENDOS!$B$5:$B$1000,RENTABILIDAD!AB11,DIVIDENDOS!$AC$5:$AC$1000))</f>
        <v/>
      </c>
      <c r="AK11" s="66" t="str">
        <f>IF(AB11="","",AI11+SUMIF(REGISTROS!$M$5:$M$1000,RENTABILIDAD!AB11,REGISTROS!$R$5:$R$1000)-SUMIF(REGISTROS!$B$5:$B$1000,RENTABILIDAD!AB11,REGISTROS!$G$5:$G$1000)+AJ11-AH11)</f>
        <v/>
      </c>
      <c r="AL11" s="67" t="str">
        <f>IFERROR(IF(AB11="","",AK11/SUMIF(REGISTROS!$B$5:$B$1000,RENTABILIDAD!AB11,REGISTROS!$G$5:$G$1000)),0)</f>
        <v/>
      </c>
      <c r="AM11" s="68"/>
      <c r="AN11" s="65" t="str">
        <f>IF(AB11="","",SUMIF(REGISTROS!$B$5:$B$1000,RENTABILIDAD!AB11,REGISTROS!$G$5:$G$1000)/SUMIF(REGISTROS!$B$5:$B$1000,RENTABILIDAD!AB11,REGISTROS!$K$5:$K$1000))</f>
        <v/>
      </c>
      <c r="AO11" s="65" t="str">
        <f ca="1">IF(VLOOKUP(AC11,'PRECIO ACTUAL'!$B$6:$D$102,2,0)="Ingresar precio de hoy:",VLOOKUP(AC11,'PRECIO ACTUAL'!$B$6:$D$102,3,0),VLOOKUP(AC11,'PRECIO ACTUAL'!$B$6:$D$102,2,0))</f>
        <v/>
      </c>
      <c r="AP11" s="24" t="str">
        <f>IFERROR(VLOOKUP(AF11,'TASA DE CAMBIO'!$D$2:$G$15,2,0),"")</f>
        <v/>
      </c>
      <c r="AQ11" s="24" t="str">
        <f>IFERROR(VLOOKUP(AF11,'TASA DE CAMBIO'!$D$2:$G$15,3,0),"")</f>
        <v/>
      </c>
      <c r="AR11" s="24" t="str">
        <f>IFERROR(VLOOKUP(AF11,'TASA DE CAMBIO'!$D$2:$G$15,4,0),"")</f>
        <v/>
      </c>
    </row>
    <row r="12" spans="2:44" x14ac:dyDescent="0.2">
      <c r="B12" s="24" t="str">
        <f>IF(PORTAFOLIO!AE13=0,"",PORTAFOLIO!AE13)</f>
        <v/>
      </c>
      <c r="C12" s="108" t="str">
        <f>IF(PORTAFOLIO!B13="","",PORTAFOLIO!B13)</f>
        <v/>
      </c>
      <c r="D12" s="2" t="str">
        <f>IF(B12="","",VLOOKUP(B12,PORTAFOLIO!$AE$6:$AI$102,3,0))</f>
        <v/>
      </c>
      <c r="E12" s="2" t="str">
        <f>IF(B12="","",VLOOKUP(B12,PORTAFOLIO!$AE$6:$AI$102,4,0))</f>
        <v/>
      </c>
      <c r="F12" s="2" t="str">
        <f>IF(B12="","",VLOOKUP(B12,PORTAFOLIO!$AE$6:$AI$102,5,0))</f>
        <v/>
      </c>
      <c r="G12" s="6" t="str">
        <f>IF(B12="","",SUMIF(REGISTROS!$B$5:$B$1000,B12,REGISTROS!$K$5:$K$1000)-SUMIF(REGISTROS!$M$5:$M$1000,B12,REGISTROS!$V$5:$V$1000))</f>
        <v/>
      </c>
      <c r="H12" s="109" t="str">
        <f t="shared" si="0"/>
        <v/>
      </c>
      <c r="I12" s="109" t="str">
        <f t="shared" si="1"/>
        <v/>
      </c>
      <c r="J12" s="109" t="str">
        <f t="shared" si="2"/>
        <v/>
      </c>
      <c r="K12" s="110" t="str">
        <f t="shared" si="3"/>
        <v/>
      </c>
      <c r="L12" s="111" t="str">
        <f>IFERROR(IF(B12="","",AK12/SUMIF(REGISTROS!$B$5:$B$1000,RENTABILIDAD!B12,REGISTROS!$G$5:$G$1000)),0)</f>
        <v/>
      </c>
      <c r="M12" s="62"/>
      <c r="N12" s="120" t="str">
        <f>IF(B12="","",SUMIF(REGISTROS!$B$5:$B$1000,RENTABILIDAD!B12,REGISTROS!$G$5:$G$1000)/SUMIF(REGISTROS!$B$5:$B$1000,RENTABILIDAD!B12,REGISTROS!$K$5:$K$1000))</f>
        <v/>
      </c>
      <c r="O12" s="121" t="str">
        <f ca="1">IF(VLOOKUP(C12,'PRECIO ACTUAL'!$B$6:$D$102,2,0)="Ingresar precio de hoy:",VLOOKUP(C12,'PRECIO ACTUAL'!$B$6:$D$102,3,0),VLOOKUP(C12,'PRECIO ACTUAL'!$B$6:$D$102,2,0))</f>
        <v/>
      </c>
      <c r="AB12" s="24" t="str">
        <f t="shared" si="4"/>
        <v/>
      </c>
      <c r="AC12" s="63" t="str">
        <f t="shared" si="5"/>
        <v/>
      </c>
      <c r="AD12" s="63" t="str">
        <f>IF(AB12="","",VLOOKUP(AB12,PORTAFOLIO!$AE$6:$AI$102,3,0))</f>
        <v/>
      </c>
      <c r="AE12" s="63" t="str">
        <f>IF(AB12="","",VLOOKUP(AB12,PORTAFOLIO!$AE$6:$AI$102,4,0))</f>
        <v/>
      </c>
      <c r="AF12" s="63" t="str">
        <f>IF(AB12="","",VLOOKUP(AB12,PORTAFOLIO!$AE$6:$AI$102,5,0))</f>
        <v/>
      </c>
      <c r="AG12" s="64" t="str">
        <f>IF(AB12="","",SUMIF(REGISTROS!$B$5:$B$1000,AB12,REGISTROS!$K$5:$K$1000)-SUMIF(REGISTROS!$M$5:$M$1000,AB12,REGISTROS!$V$5:$V$1000))</f>
        <v/>
      </c>
      <c r="AH12" s="65" t="str">
        <f>IF(AB12="","",SUMIF(REGISTROS!$B$5:$B$1000,RENTABILIDAD!AB12,REGISTROS!$H$5:$H$1000)+SUMIF(REGISTROS!$M$5:$M$1000,RENTABILIDAD!AB12,REGISTROS!$S$5:$S$1000))</f>
        <v/>
      </c>
      <c r="AI12" s="65" t="str">
        <f t="shared" si="6"/>
        <v/>
      </c>
      <c r="AJ12" s="65" t="str">
        <f>IF(AB12="","",SUMIF(DIVIDENDOS!$B$5:$B$1000,RENTABILIDAD!AB12,DIVIDENDOS!$AC$5:$AC$1000))</f>
        <v/>
      </c>
      <c r="AK12" s="66" t="str">
        <f>IF(AB12="","",AI12+SUMIF(REGISTROS!$M$5:$M$1000,RENTABILIDAD!AB12,REGISTROS!$R$5:$R$1000)-SUMIF(REGISTROS!$B$5:$B$1000,RENTABILIDAD!AB12,REGISTROS!$G$5:$G$1000)+AJ12-AH12)</f>
        <v/>
      </c>
      <c r="AL12" s="67" t="str">
        <f>IFERROR(IF(AB12="","",AK12/SUMIF(REGISTROS!$B$5:$B$1000,RENTABILIDAD!AB12,REGISTROS!$G$5:$G$1000)),0)</f>
        <v/>
      </c>
      <c r="AM12" s="68"/>
      <c r="AN12" s="65" t="str">
        <f>IF(AB12="","",SUMIF(REGISTROS!$B$5:$B$1000,RENTABILIDAD!AB12,REGISTROS!$G$5:$G$1000)/SUMIF(REGISTROS!$B$5:$B$1000,RENTABILIDAD!AB12,REGISTROS!$K$5:$K$1000))</f>
        <v/>
      </c>
      <c r="AO12" s="65" t="str">
        <f ca="1">IF(VLOOKUP(AC12,'PRECIO ACTUAL'!$B$6:$D$102,2,0)="Ingresar precio de hoy:",VLOOKUP(AC12,'PRECIO ACTUAL'!$B$6:$D$102,3,0),VLOOKUP(AC12,'PRECIO ACTUAL'!$B$6:$D$102,2,0))</f>
        <v/>
      </c>
      <c r="AP12" s="24" t="str">
        <f>IFERROR(VLOOKUP(AF12,'TASA DE CAMBIO'!$D$2:$G$15,2,0),"")</f>
        <v/>
      </c>
      <c r="AQ12" s="24" t="str">
        <f>IFERROR(VLOOKUP(AF12,'TASA DE CAMBIO'!$D$2:$G$15,3,0),"")</f>
        <v/>
      </c>
      <c r="AR12" s="24" t="str">
        <f>IFERROR(VLOOKUP(AF12,'TASA DE CAMBIO'!$D$2:$G$15,4,0),"")</f>
        <v/>
      </c>
    </row>
    <row r="13" spans="2:44" x14ac:dyDescent="0.2">
      <c r="B13" s="24" t="str">
        <f>IF(PORTAFOLIO!AE14=0,"",PORTAFOLIO!AE14)</f>
        <v/>
      </c>
      <c r="C13" s="108" t="str">
        <f>IF(PORTAFOLIO!B14="","",PORTAFOLIO!B14)</f>
        <v/>
      </c>
      <c r="D13" s="2" t="str">
        <f>IF(B13="","",VLOOKUP(B13,PORTAFOLIO!$AE$6:$AI$102,3,0))</f>
        <v/>
      </c>
      <c r="E13" s="2" t="str">
        <f>IF(B13="","",VLOOKUP(B13,PORTAFOLIO!$AE$6:$AI$102,4,0))</f>
        <v/>
      </c>
      <c r="F13" s="2" t="str">
        <f>IF(B13="","",VLOOKUP(B13,PORTAFOLIO!$AE$6:$AI$102,5,0))</f>
        <v/>
      </c>
      <c r="G13" s="6" t="str">
        <f>IF(B13="","",SUMIF(REGISTROS!$B$5:$B$1000,B13,REGISTROS!$K$5:$K$1000)-SUMIF(REGISTROS!$M$5:$M$1000,B13,REGISTROS!$V$5:$V$1000))</f>
        <v/>
      </c>
      <c r="H13" s="109" t="str">
        <f t="shared" si="0"/>
        <v/>
      </c>
      <c r="I13" s="109" t="str">
        <f t="shared" si="1"/>
        <v/>
      </c>
      <c r="J13" s="109" t="str">
        <f t="shared" si="2"/>
        <v/>
      </c>
      <c r="K13" s="110" t="str">
        <f t="shared" si="3"/>
        <v/>
      </c>
      <c r="L13" s="111" t="str">
        <f>IFERROR(IF(B13="","",AK13/SUMIF(REGISTROS!$B$5:$B$1000,RENTABILIDAD!B13,REGISTROS!$G$5:$G$1000)),0)</f>
        <v/>
      </c>
      <c r="M13" s="62"/>
      <c r="N13" s="120" t="str">
        <f>IF(B13="","",SUMIF(REGISTROS!$B$5:$B$1000,RENTABILIDAD!B13,REGISTROS!$G$5:$G$1000)/SUMIF(REGISTROS!$B$5:$B$1000,RENTABILIDAD!B13,REGISTROS!$K$5:$K$1000))</f>
        <v/>
      </c>
      <c r="O13" s="121" t="str">
        <f ca="1">IF(VLOOKUP(C13,'PRECIO ACTUAL'!$B$6:$D$102,2,0)="Ingresar precio de hoy:",VLOOKUP(C13,'PRECIO ACTUAL'!$B$6:$D$102,3,0),VLOOKUP(C13,'PRECIO ACTUAL'!$B$6:$D$102,2,0))</f>
        <v/>
      </c>
      <c r="AB13" s="24" t="str">
        <f t="shared" si="4"/>
        <v/>
      </c>
      <c r="AC13" s="63" t="str">
        <f t="shared" si="5"/>
        <v/>
      </c>
      <c r="AD13" s="63" t="str">
        <f>IF(AB13="","",VLOOKUP(AB13,PORTAFOLIO!$AE$6:$AI$102,3,0))</f>
        <v/>
      </c>
      <c r="AE13" s="63" t="str">
        <f>IF(AB13="","",VLOOKUP(AB13,PORTAFOLIO!$AE$6:$AI$102,4,0))</f>
        <v/>
      </c>
      <c r="AF13" s="63" t="str">
        <f>IF(AB13="","",VLOOKUP(AB13,PORTAFOLIO!$AE$6:$AI$102,5,0))</f>
        <v/>
      </c>
      <c r="AG13" s="64" t="str">
        <f>IF(AB13="","",SUMIF(REGISTROS!$B$5:$B$1000,AB13,REGISTROS!$K$5:$K$1000)-SUMIF(REGISTROS!$M$5:$M$1000,AB13,REGISTROS!$V$5:$V$1000))</f>
        <v/>
      </c>
      <c r="AH13" s="65" t="str">
        <f>IF(AB13="","",SUMIF(REGISTROS!$B$5:$B$1000,RENTABILIDAD!AB13,REGISTROS!$H$5:$H$1000)+SUMIF(REGISTROS!$M$5:$M$1000,RENTABILIDAD!AB13,REGISTROS!$S$5:$S$1000))</f>
        <v/>
      </c>
      <c r="AI13" s="65" t="str">
        <f t="shared" si="6"/>
        <v/>
      </c>
      <c r="AJ13" s="65" t="str">
        <f>IF(AB13="","",SUMIF(DIVIDENDOS!$B$5:$B$1000,RENTABILIDAD!AB13,DIVIDENDOS!$AC$5:$AC$1000))</f>
        <v/>
      </c>
      <c r="AK13" s="66" t="str">
        <f>IF(AB13="","",AI13+SUMIF(REGISTROS!$M$5:$M$1000,RENTABILIDAD!AB13,REGISTROS!$R$5:$R$1000)-SUMIF(REGISTROS!$B$5:$B$1000,RENTABILIDAD!AB13,REGISTROS!$G$5:$G$1000)+AJ13-AH13)</f>
        <v/>
      </c>
      <c r="AL13" s="67" t="str">
        <f>IFERROR(IF(AB13="","",AK13/SUMIF(REGISTROS!$B$5:$B$1000,RENTABILIDAD!AB13,REGISTROS!$G$5:$G$1000)),0)</f>
        <v/>
      </c>
      <c r="AM13" s="68"/>
      <c r="AN13" s="65" t="str">
        <f>IF(AB13="","",SUMIF(REGISTROS!$B$5:$B$1000,RENTABILIDAD!AB13,REGISTROS!$G$5:$G$1000)/SUMIF(REGISTROS!$B$5:$B$1000,RENTABILIDAD!AB13,REGISTROS!$K$5:$K$1000))</f>
        <v/>
      </c>
      <c r="AO13" s="65" t="str">
        <f ca="1">IF(VLOOKUP(AC13,'PRECIO ACTUAL'!$B$6:$D$102,2,0)="Ingresar precio de hoy:",VLOOKUP(AC13,'PRECIO ACTUAL'!$B$6:$D$102,3,0),VLOOKUP(AC13,'PRECIO ACTUAL'!$B$6:$D$102,2,0))</f>
        <v/>
      </c>
      <c r="AP13" s="24" t="str">
        <f>IFERROR(VLOOKUP(AF13,'TASA DE CAMBIO'!$D$2:$G$15,2,0),"")</f>
        <v/>
      </c>
      <c r="AQ13" s="24" t="str">
        <f>IFERROR(VLOOKUP(AF13,'TASA DE CAMBIO'!$D$2:$G$15,3,0),"")</f>
        <v/>
      </c>
      <c r="AR13" s="24" t="str">
        <f>IFERROR(VLOOKUP(AF13,'TASA DE CAMBIO'!$D$2:$G$15,4,0),"")</f>
        <v/>
      </c>
    </row>
    <row r="14" spans="2:44" x14ac:dyDescent="0.2">
      <c r="B14" s="24" t="str">
        <f>IF(PORTAFOLIO!AE15=0,"",PORTAFOLIO!AE15)</f>
        <v/>
      </c>
      <c r="C14" s="108" t="str">
        <f>IF(PORTAFOLIO!B15="","",PORTAFOLIO!B15)</f>
        <v/>
      </c>
      <c r="D14" s="2" t="str">
        <f>IF(B14="","",VLOOKUP(B14,PORTAFOLIO!$AE$6:$AI$102,3,0))</f>
        <v/>
      </c>
      <c r="E14" s="2" t="str">
        <f>IF(B14="","",VLOOKUP(B14,PORTAFOLIO!$AE$6:$AI$102,4,0))</f>
        <v/>
      </c>
      <c r="F14" s="2" t="str">
        <f>IF(B14="","",VLOOKUP(B14,PORTAFOLIO!$AE$6:$AI$102,5,0))</f>
        <v/>
      </c>
      <c r="G14" s="6" t="str">
        <f>IF(B14="","",SUMIF(REGISTROS!$B$5:$B$1000,B14,REGISTROS!$K$5:$K$1000)-SUMIF(REGISTROS!$M$5:$M$1000,B14,REGISTROS!$V$5:$V$1000))</f>
        <v/>
      </c>
      <c r="H14" s="109" t="str">
        <f t="shared" si="0"/>
        <v/>
      </c>
      <c r="I14" s="109" t="str">
        <f t="shared" si="1"/>
        <v/>
      </c>
      <c r="J14" s="109" t="str">
        <f t="shared" si="2"/>
        <v/>
      </c>
      <c r="K14" s="110" t="str">
        <f t="shared" si="3"/>
        <v/>
      </c>
      <c r="L14" s="111" t="str">
        <f>IFERROR(IF(B14="","",AK14/SUMIF(REGISTROS!$B$5:$B$1000,RENTABILIDAD!B14,REGISTROS!$G$5:$G$1000)),0)</f>
        <v/>
      </c>
      <c r="M14" s="62"/>
      <c r="N14" s="120" t="str">
        <f>IF(B14="","",SUMIF(REGISTROS!$B$5:$B$1000,RENTABILIDAD!B14,REGISTROS!$G$5:$G$1000)/SUMIF(REGISTROS!$B$5:$B$1000,RENTABILIDAD!B14,REGISTROS!$K$5:$K$1000))</f>
        <v/>
      </c>
      <c r="O14" s="121" t="str">
        <f ca="1">IF(VLOOKUP(C14,'PRECIO ACTUAL'!$B$6:$D$102,2,0)="Ingresar precio de hoy:",VLOOKUP(C14,'PRECIO ACTUAL'!$B$6:$D$102,3,0),VLOOKUP(C14,'PRECIO ACTUAL'!$B$6:$D$102,2,0))</f>
        <v/>
      </c>
      <c r="AB14" s="24" t="str">
        <f t="shared" si="4"/>
        <v/>
      </c>
      <c r="AC14" s="63" t="str">
        <f t="shared" si="5"/>
        <v/>
      </c>
      <c r="AD14" s="63" t="str">
        <f>IF(AB14="","",VLOOKUP(AB14,PORTAFOLIO!$AE$6:$AI$102,3,0))</f>
        <v/>
      </c>
      <c r="AE14" s="63" t="str">
        <f>IF(AB14="","",VLOOKUP(AB14,PORTAFOLIO!$AE$6:$AI$102,4,0))</f>
        <v/>
      </c>
      <c r="AF14" s="63" t="str">
        <f>IF(AB14="","",VLOOKUP(AB14,PORTAFOLIO!$AE$6:$AI$102,5,0))</f>
        <v/>
      </c>
      <c r="AG14" s="64" t="str">
        <f>IF(AB14="","",SUMIF(REGISTROS!$B$5:$B$1000,AB14,REGISTROS!$K$5:$K$1000)-SUMIF(REGISTROS!$M$5:$M$1000,AB14,REGISTROS!$V$5:$V$1000))</f>
        <v/>
      </c>
      <c r="AH14" s="65" t="str">
        <f>IF(AB14="","",SUMIF(REGISTROS!$B$5:$B$1000,RENTABILIDAD!AB14,REGISTROS!$H$5:$H$1000)+SUMIF(REGISTROS!$M$5:$M$1000,RENTABILIDAD!AB14,REGISTROS!$S$5:$S$1000))</f>
        <v/>
      </c>
      <c r="AI14" s="65" t="str">
        <f t="shared" si="6"/>
        <v/>
      </c>
      <c r="AJ14" s="65" t="str">
        <f>IF(AB14="","",SUMIF(DIVIDENDOS!$B$5:$B$1000,RENTABILIDAD!AB14,DIVIDENDOS!$AC$5:$AC$1000))</f>
        <v/>
      </c>
      <c r="AK14" s="66" t="str">
        <f>IF(AB14="","",AI14+SUMIF(REGISTROS!$M$5:$M$1000,RENTABILIDAD!AB14,REGISTROS!$R$5:$R$1000)-SUMIF(REGISTROS!$B$5:$B$1000,RENTABILIDAD!AB14,REGISTROS!$G$5:$G$1000)+AJ14-AH14)</f>
        <v/>
      </c>
      <c r="AL14" s="67" t="str">
        <f>IFERROR(IF(AB14="","",AK14/SUMIF(REGISTROS!$B$5:$B$1000,RENTABILIDAD!AB14,REGISTROS!$G$5:$G$1000)),0)</f>
        <v/>
      </c>
      <c r="AM14" s="68"/>
      <c r="AN14" s="65" t="str">
        <f>IF(AB14="","",SUMIF(REGISTROS!$B$5:$B$1000,RENTABILIDAD!AB14,REGISTROS!$G$5:$G$1000)/SUMIF(REGISTROS!$B$5:$B$1000,RENTABILIDAD!AB14,REGISTROS!$K$5:$K$1000))</f>
        <v/>
      </c>
      <c r="AO14" s="65" t="str">
        <f ca="1">IF(VLOOKUP(AC14,'PRECIO ACTUAL'!$B$6:$D$102,2,0)="Ingresar precio de hoy:",VLOOKUP(AC14,'PRECIO ACTUAL'!$B$6:$D$102,3,0),VLOOKUP(AC14,'PRECIO ACTUAL'!$B$6:$D$102,2,0))</f>
        <v/>
      </c>
      <c r="AP14" s="24" t="str">
        <f>IFERROR(VLOOKUP(AF14,'TASA DE CAMBIO'!$D$2:$G$15,2,0),"")</f>
        <v/>
      </c>
      <c r="AQ14" s="24" t="str">
        <f>IFERROR(VLOOKUP(AF14,'TASA DE CAMBIO'!$D$2:$G$15,3,0),"")</f>
        <v/>
      </c>
      <c r="AR14" s="24" t="str">
        <f>IFERROR(VLOOKUP(AF14,'TASA DE CAMBIO'!$D$2:$G$15,4,0),"")</f>
        <v/>
      </c>
    </row>
    <row r="15" spans="2:44" x14ac:dyDescent="0.2">
      <c r="B15" s="24" t="str">
        <f>IF(PORTAFOLIO!AE16=0,"",PORTAFOLIO!AE16)</f>
        <v/>
      </c>
      <c r="C15" s="108" t="str">
        <f>IF(PORTAFOLIO!B16="","",PORTAFOLIO!B16)</f>
        <v/>
      </c>
      <c r="D15" s="2" t="str">
        <f>IF(B15="","",VLOOKUP(B15,PORTAFOLIO!$AE$6:$AI$102,3,0))</f>
        <v/>
      </c>
      <c r="E15" s="2" t="str">
        <f>IF(B15="","",VLOOKUP(B15,PORTAFOLIO!$AE$6:$AI$102,4,0))</f>
        <v/>
      </c>
      <c r="F15" s="2" t="str">
        <f>IF(B15="","",VLOOKUP(B15,PORTAFOLIO!$AE$6:$AI$102,5,0))</f>
        <v/>
      </c>
      <c r="G15" s="6" t="str">
        <f>IF(B15="","",SUMIF(REGISTROS!$B$5:$B$1000,B15,REGISTROS!$K$5:$K$1000)-SUMIF(REGISTROS!$M$5:$M$1000,B15,REGISTROS!$V$5:$V$1000))</f>
        <v/>
      </c>
      <c r="H15" s="109" t="str">
        <f t="shared" si="0"/>
        <v/>
      </c>
      <c r="I15" s="109" t="str">
        <f t="shared" si="1"/>
        <v/>
      </c>
      <c r="J15" s="109" t="str">
        <f t="shared" si="2"/>
        <v/>
      </c>
      <c r="K15" s="110" t="str">
        <f t="shared" si="3"/>
        <v/>
      </c>
      <c r="L15" s="111" t="str">
        <f>IFERROR(IF(B15="","",AK15/SUMIF(REGISTROS!$B$5:$B$1000,RENTABILIDAD!B15,REGISTROS!$G$5:$G$1000)),0)</f>
        <v/>
      </c>
      <c r="M15" s="62"/>
      <c r="N15" s="120" t="str">
        <f>IF(B15="","",SUMIF(REGISTROS!$B$5:$B$1000,RENTABILIDAD!B15,REGISTROS!$G$5:$G$1000)/SUMIF(REGISTROS!$B$5:$B$1000,RENTABILIDAD!B15,REGISTROS!$K$5:$K$1000))</f>
        <v/>
      </c>
      <c r="O15" s="121" t="str">
        <f ca="1">IF(VLOOKUP(C15,'PRECIO ACTUAL'!$B$6:$D$102,2,0)="Ingresar precio de hoy:",VLOOKUP(C15,'PRECIO ACTUAL'!$B$6:$D$102,3,0),VLOOKUP(C15,'PRECIO ACTUAL'!$B$6:$D$102,2,0))</f>
        <v/>
      </c>
      <c r="AB15" s="24" t="str">
        <f t="shared" si="4"/>
        <v/>
      </c>
      <c r="AC15" s="63" t="str">
        <f t="shared" si="5"/>
        <v/>
      </c>
      <c r="AD15" s="63" t="str">
        <f>IF(AB15="","",VLOOKUP(AB15,PORTAFOLIO!$AE$6:$AI$102,3,0))</f>
        <v/>
      </c>
      <c r="AE15" s="63" t="str">
        <f>IF(AB15="","",VLOOKUP(AB15,PORTAFOLIO!$AE$6:$AI$102,4,0))</f>
        <v/>
      </c>
      <c r="AF15" s="63" t="str">
        <f>IF(AB15="","",VLOOKUP(AB15,PORTAFOLIO!$AE$6:$AI$102,5,0))</f>
        <v/>
      </c>
      <c r="AG15" s="64" t="str">
        <f>IF(AB15="","",SUMIF(REGISTROS!$B$5:$B$1000,AB15,REGISTROS!$K$5:$K$1000)-SUMIF(REGISTROS!$M$5:$M$1000,AB15,REGISTROS!$V$5:$V$1000))</f>
        <v/>
      </c>
      <c r="AH15" s="65" t="str">
        <f>IF(AB15="","",SUMIF(REGISTROS!$B$5:$B$1000,RENTABILIDAD!AB15,REGISTROS!$H$5:$H$1000)+SUMIF(REGISTROS!$M$5:$M$1000,RENTABILIDAD!AB15,REGISTROS!$S$5:$S$1000))</f>
        <v/>
      </c>
      <c r="AI15" s="65" t="str">
        <f t="shared" si="6"/>
        <v/>
      </c>
      <c r="AJ15" s="65" t="str">
        <f>IF(AB15="","",SUMIF(DIVIDENDOS!$B$5:$B$1000,RENTABILIDAD!AB15,DIVIDENDOS!$AC$5:$AC$1000))</f>
        <v/>
      </c>
      <c r="AK15" s="66" t="str">
        <f>IF(AB15="","",AI15+SUMIF(REGISTROS!$M$5:$M$1000,RENTABILIDAD!AB15,REGISTROS!$R$5:$R$1000)-SUMIF(REGISTROS!$B$5:$B$1000,RENTABILIDAD!AB15,REGISTROS!$G$5:$G$1000)+AJ15-AH15)</f>
        <v/>
      </c>
      <c r="AL15" s="67" t="str">
        <f>IFERROR(IF(AB15="","",AK15/SUMIF(REGISTROS!$B$5:$B$1000,RENTABILIDAD!AB15,REGISTROS!$G$5:$G$1000)),0)</f>
        <v/>
      </c>
      <c r="AM15" s="68"/>
      <c r="AN15" s="65" t="str">
        <f>IF(AB15="","",SUMIF(REGISTROS!$B$5:$B$1000,RENTABILIDAD!AB15,REGISTROS!$G$5:$G$1000)/SUMIF(REGISTROS!$B$5:$B$1000,RENTABILIDAD!AB15,REGISTROS!$K$5:$K$1000))</f>
        <v/>
      </c>
      <c r="AO15" s="65" t="str">
        <f ca="1">IF(VLOOKUP(AC15,'PRECIO ACTUAL'!$B$6:$D$102,2,0)="Ingresar precio de hoy:",VLOOKUP(AC15,'PRECIO ACTUAL'!$B$6:$D$102,3,0),VLOOKUP(AC15,'PRECIO ACTUAL'!$B$6:$D$102,2,0))</f>
        <v/>
      </c>
      <c r="AP15" s="24" t="str">
        <f>IFERROR(VLOOKUP(AF15,'TASA DE CAMBIO'!$D$2:$G$15,2,0),"")</f>
        <v/>
      </c>
      <c r="AQ15" s="24" t="str">
        <f>IFERROR(VLOOKUP(AF15,'TASA DE CAMBIO'!$D$2:$G$15,3,0),"")</f>
        <v/>
      </c>
      <c r="AR15" s="24" t="str">
        <f>IFERROR(VLOOKUP(AF15,'TASA DE CAMBIO'!$D$2:$G$15,4,0),"")</f>
        <v/>
      </c>
    </row>
    <row r="16" spans="2:44" x14ac:dyDescent="0.2">
      <c r="B16" s="24" t="str">
        <f>IF(PORTAFOLIO!AE17=0,"",PORTAFOLIO!AE17)</f>
        <v/>
      </c>
      <c r="C16" s="108" t="str">
        <f>IF(PORTAFOLIO!B17="","",PORTAFOLIO!B17)</f>
        <v/>
      </c>
      <c r="D16" s="2" t="str">
        <f>IF(B16="","",VLOOKUP(B16,PORTAFOLIO!$AE$6:$AI$102,3,0))</f>
        <v/>
      </c>
      <c r="E16" s="2" t="str">
        <f>IF(B16="","",VLOOKUP(B16,PORTAFOLIO!$AE$6:$AI$102,4,0))</f>
        <v/>
      </c>
      <c r="F16" s="2" t="str">
        <f>IF(B16="","",VLOOKUP(B16,PORTAFOLIO!$AE$6:$AI$102,5,0))</f>
        <v/>
      </c>
      <c r="G16" s="6" t="str">
        <f>IF(B16="","",SUMIF(REGISTROS!$B$5:$B$1000,B16,REGISTROS!$K$5:$K$1000)-SUMIF(REGISTROS!$M$5:$M$1000,B16,REGISTROS!$V$5:$V$1000))</f>
        <v/>
      </c>
      <c r="H16" s="109" t="str">
        <f t="shared" si="0"/>
        <v/>
      </c>
      <c r="I16" s="109" t="str">
        <f t="shared" si="1"/>
        <v/>
      </c>
      <c r="J16" s="109" t="str">
        <f t="shared" si="2"/>
        <v/>
      </c>
      <c r="K16" s="110" t="str">
        <f t="shared" si="3"/>
        <v/>
      </c>
      <c r="L16" s="111" t="str">
        <f>IFERROR(IF(B16="","",AK16/SUMIF(REGISTROS!$B$5:$B$1000,RENTABILIDAD!B16,REGISTROS!$G$5:$G$1000)),0)</f>
        <v/>
      </c>
      <c r="M16" s="62"/>
      <c r="N16" s="120" t="str">
        <f>IF(B16="","",SUMIF(REGISTROS!$B$5:$B$1000,RENTABILIDAD!B16,REGISTROS!$G$5:$G$1000)/SUMIF(REGISTROS!$B$5:$B$1000,RENTABILIDAD!B16,REGISTROS!$K$5:$K$1000))</f>
        <v/>
      </c>
      <c r="O16" s="121" t="str">
        <f ca="1">IF(VLOOKUP(C16,'PRECIO ACTUAL'!$B$6:$D$102,2,0)="Ingresar precio de hoy:",VLOOKUP(C16,'PRECIO ACTUAL'!$B$6:$D$102,3,0),VLOOKUP(C16,'PRECIO ACTUAL'!$B$6:$D$102,2,0))</f>
        <v/>
      </c>
      <c r="AB16" s="24" t="str">
        <f t="shared" si="4"/>
        <v/>
      </c>
      <c r="AC16" s="63" t="str">
        <f t="shared" si="5"/>
        <v/>
      </c>
      <c r="AD16" s="63" t="str">
        <f>IF(AB16="","",VLOOKUP(AB16,PORTAFOLIO!$AE$6:$AI$102,3,0))</f>
        <v/>
      </c>
      <c r="AE16" s="63" t="str">
        <f>IF(AB16="","",VLOOKUP(AB16,PORTAFOLIO!$AE$6:$AI$102,4,0))</f>
        <v/>
      </c>
      <c r="AF16" s="63" t="str">
        <f>IF(AB16="","",VLOOKUP(AB16,PORTAFOLIO!$AE$6:$AI$102,5,0))</f>
        <v/>
      </c>
      <c r="AG16" s="64" t="str">
        <f>IF(AB16="","",SUMIF(REGISTROS!$B$5:$B$1000,AB16,REGISTROS!$K$5:$K$1000)-SUMIF(REGISTROS!$M$5:$M$1000,AB16,REGISTROS!$V$5:$V$1000))</f>
        <v/>
      </c>
      <c r="AH16" s="65" t="str">
        <f>IF(AB16="","",SUMIF(REGISTROS!$B$5:$B$1000,RENTABILIDAD!AB16,REGISTROS!$H$5:$H$1000)+SUMIF(REGISTROS!$M$5:$M$1000,RENTABILIDAD!AB16,REGISTROS!$S$5:$S$1000))</f>
        <v/>
      </c>
      <c r="AI16" s="65" t="str">
        <f t="shared" si="6"/>
        <v/>
      </c>
      <c r="AJ16" s="65" t="str">
        <f>IF(AB16="","",SUMIF(DIVIDENDOS!$B$5:$B$1000,RENTABILIDAD!AB16,DIVIDENDOS!$AC$5:$AC$1000))</f>
        <v/>
      </c>
      <c r="AK16" s="66" t="str">
        <f>IF(AB16="","",AI16+SUMIF(REGISTROS!$M$5:$M$1000,RENTABILIDAD!AB16,REGISTROS!$R$5:$R$1000)-SUMIF(REGISTROS!$B$5:$B$1000,RENTABILIDAD!AB16,REGISTROS!$G$5:$G$1000)+AJ16-AH16)</f>
        <v/>
      </c>
      <c r="AL16" s="67" t="str">
        <f>IFERROR(IF(AB16="","",AK16/SUMIF(REGISTROS!$B$5:$B$1000,RENTABILIDAD!AB16,REGISTROS!$G$5:$G$1000)),0)</f>
        <v/>
      </c>
      <c r="AM16" s="68"/>
      <c r="AN16" s="65" t="str">
        <f>IF(AB16="","",SUMIF(REGISTROS!$B$5:$B$1000,RENTABILIDAD!AB16,REGISTROS!$G$5:$G$1000)/SUMIF(REGISTROS!$B$5:$B$1000,RENTABILIDAD!AB16,REGISTROS!$K$5:$K$1000))</f>
        <v/>
      </c>
      <c r="AO16" s="65" t="str">
        <f ca="1">IF(VLOOKUP(AC16,'PRECIO ACTUAL'!$B$6:$D$102,2,0)="Ingresar precio de hoy:",VLOOKUP(AC16,'PRECIO ACTUAL'!$B$6:$D$102,3,0),VLOOKUP(AC16,'PRECIO ACTUAL'!$B$6:$D$102,2,0))</f>
        <v/>
      </c>
      <c r="AP16" s="24" t="str">
        <f>IFERROR(VLOOKUP(AF16,'TASA DE CAMBIO'!$D$2:$G$15,2,0),"")</f>
        <v/>
      </c>
      <c r="AQ16" s="24" t="str">
        <f>IFERROR(VLOOKUP(AF16,'TASA DE CAMBIO'!$D$2:$G$15,3,0),"")</f>
        <v/>
      </c>
      <c r="AR16" s="24" t="str">
        <f>IFERROR(VLOOKUP(AF16,'TASA DE CAMBIO'!$D$2:$G$15,4,0),"")</f>
        <v/>
      </c>
    </row>
    <row r="17" spans="2:44" x14ac:dyDescent="0.2">
      <c r="B17" s="24" t="str">
        <f>IF(PORTAFOLIO!AE18=0,"",PORTAFOLIO!AE18)</f>
        <v/>
      </c>
      <c r="C17" s="108" t="str">
        <f>IF(PORTAFOLIO!B18="","",PORTAFOLIO!B18)</f>
        <v/>
      </c>
      <c r="D17" s="2" t="str">
        <f>IF(B17="","",VLOOKUP(B17,PORTAFOLIO!$AE$6:$AI$102,3,0))</f>
        <v/>
      </c>
      <c r="E17" s="2" t="str">
        <f>IF(B17="","",VLOOKUP(B17,PORTAFOLIO!$AE$6:$AI$102,4,0))</f>
        <v/>
      </c>
      <c r="F17" s="2" t="str">
        <f>IF(B17="","",VLOOKUP(B17,PORTAFOLIO!$AE$6:$AI$102,5,0))</f>
        <v/>
      </c>
      <c r="G17" s="6" t="str">
        <f>IF(B17="","",SUMIF(REGISTROS!$B$5:$B$1000,B17,REGISTROS!$K$5:$K$1000)-SUMIF(REGISTROS!$M$5:$M$1000,B17,REGISTROS!$V$5:$V$1000))</f>
        <v/>
      </c>
      <c r="H17" s="109" t="str">
        <f t="shared" si="0"/>
        <v/>
      </c>
      <c r="I17" s="109" t="str">
        <f t="shared" si="1"/>
        <v/>
      </c>
      <c r="J17" s="109" t="str">
        <f t="shared" si="2"/>
        <v/>
      </c>
      <c r="K17" s="110" t="str">
        <f t="shared" si="3"/>
        <v/>
      </c>
      <c r="L17" s="111" t="str">
        <f>IFERROR(IF(B17="","",AK17/SUMIF(REGISTROS!$B$5:$B$1000,RENTABILIDAD!B17,REGISTROS!$G$5:$G$1000)),0)</f>
        <v/>
      </c>
      <c r="M17" s="62"/>
      <c r="N17" s="120" t="str">
        <f>IF(B17="","",SUMIF(REGISTROS!$B$5:$B$1000,RENTABILIDAD!B17,REGISTROS!$G$5:$G$1000)/SUMIF(REGISTROS!$B$5:$B$1000,RENTABILIDAD!B17,REGISTROS!$K$5:$K$1000))</f>
        <v/>
      </c>
      <c r="O17" s="121" t="str">
        <f ca="1">IF(VLOOKUP(C17,'PRECIO ACTUAL'!$B$6:$D$102,2,0)="Ingresar precio de hoy:",VLOOKUP(C17,'PRECIO ACTUAL'!$B$6:$D$102,3,0),VLOOKUP(C17,'PRECIO ACTUAL'!$B$6:$D$102,2,0))</f>
        <v/>
      </c>
      <c r="AB17" s="24" t="str">
        <f t="shared" si="4"/>
        <v/>
      </c>
      <c r="AC17" s="63" t="str">
        <f t="shared" si="5"/>
        <v/>
      </c>
      <c r="AD17" s="63" t="str">
        <f>IF(AB17="","",VLOOKUP(AB17,PORTAFOLIO!$AE$6:$AI$102,3,0))</f>
        <v/>
      </c>
      <c r="AE17" s="63" t="str">
        <f>IF(AB17="","",VLOOKUP(AB17,PORTAFOLIO!$AE$6:$AI$102,4,0))</f>
        <v/>
      </c>
      <c r="AF17" s="63" t="str">
        <f>IF(AB17="","",VLOOKUP(AB17,PORTAFOLIO!$AE$6:$AI$102,5,0))</f>
        <v/>
      </c>
      <c r="AG17" s="64" t="str">
        <f>IF(AB17="","",SUMIF(REGISTROS!$B$5:$B$1000,AB17,REGISTROS!$K$5:$K$1000)-SUMIF(REGISTROS!$M$5:$M$1000,AB17,REGISTROS!$V$5:$V$1000))</f>
        <v/>
      </c>
      <c r="AH17" s="65" t="str">
        <f>IF(AB17="","",SUMIF(REGISTROS!$B$5:$B$1000,RENTABILIDAD!AB17,REGISTROS!$H$5:$H$1000)+SUMIF(REGISTROS!$M$5:$M$1000,RENTABILIDAD!AB17,REGISTROS!$S$5:$S$1000))</f>
        <v/>
      </c>
      <c r="AI17" s="65" t="str">
        <f t="shared" si="6"/>
        <v/>
      </c>
      <c r="AJ17" s="65" t="str">
        <f>IF(AB17="","",SUMIF(DIVIDENDOS!$B$5:$B$1000,RENTABILIDAD!AB17,DIVIDENDOS!$AC$5:$AC$1000))</f>
        <v/>
      </c>
      <c r="AK17" s="66" t="str">
        <f>IF(AB17="","",AI17+SUMIF(REGISTROS!$M$5:$M$1000,RENTABILIDAD!AB17,REGISTROS!$R$5:$R$1000)-SUMIF(REGISTROS!$B$5:$B$1000,RENTABILIDAD!AB17,REGISTROS!$G$5:$G$1000)+AJ17-AH17)</f>
        <v/>
      </c>
      <c r="AL17" s="67" t="str">
        <f>IFERROR(IF(AB17="","",AK17/SUMIF(REGISTROS!$B$5:$B$1000,RENTABILIDAD!AB17,REGISTROS!$G$5:$G$1000)),0)</f>
        <v/>
      </c>
      <c r="AM17" s="68"/>
      <c r="AN17" s="65" t="str">
        <f>IF(AB17="","",SUMIF(REGISTROS!$B$5:$B$1000,RENTABILIDAD!AB17,REGISTROS!$G$5:$G$1000)/SUMIF(REGISTROS!$B$5:$B$1000,RENTABILIDAD!AB17,REGISTROS!$K$5:$K$1000))</f>
        <v/>
      </c>
      <c r="AO17" s="65" t="str">
        <f ca="1">IF(VLOOKUP(AC17,'PRECIO ACTUAL'!$B$6:$D$102,2,0)="Ingresar precio de hoy:",VLOOKUP(AC17,'PRECIO ACTUAL'!$B$6:$D$102,3,0),VLOOKUP(AC17,'PRECIO ACTUAL'!$B$6:$D$102,2,0))</f>
        <v/>
      </c>
      <c r="AP17" s="24" t="str">
        <f>IFERROR(VLOOKUP(AF17,'TASA DE CAMBIO'!$D$2:$G$15,2,0),"")</f>
        <v/>
      </c>
      <c r="AQ17" s="24" t="str">
        <f>IFERROR(VLOOKUP(AF17,'TASA DE CAMBIO'!$D$2:$G$15,3,0),"")</f>
        <v/>
      </c>
      <c r="AR17" s="24" t="str">
        <f>IFERROR(VLOOKUP(AF17,'TASA DE CAMBIO'!$D$2:$G$15,4,0),"")</f>
        <v/>
      </c>
    </row>
    <row r="18" spans="2:44" x14ac:dyDescent="0.2">
      <c r="B18" s="24" t="str">
        <f>IF(PORTAFOLIO!AE19=0,"",PORTAFOLIO!AE19)</f>
        <v/>
      </c>
      <c r="C18" s="108" t="str">
        <f>IF(PORTAFOLIO!B19="","",PORTAFOLIO!B19)</f>
        <v/>
      </c>
      <c r="D18" s="2" t="str">
        <f>IF(B18="","",VLOOKUP(B18,PORTAFOLIO!$AE$6:$AI$102,3,0))</f>
        <v/>
      </c>
      <c r="E18" s="2" t="str">
        <f>IF(B18="","",VLOOKUP(B18,PORTAFOLIO!$AE$6:$AI$102,4,0))</f>
        <v/>
      </c>
      <c r="F18" s="2" t="str">
        <f>IF(B18="","",VLOOKUP(B18,PORTAFOLIO!$AE$6:$AI$102,5,0))</f>
        <v/>
      </c>
      <c r="G18" s="6" t="str">
        <f>IF(B18="","",SUMIF(REGISTROS!$B$5:$B$1000,B18,REGISTROS!$K$5:$K$1000)-SUMIF(REGISTROS!$M$5:$M$1000,B18,REGISTROS!$V$5:$V$1000))</f>
        <v/>
      </c>
      <c r="H18" s="109" t="str">
        <f t="shared" si="0"/>
        <v/>
      </c>
      <c r="I18" s="109" t="str">
        <f t="shared" si="1"/>
        <v/>
      </c>
      <c r="J18" s="109" t="str">
        <f t="shared" si="2"/>
        <v/>
      </c>
      <c r="K18" s="110" t="str">
        <f t="shared" si="3"/>
        <v/>
      </c>
      <c r="L18" s="111" t="str">
        <f>IFERROR(IF(B18="","",AK18/SUMIF(REGISTROS!$B$5:$B$1000,RENTABILIDAD!B18,REGISTROS!$G$5:$G$1000)),0)</f>
        <v/>
      </c>
      <c r="M18" s="62"/>
      <c r="N18" s="120" t="str">
        <f>IF(B18="","",SUMIF(REGISTROS!$B$5:$B$1000,RENTABILIDAD!B18,REGISTROS!$G$5:$G$1000)/SUMIF(REGISTROS!$B$5:$B$1000,RENTABILIDAD!B18,REGISTROS!$K$5:$K$1000))</f>
        <v/>
      </c>
      <c r="O18" s="121" t="str">
        <f ca="1">IF(VLOOKUP(C18,'PRECIO ACTUAL'!$B$6:$D$102,2,0)="Ingresar precio de hoy:",VLOOKUP(C18,'PRECIO ACTUAL'!$B$6:$D$102,3,0),VLOOKUP(C18,'PRECIO ACTUAL'!$B$6:$D$102,2,0))</f>
        <v/>
      </c>
      <c r="AB18" s="24" t="str">
        <f t="shared" si="4"/>
        <v/>
      </c>
      <c r="AC18" s="63" t="str">
        <f t="shared" si="5"/>
        <v/>
      </c>
      <c r="AD18" s="63" t="str">
        <f>IF(AB18="","",VLOOKUP(AB18,PORTAFOLIO!$AE$6:$AI$102,3,0))</f>
        <v/>
      </c>
      <c r="AE18" s="63" t="str">
        <f>IF(AB18="","",VLOOKUP(AB18,PORTAFOLIO!$AE$6:$AI$102,4,0))</f>
        <v/>
      </c>
      <c r="AF18" s="63" t="str">
        <f>IF(AB18="","",VLOOKUP(AB18,PORTAFOLIO!$AE$6:$AI$102,5,0))</f>
        <v/>
      </c>
      <c r="AG18" s="64" t="str">
        <f>IF(AB18="","",SUMIF(REGISTROS!$B$5:$B$1000,AB18,REGISTROS!$K$5:$K$1000)-SUMIF(REGISTROS!$M$5:$M$1000,AB18,REGISTROS!$V$5:$V$1000))</f>
        <v/>
      </c>
      <c r="AH18" s="65" t="str">
        <f>IF(AB18="","",SUMIF(REGISTROS!$B$5:$B$1000,RENTABILIDAD!AB18,REGISTROS!$H$5:$H$1000)+SUMIF(REGISTROS!$M$5:$M$1000,RENTABILIDAD!AB18,REGISTROS!$S$5:$S$1000))</f>
        <v/>
      </c>
      <c r="AI18" s="65" t="str">
        <f t="shared" si="6"/>
        <v/>
      </c>
      <c r="AJ18" s="65" t="str">
        <f>IF(AB18="","",SUMIF(DIVIDENDOS!$B$5:$B$1000,RENTABILIDAD!AB18,DIVIDENDOS!$AC$5:$AC$1000))</f>
        <v/>
      </c>
      <c r="AK18" s="66" t="str">
        <f>IF(AB18="","",AI18+SUMIF(REGISTROS!$M$5:$M$1000,RENTABILIDAD!AB18,REGISTROS!$R$5:$R$1000)-SUMIF(REGISTROS!$B$5:$B$1000,RENTABILIDAD!AB18,REGISTROS!$G$5:$G$1000)+AJ18-AH18)</f>
        <v/>
      </c>
      <c r="AL18" s="67" t="str">
        <f>IFERROR(IF(AB18="","",AK18/SUMIF(REGISTROS!$B$5:$B$1000,RENTABILIDAD!AB18,REGISTROS!$G$5:$G$1000)),0)</f>
        <v/>
      </c>
      <c r="AM18" s="68"/>
      <c r="AN18" s="65" t="str">
        <f>IF(AB18="","",SUMIF(REGISTROS!$B$5:$B$1000,RENTABILIDAD!AB18,REGISTROS!$G$5:$G$1000)/SUMIF(REGISTROS!$B$5:$B$1000,RENTABILIDAD!AB18,REGISTROS!$K$5:$K$1000))</f>
        <v/>
      </c>
      <c r="AO18" s="65" t="str">
        <f ca="1">IF(VLOOKUP(AC18,'PRECIO ACTUAL'!$B$6:$D$102,2,0)="Ingresar precio de hoy:",VLOOKUP(AC18,'PRECIO ACTUAL'!$B$6:$D$102,3,0),VLOOKUP(AC18,'PRECIO ACTUAL'!$B$6:$D$102,2,0))</f>
        <v/>
      </c>
      <c r="AP18" s="24" t="str">
        <f>IFERROR(VLOOKUP(AF18,'TASA DE CAMBIO'!$D$2:$G$15,2,0),"")</f>
        <v/>
      </c>
      <c r="AQ18" s="24" t="str">
        <f>IFERROR(VLOOKUP(AF18,'TASA DE CAMBIO'!$D$2:$G$15,3,0),"")</f>
        <v/>
      </c>
      <c r="AR18" s="24" t="str">
        <f>IFERROR(VLOOKUP(AF18,'TASA DE CAMBIO'!$D$2:$G$15,4,0),"")</f>
        <v/>
      </c>
    </row>
    <row r="19" spans="2:44" x14ac:dyDescent="0.2">
      <c r="B19" s="24" t="str">
        <f>IF(PORTAFOLIO!AE20=0,"",PORTAFOLIO!AE20)</f>
        <v/>
      </c>
      <c r="C19" s="108" t="str">
        <f>IF(PORTAFOLIO!B20="","",PORTAFOLIO!B20)</f>
        <v/>
      </c>
      <c r="D19" s="2" t="str">
        <f>IF(B19="","",VLOOKUP(B19,PORTAFOLIO!$AE$6:$AI$102,3,0))</f>
        <v/>
      </c>
      <c r="E19" s="2" t="str">
        <f>IF(B19="","",VLOOKUP(B19,PORTAFOLIO!$AE$6:$AI$102,4,0))</f>
        <v/>
      </c>
      <c r="F19" s="2" t="str">
        <f>IF(B19="","",VLOOKUP(B19,PORTAFOLIO!$AE$6:$AI$102,5,0))</f>
        <v/>
      </c>
      <c r="G19" s="6" t="str">
        <f>IF(B19="","",SUMIF(REGISTROS!$B$5:$B$1000,B19,REGISTROS!$K$5:$K$1000)-SUMIF(REGISTROS!$M$5:$M$1000,B19,REGISTROS!$V$5:$V$1000))</f>
        <v/>
      </c>
      <c r="H19" s="109" t="str">
        <f t="shared" si="0"/>
        <v/>
      </c>
      <c r="I19" s="109" t="str">
        <f t="shared" si="1"/>
        <v/>
      </c>
      <c r="J19" s="109" t="str">
        <f t="shared" si="2"/>
        <v/>
      </c>
      <c r="K19" s="110" t="str">
        <f t="shared" si="3"/>
        <v/>
      </c>
      <c r="L19" s="111" t="str">
        <f>IFERROR(IF(B19="","",AK19/SUMIF(REGISTROS!$B$5:$B$1000,RENTABILIDAD!B19,REGISTROS!$G$5:$G$1000)),0)</f>
        <v/>
      </c>
      <c r="M19" s="62"/>
      <c r="N19" s="120" t="str">
        <f>IF(B19="","",SUMIF(REGISTROS!$B$5:$B$1000,RENTABILIDAD!B19,REGISTROS!$G$5:$G$1000)/SUMIF(REGISTROS!$B$5:$B$1000,RENTABILIDAD!B19,REGISTROS!$K$5:$K$1000))</f>
        <v/>
      </c>
      <c r="O19" s="121" t="str">
        <f ca="1">IF(VLOOKUP(C19,'PRECIO ACTUAL'!$B$6:$D$102,2,0)="Ingresar precio de hoy:",VLOOKUP(C19,'PRECIO ACTUAL'!$B$6:$D$102,3,0),VLOOKUP(C19,'PRECIO ACTUAL'!$B$6:$D$102,2,0))</f>
        <v/>
      </c>
      <c r="AB19" s="24" t="str">
        <f t="shared" si="4"/>
        <v/>
      </c>
      <c r="AC19" s="63" t="str">
        <f t="shared" si="5"/>
        <v/>
      </c>
      <c r="AD19" s="63" t="str">
        <f>IF(AB19="","",VLOOKUP(AB19,PORTAFOLIO!$AE$6:$AI$102,3,0))</f>
        <v/>
      </c>
      <c r="AE19" s="63" t="str">
        <f>IF(AB19="","",VLOOKUP(AB19,PORTAFOLIO!$AE$6:$AI$102,4,0))</f>
        <v/>
      </c>
      <c r="AF19" s="63" t="str">
        <f>IF(AB19="","",VLOOKUP(AB19,PORTAFOLIO!$AE$6:$AI$102,5,0))</f>
        <v/>
      </c>
      <c r="AG19" s="64" t="str">
        <f>IF(AB19="","",SUMIF(REGISTROS!$B$5:$B$1000,AB19,REGISTROS!$K$5:$K$1000)-SUMIF(REGISTROS!$M$5:$M$1000,AB19,REGISTROS!$V$5:$V$1000))</f>
        <v/>
      </c>
      <c r="AH19" s="65" t="str">
        <f>IF(AB19="","",SUMIF(REGISTROS!$B$5:$B$1000,RENTABILIDAD!AB19,REGISTROS!$H$5:$H$1000)+SUMIF(REGISTROS!$M$5:$M$1000,RENTABILIDAD!AB19,REGISTROS!$S$5:$S$1000))</f>
        <v/>
      </c>
      <c r="AI19" s="65" t="str">
        <f t="shared" si="6"/>
        <v/>
      </c>
      <c r="AJ19" s="65" t="str">
        <f>IF(AB19="","",SUMIF(DIVIDENDOS!$B$5:$B$1000,RENTABILIDAD!AB19,DIVIDENDOS!$AC$5:$AC$1000))</f>
        <v/>
      </c>
      <c r="AK19" s="66" t="str">
        <f>IF(AB19="","",AI19+SUMIF(REGISTROS!$M$5:$M$1000,RENTABILIDAD!AB19,REGISTROS!$R$5:$R$1000)-SUMIF(REGISTROS!$B$5:$B$1000,RENTABILIDAD!AB19,REGISTROS!$G$5:$G$1000)+AJ19-AH19)</f>
        <v/>
      </c>
      <c r="AL19" s="67" t="str">
        <f>IFERROR(IF(AB19="","",AK19/SUMIF(REGISTROS!$B$5:$B$1000,RENTABILIDAD!AB19,REGISTROS!$G$5:$G$1000)),0)</f>
        <v/>
      </c>
      <c r="AM19" s="68"/>
      <c r="AN19" s="65" t="str">
        <f>IF(AB19="","",SUMIF(REGISTROS!$B$5:$B$1000,RENTABILIDAD!AB19,REGISTROS!$G$5:$G$1000)/SUMIF(REGISTROS!$B$5:$B$1000,RENTABILIDAD!AB19,REGISTROS!$K$5:$K$1000))</f>
        <v/>
      </c>
      <c r="AO19" s="65" t="str">
        <f ca="1">IF(VLOOKUP(AC19,'PRECIO ACTUAL'!$B$6:$D$102,2,0)="Ingresar precio de hoy:",VLOOKUP(AC19,'PRECIO ACTUAL'!$B$6:$D$102,3,0),VLOOKUP(AC19,'PRECIO ACTUAL'!$B$6:$D$102,2,0))</f>
        <v/>
      </c>
      <c r="AP19" s="24" t="str">
        <f>IFERROR(VLOOKUP(AF19,'TASA DE CAMBIO'!$D$2:$G$15,2,0),"")</f>
        <v/>
      </c>
      <c r="AQ19" s="24" t="str">
        <f>IFERROR(VLOOKUP(AF19,'TASA DE CAMBIO'!$D$2:$G$15,3,0),"")</f>
        <v/>
      </c>
      <c r="AR19" s="24" t="str">
        <f>IFERROR(VLOOKUP(AF19,'TASA DE CAMBIO'!$D$2:$G$15,4,0),"")</f>
        <v/>
      </c>
    </row>
    <row r="20" spans="2:44" x14ac:dyDescent="0.2">
      <c r="B20" s="24" t="str">
        <f>IF(PORTAFOLIO!AE21=0,"",PORTAFOLIO!AE21)</f>
        <v/>
      </c>
      <c r="C20" s="108" t="str">
        <f>IF(PORTAFOLIO!B21="","",PORTAFOLIO!B21)</f>
        <v/>
      </c>
      <c r="D20" s="2" t="str">
        <f>IF(B20="","",VLOOKUP(B20,PORTAFOLIO!$AE$6:$AI$102,3,0))</f>
        <v/>
      </c>
      <c r="E20" s="2" t="str">
        <f>IF(B20="","",VLOOKUP(B20,PORTAFOLIO!$AE$6:$AI$102,4,0))</f>
        <v/>
      </c>
      <c r="F20" s="2" t="str">
        <f>IF(B20="","",VLOOKUP(B20,PORTAFOLIO!$AE$6:$AI$102,5,0))</f>
        <v/>
      </c>
      <c r="G20" s="6" t="str">
        <f>IF(B20="","",SUMIF(REGISTROS!$B$5:$B$1000,B20,REGISTROS!$K$5:$K$1000)-SUMIF(REGISTROS!$M$5:$M$1000,B20,REGISTROS!$V$5:$V$1000))</f>
        <v/>
      </c>
      <c r="H20" s="109" t="str">
        <f t="shared" si="0"/>
        <v/>
      </c>
      <c r="I20" s="109" t="str">
        <f t="shared" si="1"/>
        <v/>
      </c>
      <c r="J20" s="109" t="str">
        <f t="shared" si="2"/>
        <v/>
      </c>
      <c r="K20" s="110" t="str">
        <f t="shared" si="3"/>
        <v/>
      </c>
      <c r="L20" s="111" t="str">
        <f>IFERROR(IF(B20="","",AK20/SUMIF(REGISTROS!$B$5:$B$1000,RENTABILIDAD!B20,REGISTROS!$G$5:$G$1000)),0)</f>
        <v/>
      </c>
      <c r="M20" s="62"/>
      <c r="N20" s="120" t="str">
        <f>IF(B20="","",SUMIF(REGISTROS!$B$5:$B$1000,RENTABILIDAD!B20,REGISTROS!$G$5:$G$1000)/SUMIF(REGISTROS!$B$5:$B$1000,RENTABILIDAD!B20,REGISTROS!$K$5:$K$1000))</f>
        <v/>
      </c>
      <c r="O20" s="121" t="str">
        <f ca="1">IF(VLOOKUP(C20,'PRECIO ACTUAL'!$B$6:$D$102,2,0)="Ingresar precio de hoy:",VLOOKUP(C20,'PRECIO ACTUAL'!$B$6:$D$102,3,0),VLOOKUP(C20,'PRECIO ACTUAL'!$B$6:$D$102,2,0))</f>
        <v/>
      </c>
      <c r="AB20" s="24" t="str">
        <f t="shared" si="4"/>
        <v/>
      </c>
      <c r="AC20" s="63" t="str">
        <f t="shared" si="5"/>
        <v/>
      </c>
      <c r="AD20" s="63" t="str">
        <f>IF(AB20="","",VLOOKUP(AB20,PORTAFOLIO!$AE$6:$AI$102,3,0))</f>
        <v/>
      </c>
      <c r="AE20" s="63" t="str">
        <f>IF(AB20="","",VLOOKUP(AB20,PORTAFOLIO!$AE$6:$AI$102,4,0))</f>
        <v/>
      </c>
      <c r="AF20" s="63" t="str">
        <f>IF(AB20="","",VLOOKUP(AB20,PORTAFOLIO!$AE$6:$AI$102,5,0))</f>
        <v/>
      </c>
      <c r="AG20" s="64" t="str">
        <f>IF(AB20="","",SUMIF(REGISTROS!$B$5:$B$1000,AB20,REGISTROS!$K$5:$K$1000)-SUMIF(REGISTROS!$M$5:$M$1000,AB20,REGISTROS!$V$5:$V$1000))</f>
        <v/>
      </c>
      <c r="AH20" s="65" t="str">
        <f>IF(AB20="","",SUMIF(REGISTROS!$B$5:$B$1000,RENTABILIDAD!AB20,REGISTROS!$H$5:$H$1000)+SUMIF(REGISTROS!$M$5:$M$1000,RENTABILIDAD!AB20,REGISTROS!$S$5:$S$1000))</f>
        <v/>
      </c>
      <c r="AI20" s="65" t="str">
        <f t="shared" si="6"/>
        <v/>
      </c>
      <c r="AJ20" s="65" t="str">
        <f>IF(AB20="","",SUMIF(DIVIDENDOS!$B$5:$B$1000,RENTABILIDAD!AB20,DIVIDENDOS!$AC$5:$AC$1000))</f>
        <v/>
      </c>
      <c r="AK20" s="66" t="str">
        <f>IF(AB20="","",AI20+SUMIF(REGISTROS!$M$5:$M$1000,RENTABILIDAD!AB20,REGISTROS!$R$5:$R$1000)-SUMIF(REGISTROS!$B$5:$B$1000,RENTABILIDAD!AB20,REGISTROS!$G$5:$G$1000)+AJ20-AH20)</f>
        <v/>
      </c>
      <c r="AL20" s="67" t="str">
        <f>IFERROR(IF(AB20="","",AK20/SUMIF(REGISTROS!$B$5:$B$1000,RENTABILIDAD!AB20,REGISTROS!$G$5:$G$1000)),0)</f>
        <v/>
      </c>
      <c r="AM20" s="68"/>
      <c r="AN20" s="65" t="str">
        <f>IF(AB20="","",SUMIF(REGISTROS!$B$5:$B$1000,RENTABILIDAD!AB20,REGISTROS!$G$5:$G$1000)/SUMIF(REGISTROS!$B$5:$B$1000,RENTABILIDAD!AB20,REGISTROS!$K$5:$K$1000))</f>
        <v/>
      </c>
      <c r="AO20" s="65" t="str">
        <f ca="1">IF(VLOOKUP(AC20,'PRECIO ACTUAL'!$B$6:$D$102,2,0)="Ingresar precio de hoy:",VLOOKUP(AC20,'PRECIO ACTUAL'!$B$6:$D$102,3,0),VLOOKUP(AC20,'PRECIO ACTUAL'!$B$6:$D$102,2,0))</f>
        <v/>
      </c>
      <c r="AP20" s="24" t="str">
        <f>IFERROR(VLOOKUP(AF20,'TASA DE CAMBIO'!$D$2:$G$15,2,0),"")</f>
        <v/>
      </c>
      <c r="AQ20" s="24" t="str">
        <f>IFERROR(VLOOKUP(AF20,'TASA DE CAMBIO'!$D$2:$G$15,3,0),"")</f>
        <v/>
      </c>
      <c r="AR20" s="24" t="str">
        <f>IFERROR(VLOOKUP(AF20,'TASA DE CAMBIO'!$D$2:$G$15,4,0),"")</f>
        <v/>
      </c>
    </row>
    <row r="21" spans="2:44" x14ac:dyDescent="0.2">
      <c r="B21" s="24" t="str">
        <f>IF(PORTAFOLIO!AE22=0,"",PORTAFOLIO!AE22)</f>
        <v/>
      </c>
      <c r="C21" s="108" t="str">
        <f>IF(PORTAFOLIO!B22="","",PORTAFOLIO!B22)</f>
        <v/>
      </c>
      <c r="D21" s="2" t="str">
        <f>IF(B21="","",VLOOKUP(B21,PORTAFOLIO!$AE$6:$AI$102,3,0))</f>
        <v/>
      </c>
      <c r="E21" s="2" t="str">
        <f>IF(B21="","",VLOOKUP(B21,PORTAFOLIO!$AE$6:$AI$102,4,0))</f>
        <v/>
      </c>
      <c r="F21" s="2" t="str">
        <f>IF(B21="","",VLOOKUP(B21,PORTAFOLIO!$AE$6:$AI$102,5,0))</f>
        <v/>
      </c>
      <c r="G21" s="6" t="str">
        <f>IF(B21="","",SUMIF(REGISTROS!$B$5:$B$1000,B21,REGISTROS!$K$5:$K$1000)-SUMIF(REGISTROS!$M$5:$M$1000,B21,REGISTROS!$V$5:$V$1000))</f>
        <v/>
      </c>
      <c r="H21" s="109" t="str">
        <f t="shared" si="0"/>
        <v/>
      </c>
      <c r="I21" s="109" t="str">
        <f t="shared" si="1"/>
        <v/>
      </c>
      <c r="J21" s="109" t="str">
        <f t="shared" si="2"/>
        <v/>
      </c>
      <c r="K21" s="110" t="str">
        <f t="shared" si="3"/>
        <v/>
      </c>
      <c r="L21" s="111" t="str">
        <f>IFERROR(IF(B21="","",AK21/SUMIF(REGISTROS!$B$5:$B$1000,RENTABILIDAD!B21,REGISTROS!$G$5:$G$1000)),0)</f>
        <v/>
      </c>
      <c r="M21" s="62"/>
      <c r="N21" s="120" t="str">
        <f>IF(B21="","",SUMIF(REGISTROS!$B$5:$B$1000,RENTABILIDAD!B21,REGISTROS!$G$5:$G$1000)/SUMIF(REGISTROS!$B$5:$B$1000,RENTABILIDAD!B21,REGISTROS!$K$5:$K$1000))</f>
        <v/>
      </c>
      <c r="O21" s="121" t="str">
        <f ca="1">IF(VLOOKUP(C21,'PRECIO ACTUAL'!$B$6:$D$102,2,0)="Ingresar precio de hoy:",VLOOKUP(C21,'PRECIO ACTUAL'!$B$6:$D$102,3,0),VLOOKUP(C21,'PRECIO ACTUAL'!$B$6:$D$102,2,0))</f>
        <v/>
      </c>
      <c r="AB21" s="24" t="str">
        <f t="shared" si="4"/>
        <v/>
      </c>
      <c r="AC21" s="63" t="str">
        <f t="shared" si="5"/>
        <v/>
      </c>
      <c r="AD21" s="63" t="str">
        <f>IF(AB21="","",VLOOKUP(AB21,PORTAFOLIO!$AE$6:$AI$102,3,0))</f>
        <v/>
      </c>
      <c r="AE21" s="63" t="str">
        <f>IF(AB21="","",VLOOKUP(AB21,PORTAFOLIO!$AE$6:$AI$102,4,0))</f>
        <v/>
      </c>
      <c r="AF21" s="63" t="str">
        <f>IF(AB21="","",VLOOKUP(AB21,PORTAFOLIO!$AE$6:$AI$102,5,0))</f>
        <v/>
      </c>
      <c r="AG21" s="64" t="str">
        <f>IF(AB21="","",SUMIF(REGISTROS!$B$5:$B$1000,AB21,REGISTROS!$K$5:$K$1000)-SUMIF(REGISTROS!$M$5:$M$1000,AB21,REGISTROS!$V$5:$V$1000))</f>
        <v/>
      </c>
      <c r="AH21" s="65" t="str">
        <f>IF(AB21="","",SUMIF(REGISTROS!$B$5:$B$1000,RENTABILIDAD!AB21,REGISTROS!$H$5:$H$1000)+SUMIF(REGISTROS!$M$5:$M$1000,RENTABILIDAD!AB21,REGISTROS!$S$5:$S$1000))</f>
        <v/>
      </c>
      <c r="AI21" s="65" t="str">
        <f t="shared" si="6"/>
        <v/>
      </c>
      <c r="AJ21" s="65" t="str">
        <f>IF(AB21="","",SUMIF(DIVIDENDOS!$B$5:$B$1000,RENTABILIDAD!AB21,DIVIDENDOS!$AC$5:$AC$1000))</f>
        <v/>
      </c>
      <c r="AK21" s="66" t="str">
        <f>IF(AB21="","",AI21+SUMIF(REGISTROS!$M$5:$M$1000,RENTABILIDAD!AB21,REGISTROS!$R$5:$R$1000)-SUMIF(REGISTROS!$B$5:$B$1000,RENTABILIDAD!AB21,REGISTROS!$G$5:$G$1000)+AJ21-AH21)</f>
        <v/>
      </c>
      <c r="AL21" s="67" t="str">
        <f>IFERROR(IF(AB21="","",AK21/SUMIF(REGISTROS!$B$5:$B$1000,RENTABILIDAD!AB21,REGISTROS!$G$5:$G$1000)),0)</f>
        <v/>
      </c>
      <c r="AM21" s="68"/>
      <c r="AN21" s="65" t="str">
        <f>IF(AB21="","",SUMIF(REGISTROS!$B$5:$B$1000,RENTABILIDAD!AB21,REGISTROS!$G$5:$G$1000)/SUMIF(REGISTROS!$B$5:$B$1000,RENTABILIDAD!AB21,REGISTROS!$K$5:$K$1000))</f>
        <v/>
      </c>
      <c r="AO21" s="65" t="str">
        <f ca="1">IF(VLOOKUP(AC21,'PRECIO ACTUAL'!$B$6:$D$102,2,0)="Ingresar precio de hoy:",VLOOKUP(AC21,'PRECIO ACTUAL'!$B$6:$D$102,3,0),VLOOKUP(AC21,'PRECIO ACTUAL'!$B$6:$D$102,2,0))</f>
        <v/>
      </c>
      <c r="AP21" s="24" t="str">
        <f>IFERROR(VLOOKUP(AF21,'TASA DE CAMBIO'!$D$2:$G$15,2,0),"")</f>
        <v/>
      </c>
      <c r="AQ21" s="24" t="str">
        <f>IFERROR(VLOOKUP(AF21,'TASA DE CAMBIO'!$D$2:$G$15,3,0),"")</f>
        <v/>
      </c>
      <c r="AR21" s="24" t="str">
        <f>IFERROR(VLOOKUP(AF21,'TASA DE CAMBIO'!$D$2:$G$15,4,0),"")</f>
        <v/>
      </c>
    </row>
    <row r="22" spans="2:44" x14ac:dyDescent="0.2">
      <c r="B22" s="24" t="str">
        <f>IF(PORTAFOLIO!AE23=0,"",PORTAFOLIO!AE23)</f>
        <v/>
      </c>
      <c r="C22" s="108" t="str">
        <f>IF(PORTAFOLIO!B23="","",PORTAFOLIO!B23)</f>
        <v/>
      </c>
      <c r="D22" s="2" t="str">
        <f>IF(B22="","",VLOOKUP(B22,PORTAFOLIO!$AE$6:$AI$102,3,0))</f>
        <v/>
      </c>
      <c r="E22" s="2" t="str">
        <f>IF(B22="","",VLOOKUP(B22,PORTAFOLIO!$AE$6:$AI$102,4,0))</f>
        <v/>
      </c>
      <c r="F22" s="2" t="str">
        <f>IF(B22="","",VLOOKUP(B22,PORTAFOLIO!$AE$6:$AI$102,5,0))</f>
        <v/>
      </c>
      <c r="G22" s="6" t="str">
        <f>IF(B22="","",SUMIF(REGISTROS!$B$5:$B$1000,B22,REGISTROS!$K$5:$K$1000)-SUMIF(REGISTROS!$M$5:$M$1000,B22,REGISTROS!$V$5:$V$1000))</f>
        <v/>
      </c>
      <c r="H22" s="109" t="str">
        <f t="shared" si="0"/>
        <v/>
      </c>
      <c r="I22" s="109" t="str">
        <f t="shared" si="1"/>
        <v/>
      </c>
      <c r="J22" s="109" t="str">
        <f t="shared" si="2"/>
        <v/>
      </c>
      <c r="K22" s="110" t="str">
        <f t="shared" si="3"/>
        <v/>
      </c>
      <c r="L22" s="111" t="str">
        <f>IFERROR(IF(B22="","",AK22/SUMIF(REGISTROS!$B$5:$B$1000,RENTABILIDAD!B22,REGISTROS!$G$5:$G$1000)),0)</f>
        <v/>
      </c>
      <c r="M22" s="62"/>
      <c r="N22" s="120" t="str">
        <f>IF(B22="","",SUMIF(REGISTROS!$B$5:$B$1000,RENTABILIDAD!B22,REGISTROS!$G$5:$G$1000)/SUMIF(REGISTROS!$B$5:$B$1000,RENTABILIDAD!B22,REGISTROS!$K$5:$K$1000))</f>
        <v/>
      </c>
      <c r="O22" s="121" t="str">
        <f ca="1">IF(VLOOKUP(C22,'PRECIO ACTUAL'!$B$6:$D$102,2,0)="Ingresar precio de hoy:",VLOOKUP(C22,'PRECIO ACTUAL'!$B$6:$D$102,3,0),VLOOKUP(C22,'PRECIO ACTUAL'!$B$6:$D$102,2,0))</f>
        <v/>
      </c>
      <c r="AB22" s="24" t="str">
        <f t="shared" si="4"/>
        <v/>
      </c>
      <c r="AC22" s="63" t="str">
        <f t="shared" si="5"/>
        <v/>
      </c>
      <c r="AD22" s="63" t="str">
        <f>IF(AB22="","",VLOOKUP(AB22,PORTAFOLIO!$AE$6:$AI$102,3,0))</f>
        <v/>
      </c>
      <c r="AE22" s="63" t="str">
        <f>IF(AB22="","",VLOOKUP(AB22,PORTAFOLIO!$AE$6:$AI$102,4,0))</f>
        <v/>
      </c>
      <c r="AF22" s="63" t="str">
        <f>IF(AB22="","",VLOOKUP(AB22,PORTAFOLIO!$AE$6:$AI$102,5,0))</f>
        <v/>
      </c>
      <c r="AG22" s="64" t="str">
        <f>IF(AB22="","",SUMIF(REGISTROS!$B$5:$B$1000,AB22,REGISTROS!$K$5:$K$1000)-SUMIF(REGISTROS!$M$5:$M$1000,AB22,REGISTROS!$V$5:$V$1000))</f>
        <v/>
      </c>
      <c r="AH22" s="65" t="str">
        <f>IF(AB22="","",SUMIF(REGISTROS!$B$5:$B$1000,RENTABILIDAD!AB22,REGISTROS!$H$5:$H$1000)+SUMIF(REGISTROS!$M$5:$M$1000,RENTABILIDAD!AB22,REGISTROS!$S$5:$S$1000))</f>
        <v/>
      </c>
      <c r="AI22" s="65" t="str">
        <f t="shared" si="6"/>
        <v/>
      </c>
      <c r="AJ22" s="65" t="str">
        <f>IF(AB22="","",SUMIF(DIVIDENDOS!$B$5:$B$1000,RENTABILIDAD!AB22,DIVIDENDOS!$AC$5:$AC$1000))</f>
        <v/>
      </c>
      <c r="AK22" s="66" t="str">
        <f>IF(AB22="","",AI22+SUMIF(REGISTROS!$M$5:$M$1000,RENTABILIDAD!AB22,REGISTROS!$R$5:$R$1000)-SUMIF(REGISTROS!$B$5:$B$1000,RENTABILIDAD!AB22,REGISTROS!$G$5:$G$1000)+AJ22-AH22)</f>
        <v/>
      </c>
      <c r="AL22" s="67" t="str">
        <f>IFERROR(IF(AB22="","",AK22/SUMIF(REGISTROS!$B$5:$B$1000,RENTABILIDAD!AB22,REGISTROS!$G$5:$G$1000)),0)</f>
        <v/>
      </c>
      <c r="AM22" s="68"/>
      <c r="AN22" s="65" t="str">
        <f>IF(AB22="","",SUMIF(REGISTROS!$B$5:$B$1000,RENTABILIDAD!AB22,REGISTROS!$G$5:$G$1000)/SUMIF(REGISTROS!$B$5:$B$1000,RENTABILIDAD!AB22,REGISTROS!$K$5:$K$1000))</f>
        <v/>
      </c>
      <c r="AO22" s="65" t="str">
        <f ca="1">IF(VLOOKUP(AC22,'PRECIO ACTUAL'!$B$6:$D$102,2,0)="Ingresar precio de hoy:",VLOOKUP(AC22,'PRECIO ACTUAL'!$B$6:$D$102,3,0),VLOOKUP(AC22,'PRECIO ACTUAL'!$B$6:$D$102,2,0))</f>
        <v/>
      </c>
      <c r="AP22" s="24" t="str">
        <f>IFERROR(VLOOKUP(AF22,'TASA DE CAMBIO'!$D$2:$G$15,2,0),"")</f>
        <v/>
      </c>
      <c r="AQ22" s="24" t="str">
        <f>IFERROR(VLOOKUP(AF22,'TASA DE CAMBIO'!$D$2:$G$15,3,0),"")</f>
        <v/>
      </c>
      <c r="AR22" s="24" t="str">
        <f>IFERROR(VLOOKUP(AF22,'TASA DE CAMBIO'!$D$2:$G$15,4,0),"")</f>
        <v/>
      </c>
    </row>
    <row r="23" spans="2:44" x14ac:dyDescent="0.2">
      <c r="B23" s="24" t="str">
        <f>IF(PORTAFOLIO!AE24=0,"",PORTAFOLIO!AE24)</f>
        <v/>
      </c>
      <c r="C23" s="108" t="str">
        <f>IF(PORTAFOLIO!B24="","",PORTAFOLIO!B24)</f>
        <v/>
      </c>
      <c r="D23" s="2" t="str">
        <f>IF(B23="","",VLOOKUP(B23,PORTAFOLIO!$AE$6:$AI$102,3,0))</f>
        <v/>
      </c>
      <c r="E23" s="2" t="str">
        <f>IF(B23="","",VLOOKUP(B23,PORTAFOLIO!$AE$6:$AI$102,4,0))</f>
        <v/>
      </c>
      <c r="F23" s="2" t="str">
        <f>IF(B23="","",VLOOKUP(B23,PORTAFOLIO!$AE$6:$AI$102,5,0))</f>
        <v/>
      </c>
      <c r="G23" s="6" t="str">
        <f>IF(B23="","",SUMIF(REGISTROS!$B$5:$B$1000,B23,REGISTROS!$K$5:$K$1000)-SUMIF(REGISTROS!$M$5:$M$1000,B23,REGISTROS!$V$5:$V$1000))</f>
        <v/>
      </c>
      <c r="H23" s="109" t="str">
        <f t="shared" si="0"/>
        <v/>
      </c>
      <c r="I23" s="109" t="str">
        <f t="shared" si="1"/>
        <v/>
      </c>
      <c r="J23" s="109" t="str">
        <f t="shared" si="2"/>
        <v/>
      </c>
      <c r="K23" s="110" t="str">
        <f t="shared" si="3"/>
        <v/>
      </c>
      <c r="L23" s="111" t="str">
        <f>IFERROR(IF(B23="","",AK23/SUMIF(REGISTROS!$B$5:$B$1000,RENTABILIDAD!B23,REGISTROS!$G$5:$G$1000)),0)</f>
        <v/>
      </c>
      <c r="M23" s="62"/>
      <c r="N23" s="120" t="str">
        <f>IF(B23="","",SUMIF(REGISTROS!$B$5:$B$1000,RENTABILIDAD!B23,REGISTROS!$G$5:$G$1000)/SUMIF(REGISTROS!$B$5:$B$1000,RENTABILIDAD!B23,REGISTROS!$K$5:$K$1000))</f>
        <v/>
      </c>
      <c r="O23" s="121" t="str">
        <f ca="1">IF(VLOOKUP(C23,'PRECIO ACTUAL'!$B$6:$D$102,2,0)="Ingresar precio de hoy:",VLOOKUP(C23,'PRECIO ACTUAL'!$B$6:$D$102,3,0),VLOOKUP(C23,'PRECIO ACTUAL'!$B$6:$D$102,2,0))</f>
        <v/>
      </c>
      <c r="AB23" s="24" t="str">
        <f t="shared" si="4"/>
        <v/>
      </c>
      <c r="AC23" s="63" t="str">
        <f t="shared" si="5"/>
        <v/>
      </c>
      <c r="AD23" s="63" t="str">
        <f>IF(AB23="","",VLOOKUP(AB23,PORTAFOLIO!$AE$6:$AI$102,3,0))</f>
        <v/>
      </c>
      <c r="AE23" s="63" t="str">
        <f>IF(AB23="","",VLOOKUP(AB23,PORTAFOLIO!$AE$6:$AI$102,4,0))</f>
        <v/>
      </c>
      <c r="AF23" s="63" t="str">
        <f>IF(AB23="","",VLOOKUP(AB23,PORTAFOLIO!$AE$6:$AI$102,5,0))</f>
        <v/>
      </c>
      <c r="AG23" s="64" t="str">
        <f>IF(AB23="","",SUMIF(REGISTROS!$B$5:$B$1000,AB23,REGISTROS!$K$5:$K$1000)-SUMIF(REGISTROS!$M$5:$M$1000,AB23,REGISTROS!$V$5:$V$1000))</f>
        <v/>
      </c>
      <c r="AH23" s="65" t="str">
        <f>IF(AB23="","",SUMIF(REGISTROS!$B$5:$B$1000,RENTABILIDAD!AB23,REGISTROS!$H$5:$H$1000)+SUMIF(REGISTROS!$M$5:$M$1000,RENTABILIDAD!AB23,REGISTROS!$S$5:$S$1000))</f>
        <v/>
      </c>
      <c r="AI23" s="65" t="str">
        <f t="shared" si="6"/>
        <v/>
      </c>
      <c r="AJ23" s="65" t="str">
        <f>IF(AB23="","",SUMIF(DIVIDENDOS!$B$5:$B$1000,RENTABILIDAD!AB23,DIVIDENDOS!$AC$5:$AC$1000))</f>
        <v/>
      </c>
      <c r="AK23" s="66" t="str">
        <f>IF(AB23="","",AI23+SUMIF(REGISTROS!$M$5:$M$1000,RENTABILIDAD!AB23,REGISTROS!$R$5:$R$1000)-SUMIF(REGISTROS!$B$5:$B$1000,RENTABILIDAD!AB23,REGISTROS!$G$5:$G$1000)+AJ23-AH23)</f>
        <v/>
      </c>
      <c r="AL23" s="67" t="str">
        <f>IFERROR(IF(AB23="","",AK23/SUMIF(REGISTROS!$B$5:$B$1000,RENTABILIDAD!AB23,REGISTROS!$G$5:$G$1000)),0)</f>
        <v/>
      </c>
      <c r="AM23" s="68"/>
      <c r="AN23" s="65" t="str">
        <f>IF(AB23="","",SUMIF(REGISTROS!$B$5:$B$1000,RENTABILIDAD!AB23,REGISTROS!$G$5:$G$1000)/SUMIF(REGISTROS!$B$5:$B$1000,RENTABILIDAD!AB23,REGISTROS!$K$5:$K$1000))</f>
        <v/>
      </c>
      <c r="AO23" s="65" t="str">
        <f ca="1">IF(VLOOKUP(AC23,'PRECIO ACTUAL'!$B$6:$D$102,2,0)="Ingresar precio de hoy:",VLOOKUP(AC23,'PRECIO ACTUAL'!$B$6:$D$102,3,0),VLOOKUP(AC23,'PRECIO ACTUAL'!$B$6:$D$102,2,0))</f>
        <v/>
      </c>
      <c r="AP23" s="24" t="str">
        <f>IFERROR(VLOOKUP(AF23,'TASA DE CAMBIO'!$D$2:$G$15,2,0),"")</f>
        <v/>
      </c>
      <c r="AQ23" s="24" t="str">
        <f>IFERROR(VLOOKUP(AF23,'TASA DE CAMBIO'!$D$2:$G$15,3,0),"")</f>
        <v/>
      </c>
      <c r="AR23" s="24" t="str">
        <f>IFERROR(VLOOKUP(AF23,'TASA DE CAMBIO'!$D$2:$G$15,4,0),"")</f>
        <v/>
      </c>
    </row>
    <row r="24" spans="2:44" x14ac:dyDescent="0.2">
      <c r="B24" s="24" t="str">
        <f>IF(PORTAFOLIO!AE25=0,"",PORTAFOLIO!AE25)</f>
        <v/>
      </c>
      <c r="C24" s="108" t="str">
        <f>IF(PORTAFOLIO!B25="","",PORTAFOLIO!B25)</f>
        <v/>
      </c>
      <c r="D24" s="2" t="str">
        <f>IF(B24="","",VLOOKUP(B24,PORTAFOLIO!$AE$6:$AI$102,3,0))</f>
        <v/>
      </c>
      <c r="E24" s="2" t="str">
        <f>IF(B24="","",VLOOKUP(B24,PORTAFOLIO!$AE$6:$AI$102,4,0))</f>
        <v/>
      </c>
      <c r="F24" s="2" t="str">
        <f>IF(B24="","",VLOOKUP(B24,PORTAFOLIO!$AE$6:$AI$102,5,0))</f>
        <v/>
      </c>
      <c r="G24" s="6" t="str">
        <f>IF(B24="","",SUMIF(REGISTROS!$B$5:$B$1000,B24,REGISTROS!$K$5:$K$1000)-SUMIF(REGISTROS!$M$5:$M$1000,B24,REGISTROS!$V$5:$V$1000))</f>
        <v/>
      </c>
      <c r="H24" s="109" t="str">
        <f t="shared" si="0"/>
        <v/>
      </c>
      <c r="I24" s="109" t="str">
        <f t="shared" si="1"/>
        <v/>
      </c>
      <c r="J24" s="109" t="str">
        <f t="shared" si="2"/>
        <v/>
      </c>
      <c r="K24" s="110" t="str">
        <f t="shared" si="3"/>
        <v/>
      </c>
      <c r="L24" s="111" t="str">
        <f>IFERROR(IF(B24="","",AK24/SUMIF(REGISTROS!$B$5:$B$1000,RENTABILIDAD!B24,REGISTROS!$G$5:$G$1000)),0)</f>
        <v/>
      </c>
      <c r="M24" s="62"/>
      <c r="N24" s="120" t="str">
        <f>IF(B24="","",SUMIF(REGISTROS!$B$5:$B$1000,RENTABILIDAD!B24,REGISTROS!$G$5:$G$1000)/SUMIF(REGISTROS!$B$5:$B$1000,RENTABILIDAD!B24,REGISTROS!$K$5:$K$1000))</f>
        <v/>
      </c>
      <c r="O24" s="121" t="str">
        <f ca="1">IF(VLOOKUP(C24,'PRECIO ACTUAL'!$B$6:$D$102,2,0)="Ingresar precio de hoy:",VLOOKUP(C24,'PRECIO ACTUAL'!$B$6:$D$102,3,0),VLOOKUP(C24,'PRECIO ACTUAL'!$B$6:$D$102,2,0))</f>
        <v/>
      </c>
      <c r="AB24" s="24" t="str">
        <f t="shared" si="4"/>
        <v/>
      </c>
      <c r="AC24" s="63" t="str">
        <f t="shared" si="5"/>
        <v/>
      </c>
      <c r="AD24" s="63" t="str">
        <f>IF(AB24="","",VLOOKUP(AB24,PORTAFOLIO!$AE$6:$AI$102,3,0))</f>
        <v/>
      </c>
      <c r="AE24" s="63" t="str">
        <f>IF(AB24="","",VLOOKUP(AB24,PORTAFOLIO!$AE$6:$AI$102,4,0))</f>
        <v/>
      </c>
      <c r="AF24" s="63" t="str">
        <f>IF(AB24="","",VLOOKUP(AB24,PORTAFOLIO!$AE$6:$AI$102,5,0))</f>
        <v/>
      </c>
      <c r="AG24" s="64" t="str">
        <f>IF(AB24="","",SUMIF(REGISTROS!$B$5:$B$1000,AB24,REGISTROS!$K$5:$K$1000)-SUMIF(REGISTROS!$M$5:$M$1000,AB24,REGISTROS!$V$5:$V$1000))</f>
        <v/>
      </c>
      <c r="AH24" s="65" t="str">
        <f>IF(AB24="","",SUMIF(REGISTROS!$B$5:$B$1000,RENTABILIDAD!AB24,REGISTROS!$H$5:$H$1000)+SUMIF(REGISTROS!$M$5:$M$1000,RENTABILIDAD!AB24,REGISTROS!$S$5:$S$1000))</f>
        <v/>
      </c>
      <c r="AI24" s="65" t="str">
        <f t="shared" si="6"/>
        <v/>
      </c>
      <c r="AJ24" s="65" t="str">
        <f>IF(AB24="","",SUMIF(DIVIDENDOS!$B$5:$B$1000,RENTABILIDAD!AB24,DIVIDENDOS!$AC$5:$AC$1000))</f>
        <v/>
      </c>
      <c r="AK24" s="66" t="str">
        <f>IF(AB24="","",AI24+SUMIF(REGISTROS!$M$5:$M$1000,RENTABILIDAD!AB24,REGISTROS!$R$5:$R$1000)-SUMIF(REGISTROS!$B$5:$B$1000,RENTABILIDAD!AB24,REGISTROS!$G$5:$G$1000)+AJ24-AH24)</f>
        <v/>
      </c>
      <c r="AL24" s="67" t="str">
        <f>IFERROR(IF(AB24="","",AK24/SUMIF(REGISTROS!$B$5:$B$1000,RENTABILIDAD!AB24,REGISTROS!$G$5:$G$1000)),0)</f>
        <v/>
      </c>
      <c r="AM24" s="68"/>
      <c r="AN24" s="65" t="str">
        <f>IF(AB24="","",SUMIF(REGISTROS!$B$5:$B$1000,RENTABILIDAD!AB24,REGISTROS!$G$5:$G$1000)/SUMIF(REGISTROS!$B$5:$B$1000,RENTABILIDAD!AB24,REGISTROS!$K$5:$K$1000))</f>
        <v/>
      </c>
      <c r="AO24" s="65" t="str">
        <f ca="1">IF(VLOOKUP(AC24,'PRECIO ACTUAL'!$B$6:$D$102,2,0)="Ingresar precio de hoy:",VLOOKUP(AC24,'PRECIO ACTUAL'!$B$6:$D$102,3,0),VLOOKUP(AC24,'PRECIO ACTUAL'!$B$6:$D$102,2,0))</f>
        <v/>
      </c>
      <c r="AP24" s="24" t="str">
        <f>IFERROR(VLOOKUP(AF24,'TASA DE CAMBIO'!$D$2:$G$15,2,0),"")</f>
        <v/>
      </c>
      <c r="AQ24" s="24" t="str">
        <f>IFERROR(VLOOKUP(AF24,'TASA DE CAMBIO'!$D$2:$G$15,3,0),"")</f>
        <v/>
      </c>
      <c r="AR24" s="24" t="str">
        <f>IFERROR(VLOOKUP(AF24,'TASA DE CAMBIO'!$D$2:$G$15,4,0),"")</f>
        <v/>
      </c>
    </row>
    <row r="25" spans="2:44" x14ac:dyDescent="0.2">
      <c r="B25" s="24" t="str">
        <f>IF(PORTAFOLIO!AE26=0,"",PORTAFOLIO!AE26)</f>
        <v/>
      </c>
      <c r="C25" s="108" t="str">
        <f>IF(PORTAFOLIO!B26="","",PORTAFOLIO!B26)</f>
        <v/>
      </c>
      <c r="D25" s="2" t="str">
        <f>IF(B25="","",VLOOKUP(B25,PORTAFOLIO!$AE$6:$AI$102,3,0))</f>
        <v/>
      </c>
      <c r="E25" s="2" t="str">
        <f>IF(B25="","",VLOOKUP(B25,PORTAFOLIO!$AE$6:$AI$102,4,0))</f>
        <v/>
      </c>
      <c r="F25" s="2" t="str">
        <f>IF(B25="","",VLOOKUP(B25,PORTAFOLIO!$AE$6:$AI$102,5,0))</f>
        <v/>
      </c>
      <c r="G25" s="6" t="str">
        <f>IF(B25="","",SUMIF(REGISTROS!$B$5:$B$1000,B25,REGISTROS!$K$5:$K$1000)-SUMIF(REGISTROS!$M$5:$M$1000,B25,REGISTROS!$V$5:$V$1000))</f>
        <v/>
      </c>
      <c r="H25" s="109" t="str">
        <f t="shared" si="0"/>
        <v/>
      </c>
      <c r="I25" s="109" t="str">
        <f t="shared" si="1"/>
        <v/>
      </c>
      <c r="J25" s="109" t="str">
        <f t="shared" si="2"/>
        <v/>
      </c>
      <c r="K25" s="110" t="str">
        <f t="shared" si="3"/>
        <v/>
      </c>
      <c r="L25" s="111" t="str">
        <f>IFERROR(IF(B25="","",AK25/SUMIF(REGISTROS!$B$5:$B$1000,RENTABILIDAD!B25,REGISTROS!$G$5:$G$1000)),0)</f>
        <v/>
      </c>
      <c r="M25" s="62"/>
      <c r="N25" s="120" t="str">
        <f>IF(B25="","",SUMIF(REGISTROS!$B$5:$B$1000,RENTABILIDAD!B25,REGISTROS!$G$5:$G$1000)/SUMIF(REGISTROS!$B$5:$B$1000,RENTABILIDAD!B25,REGISTROS!$K$5:$K$1000))</f>
        <v/>
      </c>
      <c r="O25" s="121" t="str">
        <f ca="1">IF(VLOOKUP(C25,'PRECIO ACTUAL'!$B$6:$D$102,2,0)="Ingresar precio de hoy:",VLOOKUP(C25,'PRECIO ACTUAL'!$B$6:$D$102,3,0),VLOOKUP(C25,'PRECIO ACTUAL'!$B$6:$D$102,2,0))</f>
        <v/>
      </c>
      <c r="AB25" s="24" t="str">
        <f t="shared" si="4"/>
        <v/>
      </c>
      <c r="AC25" s="63" t="str">
        <f t="shared" si="5"/>
        <v/>
      </c>
      <c r="AD25" s="63" t="str">
        <f>IF(AB25="","",VLOOKUP(AB25,PORTAFOLIO!$AE$6:$AI$102,3,0))</f>
        <v/>
      </c>
      <c r="AE25" s="63" t="str">
        <f>IF(AB25="","",VLOOKUP(AB25,PORTAFOLIO!$AE$6:$AI$102,4,0))</f>
        <v/>
      </c>
      <c r="AF25" s="63" t="str">
        <f>IF(AB25="","",VLOOKUP(AB25,PORTAFOLIO!$AE$6:$AI$102,5,0))</f>
        <v/>
      </c>
      <c r="AG25" s="64" t="str">
        <f>IF(AB25="","",SUMIF(REGISTROS!$B$5:$B$1000,AB25,REGISTROS!$K$5:$K$1000)-SUMIF(REGISTROS!$M$5:$M$1000,AB25,REGISTROS!$V$5:$V$1000))</f>
        <v/>
      </c>
      <c r="AH25" s="65" t="str">
        <f>IF(AB25="","",SUMIF(REGISTROS!$B$5:$B$1000,RENTABILIDAD!AB25,REGISTROS!$H$5:$H$1000)+SUMIF(REGISTROS!$M$5:$M$1000,RENTABILIDAD!AB25,REGISTROS!$S$5:$S$1000))</f>
        <v/>
      </c>
      <c r="AI25" s="65" t="str">
        <f t="shared" si="6"/>
        <v/>
      </c>
      <c r="AJ25" s="65" t="str">
        <f>IF(AB25="","",SUMIF(DIVIDENDOS!$B$5:$B$1000,RENTABILIDAD!AB25,DIVIDENDOS!$AC$5:$AC$1000))</f>
        <v/>
      </c>
      <c r="AK25" s="66" t="str">
        <f>IF(AB25="","",AI25+SUMIF(REGISTROS!$M$5:$M$1000,RENTABILIDAD!AB25,REGISTROS!$R$5:$R$1000)-SUMIF(REGISTROS!$B$5:$B$1000,RENTABILIDAD!AB25,REGISTROS!$G$5:$G$1000)+AJ25-AH25)</f>
        <v/>
      </c>
      <c r="AL25" s="67" t="str">
        <f>IFERROR(IF(AB25="","",AK25/SUMIF(REGISTROS!$B$5:$B$1000,RENTABILIDAD!AB25,REGISTROS!$G$5:$G$1000)),0)</f>
        <v/>
      </c>
      <c r="AM25" s="68"/>
      <c r="AN25" s="65" t="str">
        <f>IF(AB25="","",SUMIF(REGISTROS!$B$5:$B$1000,RENTABILIDAD!AB25,REGISTROS!$G$5:$G$1000)/SUMIF(REGISTROS!$B$5:$B$1000,RENTABILIDAD!AB25,REGISTROS!$K$5:$K$1000))</f>
        <v/>
      </c>
      <c r="AO25" s="65" t="str">
        <f ca="1">IF(VLOOKUP(AC25,'PRECIO ACTUAL'!$B$6:$D$102,2,0)="Ingresar precio de hoy:",VLOOKUP(AC25,'PRECIO ACTUAL'!$B$6:$D$102,3,0),VLOOKUP(AC25,'PRECIO ACTUAL'!$B$6:$D$102,2,0))</f>
        <v/>
      </c>
      <c r="AP25" s="24" t="str">
        <f>IFERROR(VLOOKUP(AF25,'TASA DE CAMBIO'!$D$2:$G$15,2,0),"")</f>
        <v/>
      </c>
      <c r="AQ25" s="24" t="str">
        <f>IFERROR(VLOOKUP(AF25,'TASA DE CAMBIO'!$D$2:$G$15,3,0),"")</f>
        <v/>
      </c>
      <c r="AR25" s="24" t="str">
        <f>IFERROR(VLOOKUP(AF25,'TASA DE CAMBIO'!$D$2:$G$15,4,0),"")</f>
        <v/>
      </c>
    </row>
    <row r="26" spans="2:44" x14ac:dyDescent="0.2">
      <c r="B26" s="24" t="str">
        <f>IF(PORTAFOLIO!AE27=0,"",PORTAFOLIO!AE27)</f>
        <v/>
      </c>
      <c r="C26" s="108" t="str">
        <f>IF(PORTAFOLIO!B27="","",PORTAFOLIO!B27)</f>
        <v/>
      </c>
      <c r="D26" s="2" t="str">
        <f>IF(B26="","",VLOOKUP(B26,PORTAFOLIO!$AE$6:$AI$102,3,0))</f>
        <v/>
      </c>
      <c r="E26" s="2" t="str">
        <f>IF(B26="","",VLOOKUP(B26,PORTAFOLIO!$AE$6:$AI$102,4,0))</f>
        <v/>
      </c>
      <c r="F26" s="2" t="str">
        <f>IF(B26="","",VLOOKUP(B26,PORTAFOLIO!$AE$6:$AI$102,5,0))</f>
        <v/>
      </c>
      <c r="G26" s="6" t="str">
        <f>IF(B26="","",SUMIF(REGISTROS!$B$5:$B$1000,B26,REGISTROS!$K$5:$K$1000)-SUMIF(REGISTROS!$M$5:$M$1000,B26,REGISTROS!$V$5:$V$1000))</f>
        <v/>
      </c>
      <c r="H26" s="109" t="str">
        <f t="shared" si="0"/>
        <v/>
      </c>
      <c r="I26" s="109" t="str">
        <f t="shared" si="1"/>
        <v/>
      </c>
      <c r="J26" s="109" t="str">
        <f t="shared" si="2"/>
        <v/>
      </c>
      <c r="K26" s="110" t="str">
        <f t="shared" si="3"/>
        <v/>
      </c>
      <c r="L26" s="111" t="str">
        <f>IFERROR(IF(B26="","",AK26/SUMIF(REGISTROS!$B$5:$B$1000,RENTABILIDAD!B26,REGISTROS!$G$5:$G$1000)),0)</f>
        <v/>
      </c>
      <c r="M26" s="62"/>
      <c r="N26" s="120" t="str">
        <f>IF(B26="","",SUMIF(REGISTROS!$B$5:$B$1000,RENTABILIDAD!B26,REGISTROS!$G$5:$G$1000)/SUMIF(REGISTROS!$B$5:$B$1000,RENTABILIDAD!B26,REGISTROS!$K$5:$K$1000))</f>
        <v/>
      </c>
      <c r="O26" s="121" t="str">
        <f ca="1">IF(VLOOKUP(C26,'PRECIO ACTUAL'!$B$6:$D$102,2,0)="Ingresar precio de hoy:",VLOOKUP(C26,'PRECIO ACTUAL'!$B$6:$D$102,3,0),VLOOKUP(C26,'PRECIO ACTUAL'!$B$6:$D$102,2,0))</f>
        <v/>
      </c>
      <c r="AB26" s="24" t="str">
        <f t="shared" si="4"/>
        <v/>
      </c>
      <c r="AC26" s="63" t="str">
        <f t="shared" si="5"/>
        <v/>
      </c>
      <c r="AD26" s="63" t="str">
        <f>IF(AB26="","",VLOOKUP(AB26,PORTAFOLIO!$AE$6:$AI$102,3,0))</f>
        <v/>
      </c>
      <c r="AE26" s="63" t="str">
        <f>IF(AB26="","",VLOOKUP(AB26,PORTAFOLIO!$AE$6:$AI$102,4,0))</f>
        <v/>
      </c>
      <c r="AF26" s="63" t="str">
        <f>IF(AB26="","",VLOOKUP(AB26,PORTAFOLIO!$AE$6:$AI$102,5,0))</f>
        <v/>
      </c>
      <c r="AG26" s="64" t="str">
        <f>IF(AB26="","",SUMIF(REGISTROS!$B$5:$B$1000,AB26,REGISTROS!$K$5:$K$1000)-SUMIF(REGISTROS!$M$5:$M$1000,AB26,REGISTROS!$V$5:$V$1000))</f>
        <v/>
      </c>
      <c r="AH26" s="65" t="str">
        <f>IF(AB26="","",SUMIF(REGISTROS!$B$5:$B$1000,RENTABILIDAD!AB26,REGISTROS!$H$5:$H$1000)+SUMIF(REGISTROS!$M$5:$M$1000,RENTABILIDAD!AB26,REGISTROS!$S$5:$S$1000))</f>
        <v/>
      </c>
      <c r="AI26" s="65" t="str">
        <f t="shared" si="6"/>
        <v/>
      </c>
      <c r="AJ26" s="65" t="str">
        <f>IF(AB26="","",SUMIF(DIVIDENDOS!$B$5:$B$1000,RENTABILIDAD!AB26,DIVIDENDOS!$AC$5:$AC$1000))</f>
        <v/>
      </c>
      <c r="AK26" s="66" t="str">
        <f>IF(AB26="","",AI26+SUMIF(REGISTROS!$M$5:$M$1000,RENTABILIDAD!AB26,REGISTROS!$R$5:$R$1000)-SUMIF(REGISTROS!$B$5:$B$1000,RENTABILIDAD!AB26,REGISTROS!$G$5:$G$1000)+AJ26-AH26)</f>
        <v/>
      </c>
      <c r="AL26" s="67" t="str">
        <f>IFERROR(IF(AB26="","",AK26/SUMIF(REGISTROS!$B$5:$B$1000,RENTABILIDAD!AB26,REGISTROS!$G$5:$G$1000)),0)</f>
        <v/>
      </c>
      <c r="AM26" s="68"/>
      <c r="AN26" s="65" t="str">
        <f>IF(AB26="","",SUMIF(REGISTROS!$B$5:$B$1000,RENTABILIDAD!AB26,REGISTROS!$G$5:$G$1000)/SUMIF(REGISTROS!$B$5:$B$1000,RENTABILIDAD!AB26,REGISTROS!$K$5:$K$1000))</f>
        <v/>
      </c>
      <c r="AO26" s="65" t="str">
        <f ca="1">IF(VLOOKUP(AC26,'PRECIO ACTUAL'!$B$6:$D$102,2,0)="Ingresar precio de hoy:",VLOOKUP(AC26,'PRECIO ACTUAL'!$B$6:$D$102,3,0),VLOOKUP(AC26,'PRECIO ACTUAL'!$B$6:$D$102,2,0))</f>
        <v/>
      </c>
      <c r="AP26" s="24" t="str">
        <f>IFERROR(VLOOKUP(AF26,'TASA DE CAMBIO'!$D$2:$G$15,2,0),"")</f>
        <v/>
      </c>
      <c r="AQ26" s="24" t="str">
        <f>IFERROR(VLOOKUP(AF26,'TASA DE CAMBIO'!$D$2:$G$15,3,0),"")</f>
        <v/>
      </c>
      <c r="AR26" s="24" t="str">
        <f>IFERROR(VLOOKUP(AF26,'TASA DE CAMBIO'!$D$2:$G$15,4,0),"")</f>
        <v/>
      </c>
    </row>
    <row r="27" spans="2:44" x14ac:dyDescent="0.2">
      <c r="B27" s="24" t="str">
        <f>IF(PORTAFOLIO!AE28=0,"",PORTAFOLIO!AE28)</f>
        <v/>
      </c>
      <c r="C27" s="108" t="str">
        <f>IF(PORTAFOLIO!B28="","",PORTAFOLIO!B28)</f>
        <v/>
      </c>
      <c r="D27" s="2" t="str">
        <f>IF(B27="","",VLOOKUP(B27,PORTAFOLIO!$AE$6:$AI$102,3,0))</f>
        <v/>
      </c>
      <c r="E27" s="2" t="str">
        <f>IF(B27="","",VLOOKUP(B27,PORTAFOLIO!$AE$6:$AI$102,4,0))</f>
        <v/>
      </c>
      <c r="F27" s="2" t="str">
        <f>IF(B27="","",VLOOKUP(B27,PORTAFOLIO!$AE$6:$AI$102,5,0))</f>
        <v/>
      </c>
      <c r="G27" s="6" t="str">
        <f>IF(B27="","",SUMIF(REGISTROS!$B$5:$B$1000,B27,REGISTROS!$K$5:$K$1000)-SUMIF(REGISTROS!$M$5:$M$1000,B27,REGISTROS!$V$5:$V$1000))</f>
        <v/>
      </c>
      <c r="H27" s="109" t="str">
        <f t="shared" si="0"/>
        <v/>
      </c>
      <c r="I27" s="109" t="str">
        <f t="shared" si="1"/>
        <v/>
      </c>
      <c r="J27" s="109" t="str">
        <f t="shared" si="2"/>
        <v/>
      </c>
      <c r="K27" s="110" t="str">
        <f t="shared" si="3"/>
        <v/>
      </c>
      <c r="L27" s="111" t="str">
        <f>IFERROR(IF(B27="","",AK27/SUMIF(REGISTROS!$B$5:$B$1000,RENTABILIDAD!B27,REGISTROS!$G$5:$G$1000)),0)</f>
        <v/>
      </c>
      <c r="M27" s="62"/>
      <c r="N27" s="120" t="str">
        <f>IF(B27="","",SUMIF(REGISTROS!$B$5:$B$1000,RENTABILIDAD!B27,REGISTROS!$G$5:$G$1000)/SUMIF(REGISTROS!$B$5:$B$1000,RENTABILIDAD!B27,REGISTROS!$K$5:$K$1000))</f>
        <v/>
      </c>
      <c r="O27" s="121" t="str">
        <f ca="1">IF(VLOOKUP(C27,'PRECIO ACTUAL'!$B$6:$D$102,2,0)="Ingresar precio de hoy:",VLOOKUP(C27,'PRECIO ACTUAL'!$B$6:$D$102,3,0),VLOOKUP(C27,'PRECIO ACTUAL'!$B$6:$D$102,2,0))</f>
        <v/>
      </c>
      <c r="AB27" s="24" t="str">
        <f t="shared" si="4"/>
        <v/>
      </c>
      <c r="AC27" s="63" t="str">
        <f t="shared" si="5"/>
        <v/>
      </c>
      <c r="AD27" s="63" t="str">
        <f>IF(AB27="","",VLOOKUP(AB27,PORTAFOLIO!$AE$6:$AI$102,3,0))</f>
        <v/>
      </c>
      <c r="AE27" s="63" t="str">
        <f>IF(AB27="","",VLOOKUP(AB27,PORTAFOLIO!$AE$6:$AI$102,4,0))</f>
        <v/>
      </c>
      <c r="AF27" s="63" t="str">
        <f>IF(AB27="","",VLOOKUP(AB27,PORTAFOLIO!$AE$6:$AI$102,5,0))</f>
        <v/>
      </c>
      <c r="AG27" s="64" t="str">
        <f>IF(AB27="","",SUMIF(REGISTROS!$B$5:$B$1000,AB27,REGISTROS!$K$5:$K$1000)-SUMIF(REGISTROS!$M$5:$M$1000,AB27,REGISTROS!$V$5:$V$1000))</f>
        <v/>
      </c>
      <c r="AH27" s="65" t="str">
        <f>IF(AB27="","",SUMIF(REGISTROS!$B$5:$B$1000,RENTABILIDAD!AB27,REGISTROS!$H$5:$H$1000)+SUMIF(REGISTROS!$M$5:$M$1000,RENTABILIDAD!AB27,REGISTROS!$S$5:$S$1000))</f>
        <v/>
      </c>
      <c r="AI27" s="65" t="str">
        <f t="shared" si="6"/>
        <v/>
      </c>
      <c r="AJ27" s="65" t="str">
        <f>IF(AB27="","",SUMIF(DIVIDENDOS!$B$5:$B$1000,RENTABILIDAD!AB27,DIVIDENDOS!$AC$5:$AC$1000))</f>
        <v/>
      </c>
      <c r="AK27" s="66" t="str">
        <f>IF(AB27="","",AI27+SUMIF(REGISTROS!$M$5:$M$1000,RENTABILIDAD!AB27,REGISTROS!$R$5:$R$1000)-SUMIF(REGISTROS!$B$5:$B$1000,RENTABILIDAD!AB27,REGISTROS!$G$5:$G$1000)+AJ27-AH27)</f>
        <v/>
      </c>
      <c r="AL27" s="67" t="str">
        <f>IFERROR(IF(AB27="","",AK27/SUMIF(REGISTROS!$B$5:$B$1000,RENTABILIDAD!AB27,REGISTROS!$G$5:$G$1000)),0)</f>
        <v/>
      </c>
      <c r="AM27" s="68"/>
      <c r="AN27" s="65" t="str">
        <f>IF(AB27="","",SUMIF(REGISTROS!$B$5:$B$1000,RENTABILIDAD!AB27,REGISTROS!$G$5:$G$1000)/SUMIF(REGISTROS!$B$5:$B$1000,RENTABILIDAD!AB27,REGISTROS!$K$5:$K$1000))</f>
        <v/>
      </c>
      <c r="AO27" s="65" t="str">
        <f ca="1">IF(VLOOKUP(AC27,'PRECIO ACTUAL'!$B$6:$D$102,2,0)="Ingresar precio de hoy:",VLOOKUP(AC27,'PRECIO ACTUAL'!$B$6:$D$102,3,0),VLOOKUP(AC27,'PRECIO ACTUAL'!$B$6:$D$102,2,0))</f>
        <v/>
      </c>
      <c r="AP27" s="24" t="str">
        <f>IFERROR(VLOOKUP(AF27,'TASA DE CAMBIO'!$D$2:$G$15,2,0),"")</f>
        <v/>
      </c>
      <c r="AQ27" s="24" t="str">
        <f>IFERROR(VLOOKUP(AF27,'TASA DE CAMBIO'!$D$2:$G$15,3,0),"")</f>
        <v/>
      </c>
      <c r="AR27" s="24" t="str">
        <f>IFERROR(VLOOKUP(AF27,'TASA DE CAMBIO'!$D$2:$G$15,4,0),"")</f>
        <v/>
      </c>
    </row>
    <row r="28" spans="2:44" x14ac:dyDescent="0.2">
      <c r="B28" s="24" t="str">
        <f>IF(PORTAFOLIO!AE29=0,"",PORTAFOLIO!AE29)</f>
        <v/>
      </c>
      <c r="C28" s="108" t="str">
        <f>IF(PORTAFOLIO!B29="","",PORTAFOLIO!B29)</f>
        <v/>
      </c>
      <c r="D28" s="2" t="str">
        <f>IF(B28="","",VLOOKUP(B28,PORTAFOLIO!$AE$6:$AI$102,3,0))</f>
        <v/>
      </c>
      <c r="E28" s="2" t="str">
        <f>IF(B28="","",VLOOKUP(B28,PORTAFOLIO!$AE$6:$AI$102,4,0))</f>
        <v/>
      </c>
      <c r="F28" s="2" t="str">
        <f>IF(B28="","",VLOOKUP(B28,PORTAFOLIO!$AE$6:$AI$102,5,0))</f>
        <v/>
      </c>
      <c r="G28" s="6" t="str">
        <f>IF(B28="","",SUMIF(REGISTROS!$B$5:$B$1000,B28,REGISTROS!$K$5:$K$1000)-SUMIF(REGISTROS!$M$5:$M$1000,B28,REGISTROS!$V$5:$V$1000))</f>
        <v/>
      </c>
      <c r="H28" s="109" t="str">
        <f t="shared" si="0"/>
        <v/>
      </c>
      <c r="I28" s="109" t="str">
        <f t="shared" si="1"/>
        <v/>
      </c>
      <c r="J28" s="109" t="str">
        <f t="shared" si="2"/>
        <v/>
      </c>
      <c r="K28" s="110" t="str">
        <f t="shared" si="3"/>
        <v/>
      </c>
      <c r="L28" s="111" t="str">
        <f>IFERROR(IF(B28="","",AK28/SUMIF(REGISTROS!$B$5:$B$1000,RENTABILIDAD!B28,REGISTROS!$G$5:$G$1000)),0)</f>
        <v/>
      </c>
      <c r="M28" s="62"/>
      <c r="N28" s="120" t="str">
        <f>IF(B28="","",SUMIF(REGISTROS!$B$5:$B$1000,RENTABILIDAD!B28,REGISTROS!$G$5:$G$1000)/SUMIF(REGISTROS!$B$5:$B$1000,RENTABILIDAD!B28,REGISTROS!$K$5:$K$1000))</f>
        <v/>
      </c>
      <c r="O28" s="121" t="str">
        <f ca="1">IF(VLOOKUP(C28,'PRECIO ACTUAL'!$B$6:$D$102,2,0)="Ingresar precio de hoy:",VLOOKUP(C28,'PRECIO ACTUAL'!$B$6:$D$102,3,0),VLOOKUP(C28,'PRECIO ACTUAL'!$B$6:$D$102,2,0))</f>
        <v/>
      </c>
      <c r="AB28" s="24" t="str">
        <f t="shared" si="4"/>
        <v/>
      </c>
      <c r="AC28" s="63" t="str">
        <f t="shared" si="5"/>
        <v/>
      </c>
      <c r="AD28" s="63" t="str">
        <f>IF(AB28="","",VLOOKUP(AB28,PORTAFOLIO!$AE$6:$AI$102,3,0))</f>
        <v/>
      </c>
      <c r="AE28" s="63" t="str">
        <f>IF(AB28="","",VLOOKUP(AB28,PORTAFOLIO!$AE$6:$AI$102,4,0))</f>
        <v/>
      </c>
      <c r="AF28" s="63" t="str">
        <f>IF(AB28="","",VLOOKUP(AB28,PORTAFOLIO!$AE$6:$AI$102,5,0))</f>
        <v/>
      </c>
      <c r="AG28" s="64" t="str">
        <f>IF(AB28="","",SUMIF(REGISTROS!$B$5:$B$1000,AB28,REGISTROS!$K$5:$K$1000)-SUMIF(REGISTROS!$M$5:$M$1000,AB28,REGISTROS!$V$5:$V$1000))</f>
        <v/>
      </c>
      <c r="AH28" s="65" t="str">
        <f>IF(AB28="","",SUMIF(REGISTROS!$B$5:$B$1000,RENTABILIDAD!AB28,REGISTROS!$H$5:$H$1000)+SUMIF(REGISTROS!$M$5:$M$1000,RENTABILIDAD!AB28,REGISTROS!$S$5:$S$1000))</f>
        <v/>
      </c>
      <c r="AI28" s="65" t="str">
        <f t="shared" si="6"/>
        <v/>
      </c>
      <c r="AJ28" s="65" t="str">
        <f>IF(AB28="","",SUMIF(DIVIDENDOS!$B$5:$B$1000,RENTABILIDAD!AB28,DIVIDENDOS!$AC$5:$AC$1000))</f>
        <v/>
      </c>
      <c r="AK28" s="66" t="str">
        <f>IF(AB28="","",AI28+SUMIF(REGISTROS!$M$5:$M$1000,RENTABILIDAD!AB28,REGISTROS!$R$5:$R$1000)-SUMIF(REGISTROS!$B$5:$B$1000,RENTABILIDAD!AB28,REGISTROS!$G$5:$G$1000)+AJ28-AH28)</f>
        <v/>
      </c>
      <c r="AL28" s="67" t="str">
        <f>IFERROR(IF(AB28="","",AK28/SUMIF(REGISTROS!$B$5:$B$1000,RENTABILIDAD!AB28,REGISTROS!$G$5:$G$1000)),0)</f>
        <v/>
      </c>
      <c r="AM28" s="68"/>
      <c r="AN28" s="65" t="str">
        <f>IF(AB28="","",SUMIF(REGISTROS!$B$5:$B$1000,RENTABILIDAD!AB28,REGISTROS!$G$5:$G$1000)/SUMIF(REGISTROS!$B$5:$B$1000,RENTABILIDAD!AB28,REGISTROS!$K$5:$K$1000))</f>
        <v/>
      </c>
      <c r="AO28" s="65" t="str">
        <f ca="1">IF(VLOOKUP(AC28,'PRECIO ACTUAL'!$B$6:$D$102,2,0)="Ingresar precio de hoy:",VLOOKUP(AC28,'PRECIO ACTUAL'!$B$6:$D$102,3,0),VLOOKUP(AC28,'PRECIO ACTUAL'!$B$6:$D$102,2,0))</f>
        <v/>
      </c>
      <c r="AP28" s="24" t="str">
        <f>IFERROR(VLOOKUP(AF28,'TASA DE CAMBIO'!$D$2:$G$15,2,0),"")</f>
        <v/>
      </c>
      <c r="AQ28" s="24" t="str">
        <f>IFERROR(VLOOKUP(AF28,'TASA DE CAMBIO'!$D$2:$G$15,3,0),"")</f>
        <v/>
      </c>
      <c r="AR28" s="24" t="str">
        <f>IFERROR(VLOOKUP(AF28,'TASA DE CAMBIO'!$D$2:$G$15,4,0),"")</f>
        <v/>
      </c>
    </row>
    <row r="29" spans="2:44" x14ac:dyDescent="0.2">
      <c r="B29" s="24" t="str">
        <f>IF(PORTAFOLIO!AE30=0,"",PORTAFOLIO!AE30)</f>
        <v/>
      </c>
      <c r="C29" s="108" t="str">
        <f>IF(PORTAFOLIO!B30="","",PORTAFOLIO!B30)</f>
        <v/>
      </c>
      <c r="D29" s="2" t="str">
        <f>IF(B29="","",VLOOKUP(B29,PORTAFOLIO!$AE$6:$AI$102,3,0))</f>
        <v/>
      </c>
      <c r="E29" s="2" t="str">
        <f>IF(B29="","",VLOOKUP(B29,PORTAFOLIO!$AE$6:$AI$102,4,0))</f>
        <v/>
      </c>
      <c r="F29" s="2" t="str">
        <f>IF(B29="","",VLOOKUP(B29,PORTAFOLIO!$AE$6:$AI$102,5,0))</f>
        <v/>
      </c>
      <c r="G29" s="6" t="str">
        <f>IF(B29="","",SUMIF(REGISTROS!$B$5:$B$1000,B29,REGISTROS!$K$5:$K$1000)-SUMIF(REGISTROS!$M$5:$M$1000,B29,REGISTROS!$V$5:$V$1000))</f>
        <v/>
      </c>
      <c r="H29" s="109" t="str">
        <f t="shared" si="0"/>
        <v/>
      </c>
      <c r="I29" s="109" t="str">
        <f t="shared" si="1"/>
        <v/>
      </c>
      <c r="J29" s="109" t="str">
        <f t="shared" si="2"/>
        <v/>
      </c>
      <c r="K29" s="110" t="str">
        <f t="shared" si="3"/>
        <v/>
      </c>
      <c r="L29" s="111" t="str">
        <f>IFERROR(IF(B29="","",AK29/SUMIF(REGISTROS!$B$5:$B$1000,RENTABILIDAD!B29,REGISTROS!$G$5:$G$1000)),0)</f>
        <v/>
      </c>
      <c r="M29" s="62"/>
      <c r="N29" s="120" t="str">
        <f>IF(B29="","",SUMIF(REGISTROS!$B$5:$B$1000,RENTABILIDAD!B29,REGISTROS!$G$5:$G$1000)/SUMIF(REGISTROS!$B$5:$B$1000,RENTABILIDAD!B29,REGISTROS!$K$5:$K$1000))</f>
        <v/>
      </c>
      <c r="O29" s="121" t="str">
        <f ca="1">IF(VLOOKUP(C29,'PRECIO ACTUAL'!$B$6:$D$102,2,0)="Ingresar precio de hoy:",VLOOKUP(C29,'PRECIO ACTUAL'!$B$6:$D$102,3,0),VLOOKUP(C29,'PRECIO ACTUAL'!$B$6:$D$102,2,0))</f>
        <v/>
      </c>
      <c r="AB29" s="24" t="str">
        <f t="shared" si="4"/>
        <v/>
      </c>
      <c r="AC29" s="63" t="str">
        <f t="shared" si="5"/>
        <v/>
      </c>
      <c r="AD29" s="63" t="str">
        <f>IF(AB29="","",VLOOKUP(AB29,PORTAFOLIO!$AE$6:$AI$102,3,0))</f>
        <v/>
      </c>
      <c r="AE29" s="63" t="str">
        <f>IF(AB29="","",VLOOKUP(AB29,PORTAFOLIO!$AE$6:$AI$102,4,0))</f>
        <v/>
      </c>
      <c r="AF29" s="63" t="str">
        <f>IF(AB29="","",VLOOKUP(AB29,PORTAFOLIO!$AE$6:$AI$102,5,0))</f>
        <v/>
      </c>
      <c r="AG29" s="64" t="str">
        <f>IF(AB29="","",SUMIF(REGISTROS!$B$5:$B$1000,AB29,REGISTROS!$K$5:$K$1000)-SUMIF(REGISTROS!$M$5:$M$1000,AB29,REGISTROS!$V$5:$V$1000))</f>
        <v/>
      </c>
      <c r="AH29" s="65" t="str">
        <f>IF(AB29="","",SUMIF(REGISTROS!$B$5:$B$1000,RENTABILIDAD!AB29,REGISTROS!$H$5:$H$1000)+SUMIF(REGISTROS!$M$5:$M$1000,RENTABILIDAD!AB29,REGISTROS!$S$5:$S$1000))</f>
        <v/>
      </c>
      <c r="AI29" s="65" t="str">
        <f t="shared" si="6"/>
        <v/>
      </c>
      <c r="AJ29" s="65" t="str">
        <f>IF(AB29="","",SUMIF(DIVIDENDOS!$B$5:$B$1000,RENTABILIDAD!AB29,DIVIDENDOS!$AC$5:$AC$1000))</f>
        <v/>
      </c>
      <c r="AK29" s="66" t="str">
        <f>IF(AB29="","",AI29+SUMIF(REGISTROS!$M$5:$M$1000,RENTABILIDAD!AB29,REGISTROS!$R$5:$R$1000)-SUMIF(REGISTROS!$B$5:$B$1000,RENTABILIDAD!AB29,REGISTROS!$G$5:$G$1000)+AJ29-AH29)</f>
        <v/>
      </c>
      <c r="AL29" s="67" t="str">
        <f>IFERROR(IF(AB29="","",AK29/SUMIF(REGISTROS!$B$5:$B$1000,RENTABILIDAD!AB29,REGISTROS!$G$5:$G$1000)),0)</f>
        <v/>
      </c>
      <c r="AM29" s="68"/>
      <c r="AN29" s="65" t="str">
        <f>IF(AB29="","",SUMIF(REGISTROS!$B$5:$B$1000,RENTABILIDAD!AB29,REGISTROS!$G$5:$G$1000)/SUMIF(REGISTROS!$B$5:$B$1000,RENTABILIDAD!AB29,REGISTROS!$K$5:$K$1000))</f>
        <v/>
      </c>
      <c r="AO29" s="65" t="str">
        <f ca="1">IF(VLOOKUP(AC29,'PRECIO ACTUAL'!$B$6:$D$102,2,0)="Ingresar precio de hoy:",VLOOKUP(AC29,'PRECIO ACTUAL'!$B$6:$D$102,3,0),VLOOKUP(AC29,'PRECIO ACTUAL'!$B$6:$D$102,2,0))</f>
        <v/>
      </c>
      <c r="AP29" s="24" t="str">
        <f>IFERROR(VLOOKUP(AF29,'TASA DE CAMBIO'!$D$2:$G$15,2,0),"")</f>
        <v/>
      </c>
      <c r="AQ29" s="24" t="str">
        <f>IFERROR(VLOOKUP(AF29,'TASA DE CAMBIO'!$D$2:$G$15,3,0),"")</f>
        <v/>
      </c>
      <c r="AR29" s="24" t="str">
        <f>IFERROR(VLOOKUP(AF29,'TASA DE CAMBIO'!$D$2:$G$15,4,0),"")</f>
        <v/>
      </c>
    </row>
    <row r="30" spans="2:44" x14ac:dyDescent="0.2">
      <c r="B30" s="24" t="str">
        <f>IF(PORTAFOLIO!AE31=0,"",PORTAFOLIO!AE31)</f>
        <v/>
      </c>
      <c r="C30" s="108" t="str">
        <f>IF(PORTAFOLIO!B31="","",PORTAFOLIO!B31)</f>
        <v/>
      </c>
      <c r="D30" s="2" t="str">
        <f>IF(B30="","",VLOOKUP(B30,PORTAFOLIO!$AE$6:$AI$102,3,0))</f>
        <v/>
      </c>
      <c r="E30" s="2" t="str">
        <f>IF(B30="","",VLOOKUP(B30,PORTAFOLIO!$AE$6:$AI$102,4,0))</f>
        <v/>
      </c>
      <c r="F30" s="2" t="str">
        <f>IF(B30="","",VLOOKUP(B30,PORTAFOLIO!$AE$6:$AI$102,5,0))</f>
        <v/>
      </c>
      <c r="G30" s="6" t="str">
        <f>IF(B30="","",SUMIF(REGISTROS!$B$5:$B$1000,B30,REGISTROS!$K$5:$K$1000)-SUMIF(REGISTROS!$M$5:$M$1000,B30,REGISTROS!$V$5:$V$1000))</f>
        <v/>
      </c>
      <c r="H30" s="109" t="str">
        <f t="shared" si="0"/>
        <v/>
      </c>
      <c r="I30" s="109" t="str">
        <f t="shared" si="1"/>
        <v/>
      </c>
      <c r="J30" s="109" t="str">
        <f t="shared" si="2"/>
        <v/>
      </c>
      <c r="K30" s="110" t="str">
        <f t="shared" si="3"/>
        <v/>
      </c>
      <c r="L30" s="111" t="str">
        <f>IFERROR(IF(B30="","",AK30/SUMIF(REGISTROS!$B$5:$B$1000,RENTABILIDAD!B30,REGISTROS!$G$5:$G$1000)),0)</f>
        <v/>
      </c>
      <c r="M30" s="62"/>
      <c r="N30" s="120" t="str">
        <f>IF(B30="","",SUMIF(REGISTROS!$B$5:$B$1000,RENTABILIDAD!B30,REGISTROS!$G$5:$G$1000)/SUMIF(REGISTROS!$B$5:$B$1000,RENTABILIDAD!B30,REGISTROS!$K$5:$K$1000))</f>
        <v/>
      </c>
      <c r="O30" s="121" t="str">
        <f ca="1">IF(VLOOKUP(C30,'PRECIO ACTUAL'!$B$6:$D$102,2,0)="Ingresar precio de hoy:",VLOOKUP(C30,'PRECIO ACTUAL'!$B$6:$D$102,3,0),VLOOKUP(C30,'PRECIO ACTUAL'!$B$6:$D$102,2,0))</f>
        <v/>
      </c>
      <c r="AB30" s="24" t="str">
        <f t="shared" si="4"/>
        <v/>
      </c>
      <c r="AC30" s="63" t="str">
        <f t="shared" si="5"/>
        <v/>
      </c>
      <c r="AD30" s="63" t="str">
        <f>IF(AB30="","",VLOOKUP(AB30,PORTAFOLIO!$AE$6:$AI$102,3,0))</f>
        <v/>
      </c>
      <c r="AE30" s="63" t="str">
        <f>IF(AB30="","",VLOOKUP(AB30,PORTAFOLIO!$AE$6:$AI$102,4,0))</f>
        <v/>
      </c>
      <c r="AF30" s="63" t="str">
        <f>IF(AB30="","",VLOOKUP(AB30,PORTAFOLIO!$AE$6:$AI$102,5,0))</f>
        <v/>
      </c>
      <c r="AG30" s="64" t="str">
        <f>IF(AB30="","",SUMIF(REGISTROS!$B$5:$B$1000,AB30,REGISTROS!$K$5:$K$1000)-SUMIF(REGISTROS!$M$5:$M$1000,AB30,REGISTROS!$V$5:$V$1000))</f>
        <v/>
      </c>
      <c r="AH30" s="65" t="str">
        <f>IF(AB30="","",SUMIF(REGISTROS!$B$5:$B$1000,RENTABILIDAD!AB30,REGISTROS!$H$5:$H$1000)+SUMIF(REGISTROS!$M$5:$M$1000,RENTABILIDAD!AB30,REGISTROS!$S$5:$S$1000))</f>
        <v/>
      </c>
      <c r="AI30" s="65" t="str">
        <f t="shared" si="6"/>
        <v/>
      </c>
      <c r="AJ30" s="65" t="str">
        <f>IF(AB30="","",SUMIF(DIVIDENDOS!$B$5:$B$1000,RENTABILIDAD!AB30,DIVIDENDOS!$AC$5:$AC$1000))</f>
        <v/>
      </c>
      <c r="AK30" s="66" t="str">
        <f>IF(AB30="","",AI30+SUMIF(REGISTROS!$M$5:$M$1000,RENTABILIDAD!AB30,REGISTROS!$R$5:$R$1000)-SUMIF(REGISTROS!$B$5:$B$1000,RENTABILIDAD!AB30,REGISTROS!$G$5:$G$1000)+AJ30-AH30)</f>
        <v/>
      </c>
      <c r="AL30" s="67" t="str">
        <f>IFERROR(IF(AB30="","",AK30/SUMIF(REGISTROS!$B$5:$B$1000,RENTABILIDAD!AB30,REGISTROS!$G$5:$G$1000)),0)</f>
        <v/>
      </c>
      <c r="AM30" s="68"/>
      <c r="AN30" s="65" t="str">
        <f>IF(AB30="","",SUMIF(REGISTROS!$B$5:$B$1000,RENTABILIDAD!AB30,REGISTROS!$G$5:$G$1000)/SUMIF(REGISTROS!$B$5:$B$1000,RENTABILIDAD!AB30,REGISTROS!$K$5:$K$1000))</f>
        <v/>
      </c>
      <c r="AO30" s="65" t="str">
        <f ca="1">IF(VLOOKUP(AC30,'PRECIO ACTUAL'!$B$6:$D$102,2,0)="Ingresar precio de hoy:",VLOOKUP(AC30,'PRECIO ACTUAL'!$B$6:$D$102,3,0),VLOOKUP(AC30,'PRECIO ACTUAL'!$B$6:$D$102,2,0))</f>
        <v/>
      </c>
      <c r="AP30" s="24" t="str">
        <f>IFERROR(VLOOKUP(AF30,'TASA DE CAMBIO'!$D$2:$G$15,2,0),"")</f>
        <v/>
      </c>
      <c r="AQ30" s="24" t="str">
        <f>IFERROR(VLOOKUP(AF30,'TASA DE CAMBIO'!$D$2:$G$15,3,0),"")</f>
        <v/>
      </c>
      <c r="AR30" s="24" t="str">
        <f>IFERROR(VLOOKUP(AF30,'TASA DE CAMBIO'!$D$2:$G$15,4,0),"")</f>
        <v/>
      </c>
    </row>
    <row r="31" spans="2:44" x14ac:dyDescent="0.2">
      <c r="B31" s="24" t="str">
        <f>IF(PORTAFOLIO!AE32=0,"",PORTAFOLIO!AE32)</f>
        <v/>
      </c>
      <c r="C31" s="108" t="str">
        <f>IF(PORTAFOLIO!B32="","",PORTAFOLIO!B32)</f>
        <v/>
      </c>
      <c r="D31" s="2" t="str">
        <f>IF(B31="","",VLOOKUP(B31,PORTAFOLIO!$AE$6:$AI$102,3,0))</f>
        <v/>
      </c>
      <c r="E31" s="2" t="str">
        <f>IF(B31="","",VLOOKUP(B31,PORTAFOLIO!$AE$6:$AI$102,4,0))</f>
        <v/>
      </c>
      <c r="F31" s="2" t="str">
        <f>IF(B31="","",VLOOKUP(B31,PORTAFOLIO!$AE$6:$AI$102,5,0))</f>
        <v/>
      </c>
      <c r="G31" s="6" t="str">
        <f>IF(B31="","",SUMIF(REGISTROS!$B$5:$B$1000,B31,REGISTROS!$K$5:$K$1000)-SUMIF(REGISTROS!$M$5:$M$1000,B31,REGISTROS!$V$5:$V$1000))</f>
        <v/>
      </c>
      <c r="H31" s="109" t="str">
        <f t="shared" si="0"/>
        <v/>
      </c>
      <c r="I31" s="109" t="str">
        <f t="shared" si="1"/>
        <v/>
      </c>
      <c r="J31" s="109" t="str">
        <f t="shared" si="2"/>
        <v/>
      </c>
      <c r="K31" s="110" t="str">
        <f t="shared" si="3"/>
        <v/>
      </c>
      <c r="L31" s="111" t="str">
        <f>IFERROR(IF(B31="","",AK31/SUMIF(REGISTROS!$B$5:$B$1000,RENTABILIDAD!B31,REGISTROS!$G$5:$G$1000)),0)</f>
        <v/>
      </c>
      <c r="M31" s="62"/>
      <c r="N31" s="120" t="str">
        <f>IF(B31="","",SUMIF(REGISTROS!$B$5:$B$1000,RENTABILIDAD!B31,REGISTROS!$G$5:$G$1000)/SUMIF(REGISTROS!$B$5:$B$1000,RENTABILIDAD!B31,REGISTROS!$K$5:$K$1000))</f>
        <v/>
      </c>
      <c r="O31" s="121" t="str">
        <f ca="1">IF(VLOOKUP(C31,'PRECIO ACTUAL'!$B$6:$D$102,2,0)="Ingresar precio de hoy:",VLOOKUP(C31,'PRECIO ACTUAL'!$B$6:$D$102,3,0),VLOOKUP(C31,'PRECIO ACTUAL'!$B$6:$D$102,2,0))</f>
        <v/>
      </c>
      <c r="AB31" s="24" t="str">
        <f t="shared" si="4"/>
        <v/>
      </c>
      <c r="AC31" s="63" t="str">
        <f t="shared" si="5"/>
        <v/>
      </c>
      <c r="AD31" s="63" t="str">
        <f>IF(AB31="","",VLOOKUP(AB31,PORTAFOLIO!$AE$6:$AI$102,3,0))</f>
        <v/>
      </c>
      <c r="AE31" s="63" t="str">
        <f>IF(AB31="","",VLOOKUP(AB31,PORTAFOLIO!$AE$6:$AI$102,4,0))</f>
        <v/>
      </c>
      <c r="AF31" s="63" t="str">
        <f>IF(AB31="","",VLOOKUP(AB31,PORTAFOLIO!$AE$6:$AI$102,5,0))</f>
        <v/>
      </c>
      <c r="AG31" s="64" t="str">
        <f>IF(AB31="","",SUMIF(REGISTROS!$B$5:$B$1000,AB31,REGISTROS!$K$5:$K$1000)-SUMIF(REGISTROS!$M$5:$M$1000,AB31,REGISTROS!$V$5:$V$1000))</f>
        <v/>
      </c>
      <c r="AH31" s="65" t="str">
        <f>IF(AB31="","",SUMIF(REGISTROS!$B$5:$B$1000,RENTABILIDAD!AB31,REGISTROS!$H$5:$H$1000)+SUMIF(REGISTROS!$M$5:$M$1000,RENTABILIDAD!AB31,REGISTROS!$S$5:$S$1000))</f>
        <v/>
      </c>
      <c r="AI31" s="65" t="str">
        <f t="shared" si="6"/>
        <v/>
      </c>
      <c r="AJ31" s="65" t="str">
        <f>IF(AB31="","",SUMIF(DIVIDENDOS!$B$5:$B$1000,RENTABILIDAD!AB31,DIVIDENDOS!$AC$5:$AC$1000))</f>
        <v/>
      </c>
      <c r="AK31" s="66" t="str">
        <f>IF(AB31="","",AI31+SUMIF(REGISTROS!$M$5:$M$1000,RENTABILIDAD!AB31,REGISTROS!$R$5:$R$1000)-SUMIF(REGISTROS!$B$5:$B$1000,RENTABILIDAD!AB31,REGISTROS!$G$5:$G$1000)+AJ31-AH31)</f>
        <v/>
      </c>
      <c r="AL31" s="67" t="str">
        <f>IFERROR(IF(AB31="","",AK31/SUMIF(REGISTROS!$B$5:$B$1000,RENTABILIDAD!AB31,REGISTROS!$G$5:$G$1000)),0)</f>
        <v/>
      </c>
      <c r="AM31" s="68"/>
      <c r="AN31" s="65" t="str">
        <f>IF(AB31="","",SUMIF(REGISTROS!$B$5:$B$1000,RENTABILIDAD!AB31,REGISTROS!$G$5:$G$1000)/SUMIF(REGISTROS!$B$5:$B$1000,RENTABILIDAD!AB31,REGISTROS!$K$5:$K$1000))</f>
        <v/>
      </c>
      <c r="AO31" s="65" t="str">
        <f ca="1">IF(VLOOKUP(AC31,'PRECIO ACTUAL'!$B$6:$D$102,2,0)="Ingresar precio de hoy:",VLOOKUP(AC31,'PRECIO ACTUAL'!$B$6:$D$102,3,0),VLOOKUP(AC31,'PRECIO ACTUAL'!$B$6:$D$102,2,0))</f>
        <v/>
      </c>
      <c r="AP31" s="24" t="str">
        <f>IFERROR(VLOOKUP(AF31,'TASA DE CAMBIO'!$D$2:$G$15,2,0),"")</f>
        <v/>
      </c>
      <c r="AQ31" s="24" t="str">
        <f>IFERROR(VLOOKUP(AF31,'TASA DE CAMBIO'!$D$2:$G$15,3,0),"")</f>
        <v/>
      </c>
      <c r="AR31" s="24" t="str">
        <f>IFERROR(VLOOKUP(AF31,'TASA DE CAMBIO'!$D$2:$G$15,4,0),"")</f>
        <v/>
      </c>
    </row>
    <row r="32" spans="2:44" x14ac:dyDescent="0.2">
      <c r="B32" s="24" t="str">
        <f>IF(PORTAFOLIO!AE33=0,"",PORTAFOLIO!AE33)</f>
        <v/>
      </c>
      <c r="C32" s="108" t="str">
        <f>IF(PORTAFOLIO!B33="","",PORTAFOLIO!B33)</f>
        <v/>
      </c>
      <c r="D32" s="2" t="str">
        <f>IF(B32="","",VLOOKUP(B32,PORTAFOLIO!$AE$6:$AI$102,3,0))</f>
        <v/>
      </c>
      <c r="E32" s="2" t="str">
        <f>IF(B32="","",VLOOKUP(B32,PORTAFOLIO!$AE$6:$AI$102,4,0))</f>
        <v/>
      </c>
      <c r="F32" s="2" t="str">
        <f>IF(B32="","",VLOOKUP(B32,PORTAFOLIO!$AE$6:$AI$102,5,0))</f>
        <v/>
      </c>
      <c r="G32" s="6" t="str">
        <f>IF(B32="","",SUMIF(REGISTROS!$B$5:$B$1000,B32,REGISTROS!$K$5:$K$1000)-SUMIF(REGISTROS!$M$5:$M$1000,B32,REGISTROS!$V$5:$V$1000))</f>
        <v/>
      </c>
      <c r="H32" s="109" t="str">
        <f t="shared" si="0"/>
        <v/>
      </c>
      <c r="I32" s="109" t="str">
        <f t="shared" si="1"/>
        <v/>
      </c>
      <c r="J32" s="109" t="str">
        <f t="shared" si="2"/>
        <v/>
      </c>
      <c r="K32" s="110" t="str">
        <f t="shared" si="3"/>
        <v/>
      </c>
      <c r="L32" s="111" t="str">
        <f>IFERROR(IF(B32="","",AK32/SUMIF(REGISTROS!$B$5:$B$1000,RENTABILIDAD!B32,REGISTROS!$G$5:$G$1000)),0)</f>
        <v/>
      </c>
      <c r="M32" s="62"/>
      <c r="N32" s="120" t="str">
        <f>IF(B32="","",SUMIF(REGISTROS!$B$5:$B$1000,RENTABILIDAD!B32,REGISTROS!$G$5:$G$1000)/SUMIF(REGISTROS!$B$5:$B$1000,RENTABILIDAD!B32,REGISTROS!$K$5:$K$1000))</f>
        <v/>
      </c>
      <c r="O32" s="121" t="str">
        <f ca="1">IF(VLOOKUP(C32,'PRECIO ACTUAL'!$B$6:$D$102,2,0)="Ingresar precio de hoy:",VLOOKUP(C32,'PRECIO ACTUAL'!$B$6:$D$102,3,0),VLOOKUP(C32,'PRECIO ACTUAL'!$B$6:$D$102,2,0))</f>
        <v/>
      </c>
      <c r="AB32" s="24" t="str">
        <f t="shared" si="4"/>
        <v/>
      </c>
      <c r="AC32" s="63" t="str">
        <f t="shared" si="5"/>
        <v/>
      </c>
      <c r="AD32" s="63" t="str">
        <f>IF(AB32="","",VLOOKUP(AB32,PORTAFOLIO!$AE$6:$AI$102,3,0))</f>
        <v/>
      </c>
      <c r="AE32" s="63" t="str">
        <f>IF(AB32="","",VLOOKUP(AB32,PORTAFOLIO!$AE$6:$AI$102,4,0))</f>
        <v/>
      </c>
      <c r="AF32" s="63" t="str">
        <f>IF(AB32="","",VLOOKUP(AB32,PORTAFOLIO!$AE$6:$AI$102,5,0))</f>
        <v/>
      </c>
      <c r="AG32" s="64" t="str">
        <f>IF(AB32="","",SUMIF(REGISTROS!$B$5:$B$1000,AB32,REGISTROS!$K$5:$K$1000)-SUMIF(REGISTROS!$M$5:$M$1000,AB32,REGISTROS!$V$5:$V$1000))</f>
        <v/>
      </c>
      <c r="AH32" s="65" t="str">
        <f>IF(AB32="","",SUMIF(REGISTROS!$B$5:$B$1000,RENTABILIDAD!AB32,REGISTROS!$H$5:$H$1000)+SUMIF(REGISTROS!$M$5:$M$1000,RENTABILIDAD!AB32,REGISTROS!$S$5:$S$1000))</f>
        <v/>
      </c>
      <c r="AI32" s="65" t="str">
        <f t="shared" si="6"/>
        <v/>
      </c>
      <c r="AJ32" s="65" t="str">
        <f>IF(AB32="","",SUMIF(DIVIDENDOS!$B$5:$B$1000,RENTABILIDAD!AB32,DIVIDENDOS!$AC$5:$AC$1000))</f>
        <v/>
      </c>
      <c r="AK32" s="66" t="str">
        <f>IF(AB32="","",AI32+SUMIF(REGISTROS!$M$5:$M$1000,RENTABILIDAD!AB32,REGISTROS!$R$5:$R$1000)-SUMIF(REGISTROS!$B$5:$B$1000,RENTABILIDAD!AB32,REGISTROS!$G$5:$G$1000)+AJ32-AH32)</f>
        <v/>
      </c>
      <c r="AL32" s="67" t="str">
        <f>IFERROR(IF(AB32="","",AK32/SUMIF(REGISTROS!$B$5:$B$1000,RENTABILIDAD!AB32,REGISTROS!$G$5:$G$1000)),0)</f>
        <v/>
      </c>
      <c r="AM32" s="68"/>
      <c r="AN32" s="65" t="str">
        <f>IF(AB32="","",SUMIF(REGISTROS!$B$5:$B$1000,RENTABILIDAD!AB32,REGISTROS!$G$5:$G$1000)/SUMIF(REGISTROS!$B$5:$B$1000,RENTABILIDAD!AB32,REGISTROS!$K$5:$K$1000))</f>
        <v/>
      </c>
      <c r="AO32" s="65" t="str">
        <f ca="1">IF(VLOOKUP(AC32,'PRECIO ACTUAL'!$B$6:$D$102,2,0)="Ingresar precio de hoy:",VLOOKUP(AC32,'PRECIO ACTUAL'!$B$6:$D$102,3,0),VLOOKUP(AC32,'PRECIO ACTUAL'!$B$6:$D$102,2,0))</f>
        <v/>
      </c>
      <c r="AP32" s="24" t="str">
        <f>IFERROR(VLOOKUP(AF32,'TASA DE CAMBIO'!$D$2:$G$15,2,0),"")</f>
        <v/>
      </c>
      <c r="AQ32" s="24" t="str">
        <f>IFERROR(VLOOKUP(AF32,'TASA DE CAMBIO'!$D$2:$G$15,3,0),"")</f>
        <v/>
      </c>
      <c r="AR32" s="24" t="str">
        <f>IFERROR(VLOOKUP(AF32,'TASA DE CAMBIO'!$D$2:$G$15,4,0),"")</f>
        <v/>
      </c>
    </row>
    <row r="33" spans="2:44" x14ac:dyDescent="0.2">
      <c r="B33" s="24" t="str">
        <f>IF(PORTAFOLIO!AE34=0,"",PORTAFOLIO!AE34)</f>
        <v/>
      </c>
      <c r="C33" s="108" t="str">
        <f>IF(PORTAFOLIO!B34="","",PORTAFOLIO!B34)</f>
        <v/>
      </c>
      <c r="D33" s="2" t="str">
        <f>IF(B33="","",VLOOKUP(B33,PORTAFOLIO!$AE$6:$AI$102,3,0))</f>
        <v/>
      </c>
      <c r="E33" s="2" t="str">
        <f>IF(B33="","",VLOOKUP(B33,PORTAFOLIO!$AE$6:$AI$102,4,0))</f>
        <v/>
      </c>
      <c r="F33" s="2" t="str">
        <f>IF(B33="","",VLOOKUP(B33,PORTAFOLIO!$AE$6:$AI$102,5,0))</f>
        <v/>
      </c>
      <c r="G33" s="6" t="str">
        <f>IF(B33="","",SUMIF(REGISTROS!$B$5:$B$1000,B33,REGISTROS!$K$5:$K$1000)-SUMIF(REGISTROS!$M$5:$M$1000,B33,REGISTROS!$V$5:$V$1000))</f>
        <v/>
      </c>
      <c r="H33" s="109" t="str">
        <f t="shared" si="0"/>
        <v/>
      </c>
      <c r="I33" s="109" t="str">
        <f t="shared" si="1"/>
        <v/>
      </c>
      <c r="J33" s="109" t="str">
        <f t="shared" si="2"/>
        <v/>
      </c>
      <c r="K33" s="110" t="str">
        <f t="shared" si="3"/>
        <v/>
      </c>
      <c r="L33" s="111" t="str">
        <f>IFERROR(IF(B33="","",AK33/SUMIF(REGISTROS!$B$5:$B$1000,RENTABILIDAD!B33,REGISTROS!$G$5:$G$1000)),0)</f>
        <v/>
      </c>
      <c r="M33" s="62"/>
      <c r="N33" s="120" t="str">
        <f>IF(B33="","",SUMIF(REGISTROS!$B$5:$B$1000,RENTABILIDAD!B33,REGISTROS!$G$5:$G$1000)/SUMIF(REGISTROS!$B$5:$B$1000,RENTABILIDAD!B33,REGISTROS!$K$5:$K$1000))</f>
        <v/>
      </c>
      <c r="O33" s="121" t="str">
        <f ca="1">IF(VLOOKUP(C33,'PRECIO ACTUAL'!$B$6:$D$102,2,0)="Ingresar precio de hoy:",VLOOKUP(C33,'PRECIO ACTUAL'!$B$6:$D$102,3,0),VLOOKUP(C33,'PRECIO ACTUAL'!$B$6:$D$102,2,0))</f>
        <v/>
      </c>
      <c r="AB33" s="24" t="str">
        <f t="shared" si="4"/>
        <v/>
      </c>
      <c r="AC33" s="63" t="str">
        <f t="shared" si="5"/>
        <v/>
      </c>
      <c r="AD33" s="63" t="str">
        <f>IF(AB33="","",VLOOKUP(AB33,PORTAFOLIO!$AE$6:$AI$102,3,0))</f>
        <v/>
      </c>
      <c r="AE33" s="63" t="str">
        <f>IF(AB33="","",VLOOKUP(AB33,PORTAFOLIO!$AE$6:$AI$102,4,0))</f>
        <v/>
      </c>
      <c r="AF33" s="63" t="str">
        <f>IF(AB33="","",VLOOKUP(AB33,PORTAFOLIO!$AE$6:$AI$102,5,0))</f>
        <v/>
      </c>
      <c r="AG33" s="64" t="str">
        <f>IF(AB33="","",SUMIF(REGISTROS!$B$5:$B$1000,AB33,REGISTROS!$K$5:$K$1000)-SUMIF(REGISTROS!$M$5:$M$1000,AB33,REGISTROS!$V$5:$V$1000))</f>
        <v/>
      </c>
      <c r="AH33" s="65" t="str">
        <f>IF(AB33="","",SUMIF(REGISTROS!$B$5:$B$1000,RENTABILIDAD!AB33,REGISTROS!$H$5:$H$1000)+SUMIF(REGISTROS!$M$5:$M$1000,RENTABILIDAD!AB33,REGISTROS!$S$5:$S$1000))</f>
        <v/>
      </c>
      <c r="AI33" s="65" t="str">
        <f t="shared" si="6"/>
        <v/>
      </c>
      <c r="AJ33" s="65" t="str">
        <f>IF(AB33="","",SUMIF(DIVIDENDOS!$B$5:$B$1000,RENTABILIDAD!AB33,DIVIDENDOS!$AC$5:$AC$1000))</f>
        <v/>
      </c>
      <c r="AK33" s="66" t="str">
        <f>IF(AB33="","",AI33+SUMIF(REGISTROS!$M$5:$M$1000,RENTABILIDAD!AB33,REGISTROS!$R$5:$R$1000)-SUMIF(REGISTROS!$B$5:$B$1000,RENTABILIDAD!AB33,REGISTROS!$G$5:$G$1000)+AJ33-AH33)</f>
        <v/>
      </c>
      <c r="AL33" s="67" t="str">
        <f>IFERROR(IF(AB33="","",AK33/SUMIF(REGISTROS!$B$5:$B$1000,RENTABILIDAD!AB33,REGISTROS!$G$5:$G$1000)),0)</f>
        <v/>
      </c>
      <c r="AM33" s="68"/>
      <c r="AN33" s="65" t="str">
        <f>IF(AB33="","",SUMIF(REGISTROS!$B$5:$B$1000,RENTABILIDAD!AB33,REGISTROS!$G$5:$G$1000)/SUMIF(REGISTROS!$B$5:$B$1000,RENTABILIDAD!AB33,REGISTROS!$K$5:$K$1000))</f>
        <v/>
      </c>
      <c r="AO33" s="65" t="str">
        <f ca="1">IF(VLOOKUP(AC33,'PRECIO ACTUAL'!$B$6:$D$102,2,0)="Ingresar precio de hoy:",VLOOKUP(AC33,'PRECIO ACTUAL'!$B$6:$D$102,3,0),VLOOKUP(AC33,'PRECIO ACTUAL'!$B$6:$D$102,2,0))</f>
        <v/>
      </c>
      <c r="AP33" s="24" t="str">
        <f>IFERROR(VLOOKUP(AF33,'TASA DE CAMBIO'!$D$2:$G$15,2,0),"")</f>
        <v/>
      </c>
      <c r="AQ33" s="24" t="str">
        <f>IFERROR(VLOOKUP(AF33,'TASA DE CAMBIO'!$D$2:$G$15,3,0),"")</f>
        <v/>
      </c>
      <c r="AR33" s="24" t="str">
        <f>IFERROR(VLOOKUP(AF33,'TASA DE CAMBIO'!$D$2:$G$15,4,0),"")</f>
        <v/>
      </c>
    </row>
    <row r="34" spans="2:44" x14ac:dyDescent="0.2">
      <c r="B34" s="24" t="str">
        <f>IF(PORTAFOLIO!AE35=0,"",PORTAFOLIO!AE35)</f>
        <v/>
      </c>
      <c r="C34" s="108" t="str">
        <f>IF(PORTAFOLIO!B35="","",PORTAFOLIO!B35)</f>
        <v/>
      </c>
      <c r="D34" s="2" t="str">
        <f>IF(B34="","",VLOOKUP(B34,PORTAFOLIO!$AE$6:$AI$102,3,0))</f>
        <v/>
      </c>
      <c r="E34" s="2" t="str">
        <f>IF(B34="","",VLOOKUP(B34,PORTAFOLIO!$AE$6:$AI$102,4,0))</f>
        <v/>
      </c>
      <c r="F34" s="2" t="str">
        <f>IF(B34="","",VLOOKUP(B34,PORTAFOLIO!$AE$6:$AI$102,5,0))</f>
        <v/>
      </c>
      <c r="G34" s="6" t="str">
        <f>IF(B34="","",SUMIF(REGISTROS!$B$5:$B$1000,B34,REGISTROS!$K$5:$K$1000)-SUMIF(REGISTROS!$M$5:$M$1000,B34,REGISTROS!$V$5:$V$1000))</f>
        <v/>
      </c>
      <c r="H34" s="109" t="str">
        <f t="shared" si="0"/>
        <v/>
      </c>
      <c r="I34" s="109" t="str">
        <f t="shared" si="1"/>
        <v/>
      </c>
      <c r="J34" s="109" t="str">
        <f t="shared" si="2"/>
        <v/>
      </c>
      <c r="K34" s="110" t="str">
        <f t="shared" si="3"/>
        <v/>
      </c>
      <c r="L34" s="111" t="str">
        <f>IFERROR(IF(B34="","",AK34/SUMIF(REGISTROS!$B$5:$B$1000,RENTABILIDAD!B34,REGISTROS!$G$5:$G$1000)),0)</f>
        <v/>
      </c>
      <c r="M34" s="62"/>
      <c r="N34" s="120" t="str">
        <f>IF(B34="","",SUMIF(REGISTROS!$B$5:$B$1000,RENTABILIDAD!B34,REGISTROS!$G$5:$G$1000)/SUMIF(REGISTROS!$B$5:$B$1000,RENTABILIDAD!B34,REGISTROS!$K$5:$K$1000))</f>
        <v/>
      </c>
      <c r="O34" s="121" t="str">
        <f ca="1">IF(VLOOKUP(C34,'PRECIO ACTUAL'!$B$6:$D$102,2,0)="Ingresar precio de hoy:",VLOOKUP(C34,'PRECIO ACTUAL'!$B$6:$D$102,3,0),VLOOKUP(C34,'PRECIO ACTUAL'!$B$6:$D$102,2,0))</f>
        <v/>
      </c>
      <c r="AB34" s="24" t="str">
        <f t="shared" si="4"/>
        <v/>
      </c>
      <c r="AC34" s="63" t="str">
        <f t="shared" si="5"/>
        <v/>
      </c>
      <c r="AD34" s="63" t="str">
        <f>IF(AB34="","",VLOOKUP(AB34,PORTAFOLIO!$AE$6:$AI$102,3,0))</f>
        <v/>
      </c>
      <c r="AE34" s="63" t="str">
        <f>IF(AB34="","",VLOOKUP(AB34,PORTAFOLIO!$AE$6:$AI$102,4,0))</f>
        <v/>
      </c>
      <c r="AF34" s="63" t="str">
        <f>IF(AB34="","",VLOOKUP(AB34,PORTAFOLIO!$AE$6:$AI$102,5,0))</f>
        <v/>
      </c>
      <c r="AG34" s="64" t="str">
        <f>IF(AB34="","",SUMIF(REGISTROS!$B$5:$B$1000,AB34,REGISTROS!$K$5:$K$1000)-SUMIF(REGISTROS!$M$5:$M$1000,AB34,REGISTROS!$V$5:$V$1000))</f>
        <v/>
      </c>
      <c r="AH34" s="65" t="str">
        <f>IF(AB34="","",SUMIF(REGISTROS!$B$5:$B$1000,RENTABILIDAD!AB34,REGISTROS!$H$5:$H$1000)+SUMIF(REGISTROS!$M$5:$M$1000,RENTABILIDAD!AB34,REGISTROS!$S$5:$S$1000))</f>
        <v/>
      </c>
      <c r="AI34" s="65" t="str">
        <f t="shared" si="6"/>
        <v/>
      </c>
      <c r="AJ34" s="65" t="str">
        <f>IF(AB34="","",SUMIF(DIVIDENDOS!$B$5:$B$1000,RENTABILIDAD!AB34,DIVIDENDOS!$AC$5:$AC$1000))</f>
        <v/>
      </c>
      <c r="AK34" s="66" t="str">
        <f>IF(AB34="","",AI34+SUMIF(REGISTROS!$M$5:$M$1000,RENTABILIDAD!AB34,REGISTROS!$R$5:$R$1000)-SUMIF(REGISTROS!$B$5:$B$1000,RENTABILIDAD!AB34,REGISTROS!$G$5:$G$1000)+AJ34-AH34)</f>
        <v/>
      </c>
      <c r="AL34" s="67" t="str">
        <f>IFERROR(IF(AB34="","",AK34/SUMIF(REGISTROS!$B$5:$B$1000,RENTABILIDAD!AB34,REGISTROS!$G$5:$G$1000)),0)</f>
        <v/>
      </c>
      <c r="AM34" s="68"/>
      <c r="AN34" s="65" t="str">
        <f>IF(AB34="","",SUMIF(REGISTROS!$B$5:$B$1000,RENTABILIDAD!AB34,REGISTROS!$G$5:$G$1000)/SUMIF(REGISTROS!$B$5:$B$1000,RENTABILIDAD!AB34,REGISTROS!$K$5:$K$1000))</f>
        <v/>
      </c>
      <c r="AO34" s="65" t="str">
        <f ca="1">IF(VLOOKUP(AC34,'PRECIO ACTUAL'!$B$6:$D$102,2,0)="Ingresar precio de hoy:",VLOOKUP(AC34,'PRECIO ACTUAL'!$B$6:$D$102,3,0),VLOOKUP(AC34,'PRECIO ACTUAL'!$B$6:$D$102,2,0))</f>
        <v/>
      </c>
      <c r="AP34" s="24" t="str">
        <f>IFERROR(VLOOKUP(AF34,'TASA DE CAMBIO'!$D$2:$G$15,2,0),"")</f>
        <v/>
      </c>
      <c r="AQ34" s="24" t="str">
        <f>IFERROR(VLOOKUP(AF34,'TASA DE CAMBIO'!$D$2:$G$15,3,0),"")</f>
        <v/>
      </c>
      <c r="AR34" s="24" t="str">
        <f>IFERROR(VLOOKUP(AF34,'TASA DE CAMBIO'!$D$2:$G$15,4,0),"")</f>
        <v/>
      </c>
    </row>
    <row r="35" spans="2:44" x14ac:dyDescent="0.2">
      <c r="B35" s="24" t="str">
        <f>IF(PORTAFOLIO!AE36=0,"",PORTAFOLIO!AE36)</f>
        <v/>
      </c>
      <c r="C35" s="108" t="str">
        <f>IF(PORTAFOLIO!B36="","",PORTAFOLIO!B36)</f>
        <v/>
      </c>
      <c r="D35" s="2" t="str">
        <f>IF(B35="","",VLOOKUP(B35,PORTAFOLIO!$AE$6:$AI$102,3,0))</f>
        <v/>
      </c>
      <c r="E35" s="2" t="str">
        <f>IF(B35="","",VLOOKUP(B35,PORTAFOLIO!$AE$6:$AI$102,4,0))</f>
        <v/>
      </c>
      <c r="F35" s="2" t="str">
        <f>IF(B35="","",VLOOKUP(B35,PORTAFOLIO!$AE$6:$AI$102,5,0))</f>
        <v/>
      </c>
      <c r="G35" s="6" t="str">
        <f>IF(B35="","",SUMIF(REGISTROS!$B$5:$B$1000,B35,REGISTROS!$K$5:$K$1000)-SUMIF(REGISTROS!$M$5:$M$1000,B35,REGISTROS!$V$5:$V$1000))</f>
        <v/>
      </c>
      <c r="H35" s="109" t="str">
        <f t="shared" si="0"/>
        <v/>
      </c>
      <c r="I35" s="109" t="str">
        <f t="shared" si="1"/>
        <v/>
      </c>
      <c r="J35" s="109" t="str">
        <f t="shared" si="2"/>
        <v/>
      </c>
      <c r="K35" s="110" t="str">
        <f t="shared" si="3"/>
        <v/>
      </c>
      <c r="L35" s="111" t="str">
        <f>IFERROR(IF(B35="","",AK35/SUMIF(REGISTROS!$B$5:$B$1000,RENTABILIDAD!B35,REGISTROS!$G$5:$G$1000)),0)</f>
        <v/>
      </c>
      <c r="M35" s="62"/>
      <c r="N35" s="120" t="str">
        <f>IF(B35="","",SUMIF(REGISTROS!$B$5:$B$1000,RENTABILIDAD!B35,REGISTROS!$G$5:$G$1000)/SUMIF(REGISTROS!$B$5:$B$1000,RENTABILIDAD!B35,REGISTROS!$K$5:$K$1000))</f>
        <v/>
      </c>
      <c r="O35" s="121" t="str">
        <f ca="1">IF(VLOOKUP(C35,'PRECIO ACTUAL'!$B$6:$D$102,2,0)="Ingresar precio de hoy:",VLOOKUP(C35,'PRECIO ACTUAL'!$B$6:$D$102,3,0),VLOOKUP(C35,'PRECIO ACTUAL'!$B$6:$D$102,2,0))</f>
        <v/>
      </c>
      <c r="AB35" s="24" t="str">
        <f t="shared" si="4"/>
        <v/>
      </c>
      <c r="AC35" s="63" t="str">
        <f t="shared" si="5"/>
        <v/>
      </c>
      <c r="AD35" s="63" t="str">
        <f>IF(AB35="","",VLOOKUP(AB35,PORTAFOLIO!$AE$6:$AI$102,3,0))</f>
        <v/>
      </c>
      <c r="AE35" s="63" t="str">
        <f>IF(AB35="","",VLOOKUP(AB35,PORTAFOLIO!$AE$6:$AI$102,4,0))</f>
        <v/>
      </c>
      <c r="AF35" s="63" t="str">
        <f>IF(AB35="","",VLOOKUP(AB35,PORTAFOLIO!$AE$6:$AI$102,5,0))</f>
        <v/>
      </c>
      <c r="AG35" s="64" t="str">
        <f>IF(AB35="","",SUMIF(REGISTROS!$B$5:$B$1000,AB35,REGISTROS!$K$5:$K$1000)-SUMIF(REGISTROS!$M$5:$M$1000,AB35,REGISTROS!$V$5:$V$1000))</f>
        <v/>
      </c>
      <c r="AH35" s="65" t="str">
        <f>IF(AB35="","",SUMIF(REGISTROS!$B$5:$B$1000,RENTABILIDAD!AB35,REGISTROS!$H$5:$H$1000)+SUMIF(REGISTROS!$M$5:$M$1000,RENTABILIDAD!AB35,REGISTROS!$S$5:$S$1000))</f>
        <v/>
      </c>
      <c r="AI35" s="65" t="str">
        <f t="shared" si="6"/>
        <v/>
      </c>
      <c r="AJ35" s="65" t="str">
        <f>IF(AB35="","",SUMIF(DIVIDENDOS!$B$5:$B$1000,RENTABILIDAD!AB35,DIVIDENDOS!$AC$5:$AC$1000))</f>
        <v/>
      </c>
      <c r="AK35" s="66" t="str">
        <f>IF(AB35="","",AI35+SUMIF(REGISTROS!$M$5:$M$1000,RENTABILIDAD!AB35,REGISTROS!$R$5:$R$1000)-SUMIF(REGISTROS!$B$5:$B$1000,RENTABILIDAD!AB35,REGISTROS!$G$5:$G$1000)+AJ35-AH35)</f>
        <v/>
      </c>
      <c r="AL35" s="67" t="str">
        <f>IFERROR(IF(AB35="","",AK35/SUMIF(REGISTROS!$B$5:$B$1000,RENTABILIDAD!AB35,REGISTROS!$G$5:$G$1000)),0)</f>
        <v/>
      </c>
      <c r="AM35" s="68"/>
      <c r="AN35" s="65" t="str">
        <f>IF(AB35="","",SUMIF(REGISTROS!$B$5:$B$1000,RENTABILIDAD!AB35,REGISTROS!$G$5:$G$1000)/SUMIF(REGISTROS!$B$5:$B$1000,RENTABILIDAD!AB35,REGISTROS!$K$5:$K$1000))</f>
        <v/>
      </c>
      <c r="AO35" s="65" t="str">
        <f ca="1">IF(VLOOKUP(AC35,'PRECIO ACTUAL'!$B$6:$D$102,2,0)="Ingresar precio de hoy:",VLOOKUP(AC35,'PRECIO ACTUAL'!$B$6:$D$102,3,0),VLOOKUP(AC35,'PRECIO ACTUAL'!$B$6:$D$102,2,0))</f>
        <v/>
      </c>
      <c r="AP35" s="24" t="str">
        <f>IFERROR(VLOOKUP(AF35,'TASA DE CAMBIO'!$D$2:$G$15,2,0),"")</f>
        <v/>
      </c>
      <c r="AQ35" s="24" t="str">
        <f>IFERROR(VLOOKUP(AF35,'TASA DE CAMBIO'!$D$2:$G$15,3,0),"")</f>
        <v/>
      </c>
      <c r="AR35" s="24" t="str">
        <f>IFERROR(VLOOKUP(AF35,'TASA DE CAMBIO'!$D$2:$G$15,4,0),"")</f>
        <v/>
      </c>
    </row>
    <row r="36" spans="2:44" x14ac:dyDescent="0.2">
      <c r="B36" s="24" t="str">
        <f>IF(PORTAFOLIO!AE37=0,"",PORTAFOLIO!AE37)</f>
        <v/>
      </c>
      <c r="C36" s="108" t="str">
        <f>IF(PORTAFOLIO!B37="","",PORTAFOLIO!B37)</f>
        <v/>
      </c>
      <c r="D36" s="2" t="str">
        <f>IF(B36="","",VLOOKUP(B36,PORTAFOLIO!$AE$6:$AI$102,3,0))</f>
        <v/>
      </c>
      <c r="E36" s="2" t="str">
        <f>IF(B36="","",VLOOKUP(B36,PORTAFOLIO!$AE$6:$AI$102,4,0))</f>
        <v/>
      </c>
      <c r="F36" s="2" t="str">
        <f>IF(B36="","",VLOOKUP(B36,PORTAFOLIO!$AE$6:$AI$102,5,0))</f>
        <v/>
      </c>
      <c r="G36" s="6" t="str">
        <f>IF(B36="","",SUMIF(REGISTROS!$B$5:$B$1000,B36,REGISTROS!$K$5:$K$1000)-SUMIF(REGISTROS!$M$5:$M$1000,B36,REGISTROS!$V$5:$V$1000))</f>
        <v/>
      </c>
      <c r="H36" s="109" t="str">
        <f t="shared" si="0"/>
        <v/>
      </c>
      <c r="I36" s="109" t="str">
        <f t="shared" si="1"/>
        <v/>
      </c>
      <c r="J36" s="109" t="str">
        <f t="shared" si="2"/>
        <v/>
      </c>
      <c r="K36" s="110" t="str">
        <f t="shared" si="3"/>
        <v/>
      </c>
      <c r="L36" s="111" t="str">
        <f>IFERROR(IF(B36="","",AK36/SUMIF(REGISTROS!$B$5:$B$1000,RENTABILIDAD!B36,REGISTROS!$G$5:$G$1000)),0)</f>
        <v/>
      </c>
      <c r="M36" s="62"/>
      <c r="N36" s="120" t="str">
        <f>IF(B36="","",SUMIF(REGISTROS!$B$5:$B$1000,RENTABILIDAD!B36,REGISTROS!$G$5:$G$1000)/SUMIF(REGISTROS!$B$5:$B$1000,RENTABILIDAD!B36,REGISTROS!$K$5:$K$1000))</f>
        <v/>
      </c>
      <c r="O36" s="121" t="str">
        <f ca="1">IF(VLOOKUP(C36,'PRECIO ACTUAL'!$B$6:$D$102,2,0)="Ingresar precio de hoy:",VLOOKUP(C36,'PRECIO ACTUAL'!$B$6:$D$102,3,0),VLOOKUP(C36,'PRECIO ACTUAL'!$B$6:$D$102,2,0))</f>
        <v/>
      </c>
      <c r="AB36" s="24" t="str">
        <f t="shared" si="4"/>
        <v/>
      </c>
      <c r="AC36" s="63" t="str">
        <f t="shared" si="5"/>
        <v/>
      </c>
      <c r="AD36" s="63" t="str">
        <f>IF(AB36="","",VLOOKUP(AB36,PORTAFOLIO!$AE$6:$AI$102,3,0))</f>
        <v/>
      </c>
      <c r="AE36" s="63" t="str">
        <f>IF(AB36="","",VLOOKUP(AB36,PORTAFOLIO!$AE$6:$AI$102,4,0))</f>
        <v/>
      </c>
      <c r="AF36" s="63" t="str">
        <f>IF(AB36="","",VLOOKUP(AB36,PORTAFOLIO!$AE$6:$AI$102,5,0))</f>
        <v/>
      </c>
      <c r="AG36" s="64" t="str">
        <f>IF(AB36="","",SUMIF(REGISTROS!$B$5:$B$1000,AB36,REGISTROS!$K$5:$K$1000)-SUMIF(REGISTROS!$M$5:$M$1000,AB36,REGISTROS!$V$5:$V$1000))</f>
        <v/>
      </c>
      <c r="AH36" s="65" t="str">
        <f>IF(AB36="","",SUMIF(REGISTROS!$B$5:$B$1000,RENTABILIDAD!AB36,REGISTROS!$H$5:$H$1000)+SUMIF(REGISTROS!$M$5:$M$1000,RENTABILIDAD!AB36,REGISTROS!$S$5:$S$1000))</f>
        <v/>
      </c>
      <c r="AI36" s="65" t="str">
        <f t="shared" si="6"/>
        <v/>
      </c>
      <c r="AJ36" s="65" t="str">
        <f>IF(AB36="","",SUMIF(DIVIDENDOS!$B$5:$B$1000,RENTABILIDAD!AB36,DIVIDENDOS!$AC$5:$AC$1000))</f>
        <v/>
      </c>
      <c r="AK36" s="66" t="str">
        <f>IF(AB36="","",AI36+SUMIF(REGISTROS!$M$5:$M$1000,RENTABILIDAD!AB36,REGISTROS!$R$5:$R$1000)-SUMIF(REGISTROS!$B$5:$B$1000,RENTABILIDAD!AB36,REGISTROS!$G$5:$G$1000)+AJ36-AH36)</f>
        <v/>
      </c>
      <c r="AL36" s="67" t="str">
        <f>IFERROR(IF(AB36="","",AK36/SUMIF(REGISTROS!$B$5:$B$1000,RENTABILIDAD!AB36,REGISTROS!$G$5:$G$1000)),0)</f>
        <v/>
      </c>
      <c r="AM36" s="68"/>
      <c r="AN36" s="65" t="str">
        <f>IF(AB36="","",SUMIF(REGISTROS!$B$5:$B$1000,RENTABILIDAD!AB36,REGISTROS!$G$5:$G$1000)/SUMIF(REGISTROS!$B$5:$B$1000,RENTABILIDAD!AB36,REGISTROS!$K$5:$K$1000))</f>
        <v/>
      </c>
      <c r="AO36" s="65" t="str">
        <f ca="1">IF(VLOOKUP(AC36,'PRECIO ACTUAL'!$B$6:$D$102,2,0)="Ingresar precio de hoy:",VLOOKUP(AC36,'PRECIO ACTUAL'!$B$6:$D$102,3,0),VLOOKUP(AC36,'PRECIO ACTUAL'!$B$6:$D$102,2,0))</f>
        <v/>
      </c>
      <c r="AP36" s="24" t="str">
        <f>IFERROR(VLOOKUP(AF36,'TASA DE CAMBIO'!$D$2:$G$15,2,0),"")</f>
        <v/>
      </c>
      <c r="AQ36" s="24" t="str">
        <f>IFERROR(VLOOKUP(AF36,'TASA DE CAMBIO'!$D$2:$G$15,3,0),"")</f>
        <v/>
      </c>
      <c r="AR36" s="24" t="str">
        <f>IFERROR(VLOOKUP(AF36,'TASA DE CAMBIO'!$D$2:$G$15,4,0),"")</f>
        <v/>
      </c>
    </row>
    <row r="37" spans="2:44" x14ac:dyDescent="0.2">
      <c r="B37" s="24" t="str">
        <f>IF(PORTAFOLIO!AE38=0,"",PORTAFOLIO!AE38)</f>
        <v/>
      </c>
      <c r="C37" s="108" t="str">
        <f>IF(PORTAFOLIO!B38="","",PORTAFOLIO!B38)</f>
        <v/>
      </c>
      <c r="D37" s="2" t="str">
        <f>IF(B37="","",VLOOKUP(B37,PORTAFOLIO!$AE$6:$AI$102,3,0))</f>
        <v/>
      </c>
      <c r="E37" s="2" t="str">
        <f>IF(B37="","",VLOOKUP(B37,PORTAFOLIO!$AE$6:$AI$102,4,0))</f>
        <v/>
      </c>
      <c r="F37" s="2" t="str">
        <f>IF(B37="","",VLOOKUP(B37,PORTAFOLIO!$AE$6:$AI$102,5,0))</f>
        <v/>
      </c>
      <c r="G37" s="6" t="str">
        <f>IF(B37="","",SUMIF(REGISTROS!$B$5:$B$1000,B37,REGISTROS!$K$5:$K$1000)-SUMIF(REGISTROS!$M$5:$M$1000,B37,REGISTROS!$V$5:$V$1000))</f>
        <v/>
      </c>
      <c r="H37" s="109" t="str">
        <f t="shared" si="0"/>
        <v/>
      </c>
      <c r="I37" s="109" t="str">
        <f t="shared" si="1"/>
        <v/>
      </c>
      <c r="J37" s="109" t="str">
        <f t="shared" si="2"/>
        <v/>
      </c>
      <c r="K37" s="110" t="str">
        <f t="shared" si="3"/>
        <v/>
      </c>
      <c r="L37" s="111" t="str">
        <f>IFERROR(IF(B37="","",AK37/SUMIF(REGISTROS!$B$5:$B$1000,RENTABILIDAD!B37,REGISTROS!$G$5:$G$1000)),0)</f>
        <v/>
      </c>
      <c r="M37" s="62"/>
      <c r="N37" s="120" t="str">
        <f>IF(B37="","",SUMIF(REGISTROS!$B$5:$B$1000,RENTABILIDAD!B37,REGISTROS!$G$5:$G$1000)/SUMIF(REGISTROS!$B$5:$B$1000,RENTABILIDAD!B37,REGISTROS!$K$5:$K$1000))</f>
        <v/>
      </c>
      <c r="O37" s="121" t="str">
        <f ca="1">IF(VLOOKUP(C37,'PRECIO ACTUAL'!$B$6:$D$102,2,0)="Ingresar precio de hoy:",VLOOKUP(C37,'PRECIO ACTUAL'!$B$6:$D$102,3,0),VLOOKUP(C37,'PRECIO ACTUAL'!$B$6:$D$102,2,0))</f>
        <v/>
      </c>
      <c r="AB37" s="24" t="str">
        <f t="shared" si="4"/>
        <v/>
      </c>
      <c r="AC37" s="63" t="str">
        <f t="shared" si="5"/>
        <v/>
      </c>
      <c r="AD37" s="63" t="str">
        <f>IF(AB37="","",VLOOKUP(AB37,PORTAFOLIO!$AE$6:$AI$102,3,0))</f>
        <v/>
      </c>
      <c r="AE37" s="63" t="str">
        <f>IF(AB37="","",VLOOKUP(AB37,PORTAFOLIO!$AE$6:$AI$102,4,0))</f>
        <v/>
      </c>
      <c r="AF37" s="63" t="str">
        <f>IF(AB37="","",VLOOKUP(AB37,PORTAFOLIO!$AE$6:$AI$102,5,0))</f>
        <v/>
      </c>
      <c r="AG37" s="64" t="str">
        <f>IF(AB37="","",SUMIF(REGISTROS!$B$5:$B$1000,AB37,REGISTROS!$K$5:$K$1000)-SUMIF(REGISTROS!$M$5:$M$1000,AB37,REGISTROS!$V$5:$V$1000))</f>
        <v/>
      </c>
      <c r="AH37" s="65" t="str">
        <f>IF(AB37="","",SUMIF(REGISTROS!$B$5:$B$1000,RENTABILIDAD!AB37,REGISTROS!$H$5:$H$1000)+SUMIF(REGISTROS!$M$5:$M$1000,RENTABILIDAD!AB37,REGISTROS!$S$5:$S$1000))</f>
        <v/>
      </c>
      <c r="AI37" s="65" t="str">
        <f t="shared" si="6"/>
        <v/>
      </c>
      <c r="AJ37" s="65" t="str">
        <f>IF(AB37="","",SUMIF(DIVIDENDOS!$B$5:$B$1000,RENTABILIDAD!AB37,DIVIDENDOS!$AC$5:$AC$1000))</f>
        <v/>
      </c>
      <c r="AK37" s="66" t="str">
        <f>IF(AB37="","",AI37+SUMIF(REGISTROS!$M$5:$M$1000,RENTABILIDAD!AB37,REGISTROS!$R$5:$R$1000)-SUMIF(REGISTROS!$B$5:$B$1000,RENTABILIDAD!AB37,REGISTROS!$G$5:$G$1000)+AJ37-AH37)</f>
        <v/>
      </c>
      <c r="AL37" s="67" t="str">
        <f>IFERROR(IF(AB37="","",AK37/SUMIF(REGISTROS!$B$5:$B$1000,RENTABILIDAD!AB37,REGISTROS!$G$5:$G$1000)),0)</f>
        <v/>
      </c>
      <c r="AM37" s="68"/>
      <c r="AN37" s="65" t="str">
        <f>IF(AB37="","",SUMIF(REGISTROS!$B$5:$B$1000,RENTABILIDAD!AB37,REGISTROS!$G$5:$G$1000)/SUMIF(REGISTROS!$B$5:$B$1000,RENTABILIDAD!AB37,REGISTROS!$K$5:$K$1000))</f>
        <v/>
      </c>
      <c r="AO37" s="65" t="str">
        <f ca="1">IF(VLOOKUP(AC37,'PRECIO ACTUAL'!$B$6:$D$102,2,0)="Ingresar precio de hoy:",VLOOKUP(AC37,'PRECIO ACTUAL'!$B$6:$D$102,3,0),VLOOKUP(AC37,'PRECIO ACTUAL'!$B$6:$D$102,2,0))</f>
        <v/>
      </c>
      <c r="AP37" s="24" t="str">
        <f>IFERROR(VLOOKUP(AF37,'TASA DE CAMBIO'!$D$2:$G$15,2,0),"")</f>
        <v/>
      </c>
      <c r="AQ37" s="24" t="str">
        <f>IFERROR(VLOOKUP(AF37,'TASA DE CAMBIO'!$D$2:$G$15,3,0),"")</f>
        <v/>
      </c>
      <c r="AR37" s="24" t="str">
        <f>IFERROR(VLOOKUP(AF37,'TASA DE CAMBIO'!$D$2:$G$15,4,0),"")</f>
        <v/>
      </c>
    </row>
    <row r="38" spans="2:44" x14ac:dyDescent="0.2">
      <c r="B38" s="24" t="str">
        <f>IF(PORTAFOLIO!AE39=0,"",PORTAFOLIO!AE39)</f>
        <v/>
      </c>
      <c r="C38" s="108" t="str">
        <f>IF(PORTAFOLIO!B39="","",PORTAFOLIO!B39)</f>
        <v/>
      </c>
      <c r="D38" s="2" t="str">
        <f>IF(B38="","",VLOOKUP(B38,PORTAFOLIO!$AE$6:$AI$102,3,0))</f>
        <v/>
      </c>
      <c r="E38" s="2" t="str">
        <f>IF(B38="","",VLOOKUP(B38,PORTAFOLIO!$AE$6:$AI$102,4,0))</f>
        <v/>
      </c>
      <c r="F38" s="2" t="str">
        <f>IF(B38="","",VLOOKUP(B38,PORTAFOLIO!$AE$6:$AI$102,5,0))</f>
        <v/>
      </c>
      <c r="G38" s="6" t="str">
        <f>IF(B38="","",SUMIF(REGISTROS!$B$5:$B$1000,B38,REGISTROS!$K$5:$K$1000)-SUMIF(REGISTROS!$M$5:$M$1000,B38,REGISTROS!$V$5:$V$1000))</f>
        <v/>
      </c>
      <c r="H38" s="109" t="str">
        <f t="shared" si="0"/>
        <v/>
      </c>
      <c r="I38" s="109" t="str">
        <f t="shared" si="1"/>
        <v/>
      </c>
      <c r="J38" s="109" t="str">
        <f t="shared" si="2"/>
        <v/>
      </c>
      <c r="K38" s="110" t="str">
        <f t="shared" si="3"/>
        <v/>
      </c>
      <c r="L38" s="111" t="str">
        <f>IFERROR(IF(B38="","",AK38/SUMIF(REGISTROS!$B$5:$B$1000,RENTABILIDAD!B38,REGISTROS!$G$5:$G$1000)),0)</f>
        <v/>
      </c>
      <c r="M38" s="62"/>
      <c r="N38" s="120" t="str">
        <f>IF(B38="","",SUMIF(REGISTROS!$B$5:$B$1000,RENTABILIDAD!B38,REGISTROS!$G$5:$G$1000)/SUMIF(REGISTROS!$B$5:$B$1000,RENTABILIDAD!B38,REGISTROS!$K$5:$K$1000))</f>
        <v/>
      </c>
      <c r="O38" s="121" t="str">
        <f ca="1">IF(VLOOKUP(C38,'PRECIO ACTUAL'!$B$6:$D$102,2,0)="Ingresar precio de hoy:",VLOOKUP(C38,'PRECIO ACTUAL'!$B$6:$D$102,3,0),VLOOKUP(C38,'PRECIO ACTUAL'!$B$6:$D$102,2,0))</f>
        <v/>
      </c>
      <c r="AB38" s="24" t="str">
        <f t="shared" si="4"/>
        <v/>
      </c>
      <c r="AC38" s="63" t="str">
        <f t="shared" si="5"/>
        <v/>
      </c>
      <c r="AD38" s="63" t="str">
        <f>IF(AB38="","",VLOOKUP(AB38,PORTAFOLIO!$AE$6:$AI$102,3,0))</f>
        <v/>
      </c>
      <c r="AE38" s="63" t="str">
        <f>IF(AB38="","",VLOOKUP(AB38,PORTAFOLIO!$AE$6:$AI$102,4,0))</f>
        <v/>
      </c>
      <c r="AF38" s="63" t="str">
        <f>IF(AB38="","",VLOOKUP(AB38,PORTAFOLIO!$AE$6:$AI$102,5,0))</f>
        <v/>
      </c>
      <c r="AG38" s="64" t="str">
        <f>IF(AB38="","",SUMIF(REGISTROS!$B$5:$B$1000,AB38,REGISTROS!$K$5:$K$1000)-SUMIF(REGISTROS!$M$5:$M$1000,AB38,REGISTROS!$V$5:$V$1000))</f>
        <v/>
      </c>
      <c r="AH38" s="65" t="str">
        <f>IF(AB38="","",SUMIF(REGISTROS!$B$5:$B$1000,RENTABILIDAD!AB38,REGISTROS!$H$5:$H$1000)+SUMIF(REGISTROS!$M$5:$M$1000,RENTABILIDAD!AB38,REGISTROS!$S$5:$S$1000))</f>
        <v/>
      </c>
      <c r="AI38" s="65" t="str">
        <f t="shared" si="6"/>
        <v/>
      </c>
      <c r="AJ38" s="65" t="str">
        <f>IF(AB38="","",SUMIF(DIVIDENDOS!$B$5:$B$1000,RENTABILIDAD!AB38,DIVIDENDOS!$AC$5:$AC$1000))</f>
        <v/>
      </c>
      <c r="AK38" s="66" t="str">
        <f>IF(AB38="","",AI38+SUMIF(REGISTROS!$M$5:$M$1000,RENTABILIDAD!AB38,REGISTROS!$R$5:$R$1000)-SUMIF(REGISTROS!$B$5:$B$1000,RENTABILIDAD!AB38,REGISTROS!$G$5:$G$1000)+AJ38-AH38)</f>
        <v/>
      </c>
      <c r="AL38" s="67" t="str">
        <f>IFERROR(IF(AB38="","",AK38/SUMIF(REGISTROS!$B$5:$B$1000,RENTABILIDAD!AB38,REGISTROS!$G$5:$G$1000)),0)</f>
        <v/>
      </c>
      <c r="AM38" s="68"/>
      <c r="AN38" s="65" t="str">
        <f>IF(AB38="","",SUMIF(REGISTROS!$B$5:$B$1000,RENTABILIDAD!AB38,REGISTROS!$G$5:$G$1000)/SUMIF(REGISTROS!$B$5:$B$1000,RENTABILIDAD!AB38,REGISTROS!$K$5:$K$1000))</f>
        <v/>
      </c>
      <c r="AO38" s="65" t="str">
        <f ca="1">IF(VLOOKUP(AC38,'PRECIO ACTUAL'!$B$6:$D$102,2,0)="Ingresar precio de hoy:",VLOOKUP(AC38,'PRECIO ACTUAL'!$B$6:$D$102,3,0),VLOOKUP(AC38,'PRECIO ACTUAL'!$B$6:$D$102,2,0))</f>
        <v/>
      </c>
      <c r="AP38" s="24" t="str">
        <f>IFERROR(VLOOKUP(AF38,'TASA DE CAMBIO'!$D$2:$G$15,2,0),"")</f>
        <v/>
      </c>
      <c r="AQ38" s="24" t="str">
        <f>IFERROR(VLOOKUP(AF38,'TASA DE CAMBIO'!$D$2:$G$15,3,0),"")</f>
        <v/>
      </c>
      <c r="AR38" s="24" t="str">
        <f>IFERROR(VLOOKUP(AF38,'TASA DE CAMBIO'!$D$2:$G$15,4,0),"")</f>
        <v/>
      </c>
    </row>
    <row r="39" spans="2:44" x14ac:dyDescent="0.2">
      <c r="B39" s="24" t="str">
        <f>IF(PORTAFOLIO!AE40=0,"",PORTAFOLIO!AE40)</f>
        <v/>
      </c>
      <c r="C39" s="108" t="str">
        <f>IF(PORTAFOLIO!B40="","",PORTAFOLIO!B40)</f>
        <v/>
      </c>
      <c r="D39" s="2" t="str">
        <f>IF(B39="","",VLOOKUP(B39,PORTAFOLIO!$AE$6:$AI$102,3,0))</f>
        <v/>
      </c>
      <c r="E39" s="2" t="str">
        <f>IF(B39="","",VLOOKUP(B39,PORTAFOLIO!$AE$6:$AI$102,4,0))</f>
        <v/>
      </c>
      <c r="F39" s="2" t="str">
        <f>IF(B39="","",VLOOKUP(B39,PORTAFOLIO!$AE$6:$AI$102,5,0))</f>
        <v/>
      </c>
      <c r="G39" s="6" t="str">
        <f>IF(B39="","",SUMIF(REGISTROS!$B$5:$B$1000,B39,REGISTROS!$K$5:$K$1000)-SUMIF(REGISTROS!$M$5:$M$1000,B39,REGISTROS!$V$5:$V$1000))</f>
        <v/>
      </c>
      <c r="H39" s="109" t="str">
        <f t="shared" si="0"/>
        <v/>
      </c>
      <c r="I39" s="109" t="str">
        <f t="shared" si="1"/>
        <v/>
      </c>
      <c r="J39" s="109" t="str">
        <f t="shared" si="2"/>
        <v/>
      </c>
      <c r="K39" s="110" t="str">
        <f t="shared" si="3"/>
        <v/>
      </c>
      <c r="L39" s="111" t="str">
        <f>IFERROR(IF(B39="","",AK39/SUMIF(REGISTROS!$B$5:$B$1000,RENTABILIDAD!B39,REGISTROS!$G$5:$G$1000)),0)</f>
        <v/>
      </c>
      <c r="M39" s="62"/>
      <c r="N39" s="120" t="str">
        <f>IF(B39="","",SUMIF(REGISTROS!$B$5:$B$1000,RENTABILIDAD!B39,REGISTROS!$G$5:$G$1000)/SUMIF(REGISTROS!$B$5:$B$1000,RENTABILIDAD!B39,REGISTROS!$K$5:$K$1000))</f>
        <v/>
      </c>
      <c r="O39" s="121" t="str">
        <f ca="1">IF(VLOOKUP(C39,'PRECIO ACTUAL'!$B$6:$D$102,2,0)="Ingresar precio de hoy:",VLOOKUP(C39,'PRECIO ACTUAL'!$B$6:$D$102,3,0),VLOOKUP(C39,'PRECIO ACTUAL'!$B$6:$D$102,2,0))</f>
        <v/>
      </c>
      <c r="AB39" s="24" t="str">
        <f t="shared" si="4"/>
        <v/>
      </c>
      <c r="AC39" s="63" t="str">
        <f t="shared" si="5"/>
        <v/>
      </c>
      <c r="AD39" s="63" t="str">
        <f>IF(AB39="","",VLOOKUP(AB39,PORTAFOLIO!$AE$6:$AI$102,3,0))</f>
        <v/>
      </c>
      <c r="AE39" s="63" t="str">
        <f>IF(AB39="","",VLOOKUP(AB39,PORTAFOLIO!$AE$6:$AI$102,4,0))</f>
        <v/>
      </c>
      <c r="AF39" s="63" t="str">
        <f>IF(AB39="","",VLOOKUP(AB39,PORTAFOLIO!$AE$6:$AI$102,5,0))</f>
        <v/>
      </c>
      <c r="AG39" s="64" t="str">
        <f>IF(AB39="","",SUMIF(REGISTROS!$B$5:$B$1000,AB39,REGISTROS!$K$5:$K$1000)-SUMIF(REGISTROS!$M$5:$M$1000,AB39,REGISTROS!$V$5:$V$1000))</f>
        <v/>
      </c>
      <c r="AH39" s="65" t="str">
        <f>IF(AB39="","",SUMIF(REGISTROS!$B$5:$B$1000,RENTABILIDAD!AB39,REGISTROS!$H$5:$H$1000)+SUMIF(REGISTROS!$M$5:$M$1000,RENTABILIDAD!AB39,REGISTROS!$S$5:$S$1000))</f>
        <v/>
      </c>
      <c r="AI39" s="65" t="str">
        <f t="shared" si="6"/>
        <v/>
      </c>
      <c r="AJ39" s="65" t="str">
        <f>IF(AB39="","",SUMIF(DIVIDENDOS!$B$5:$B$1000,RENTABILIDAD!AB39,DIVIDENDOS!$AC$5:$AC$1000))</f>
        <v/>
      </c>
      <c r="AK39" s="66" t="str">
        <f>IF(AB39="","",AI39+SUMIF(REGISTROS!$M$5:$M$1000,RENTABILIDAD!AB39,REGISTROS!$R$5:$R$1000)-SUMIF(REGISTROS!$B$5:$B$1000,RENTABILIDAD!AB39,REGISTROS!$G$5:$G$1000)+AJ39-AH39)</f>
        <v/>
      </c>
      <c r="AL39" s="67" t="str">
        <f>IFERROR(IF(AB39="","",AK39/SUMIF(REGISTROS!$B$5:$B$1000,RENTABILIDAD!AB39,REGISTROS!$G$5:$G$1000)),0)</f>
        <v/>
      </c>
      <c r="AM39" s="68"/>
      <c r="AN39" s="65" t="str">
        <f>IF(AB39="","",SUMIF(REGISTROS!$B$5:$B$1000,RENTABILIDAD!AB39,REGISTROS!$G$5:$G$1000)/SUMIF(REGISTROS!$B$5:$B$1000,RENTABILIDAD!AB39,REGISTROS!$K$5:$K$1000))</f>
        <v/>
      </c>
      <c r="AO39" s="65" t="str">
        <f ca="1">IF(VLOOKUP(AC39,'PRECIO ACTUAL'!$B$6:$D$102,2,0)="Ingresar precio de hoy:",VLOOKUP(AC39,'PRECIO ACTUAL'!$B$6:$D$102,3,0),VLOOKUP(AC39,'PRECIO ACTUAL'!$B$6:$D$102,2,0))</f>
        <v/>
      </c>
      <c r="AP39" s="24" t="str">
        <f>IFERROR(VLOOKUP(AF39,'TASA DE CAMBIO'!$D$2:$G$15,2,0),"")</f>
        <v/>
      </c>
      <c r="AQ39" s="24" t="str">
        <f>IFERROR(VLOOKUP(AF39,'TASA DE CAMBIO'!$D$2:$G$15,3,0),"")</f>
        <v/>
      </c>
      <c r="AR39" s="24" t="str">
        <f>IFERROR(VLOOKUP(AF39,'TASA DE CAMBIO'!$D$2:$G$15,4,0),"")</f>
        <v/>
      </c>
    </row>
    <row r="40" spans="2:44" x14ac:dyDescent="0.2">
      <c r="B40" s="24" t="str">
        <f>IF(PORTAFOLIO!AE41=0,"",PORTAFOLIO!AE41)</f>
        <v/>
      </c>
      <c r="C40" s="108" t="str">
        <f>IF(PORTAFOLIO!B41="","",PORTAFOLIO!B41)</f>
        <v/>
      </c>
      <c r="D40" s="2" t="str">
        <f>IF(B40="","",VLOOKUP(B40,PORTAFOLIO!$AE$6:$AI$102,3,0))</f>
        <v/>
      </c>
      <c r="E40" s="2" t="str">
        <f>IF(B40="","",VLOOKUP(B40,PORTAFOLIO!$AE$6:$AI$102,4,0))</f>
        <v/>
      </c>
      <c r="F40" s="2" t="str">
        <f>IF(B40="","",VLOOKUP(B40,PORTAFOLIO!$AE$6:$AI$102,5,0))</f>
        <v/>
      </c>
      <c r="G40" s="6" t="str">
        <f>IF(B40="","",SUMIF(REGISTROS!$B$5:$B$1000,B40,REGISTROS!$K$5:$K$1000)-SUMIF(REGISTROS!$M$5:$M$1000,B40,REGISTROS!$V$5:$V$1000))</f>
        <v/>
      </c>
      <c r="H40" s="109" t="str">
        <f t="shared" si="0"/>
        <v/>
      </c>
      <c r="I40" s="109" t="str">
        <f t="shared" si="1"/>
        <v/>
      </c>
      <c r="J40" s="109" t="str">
        <f t="shared" si="2"/>
        <v/>
      </c>
      <c r="K40" s="110" t="str">
        <f t="shared" si="3"/>
        <v/>
      </c>
      <c r="L40" s="111" t="str">
        <f>IFERROR(IF(B40="","",AK40/SUMIF(REGISTROS!$B$5:$B$1000,RENTABILIDAD!B40,REGISTROS!$G$5:$G$1000)),0)</f>
        <v/>
      </c>
      <c r="M40" s="62"/>
      <c r="N40" s="120" t="str">
        <f>IF(B40="","",SUMIF(REGISTROS!$B$5:$B$1000,RENTABILIDAD!B40,REGISTROS!$G$5:$G$1000)/SUMIF(REGISTROS!$B$5:$B$1000,RENTABILIDAD!B40,REGISTROS!$K$5:$K$1000))</f>
        <v/>
      </c>
      <c r="O40" s="121" t="str">
        <f ca="1">IF(VLOOKUP(C40,'PRECIO ACTUAL'!$B$6:$D$102,2,0)="Ingresar precio de hoy:",VLOOKUP(C40,'PRECIO ACTUAL'!$B$6:$D$102,3,0),VLOOKUP(C40,'PRECIO ACTUAL'!$B$6:$D$102,2,0))</f>
        <v/>
      </c>
      <c r="AB40" s="24" t="str">
        <f t="shared" si="4"/>
        <v/>
      </c>
      <c r="AC40" s="63" t="str">
        <f t="shared" si="5"/>
        <v/>
      </c>
      <c r="AD40" s="63" t="str">
        <f>IF(AB40="","",VLOOKUP(AB40,PORTAFOLIO!$AE$6:$AI$102,3,0))</f>
        <v/>
      </c>
      <c r="AE40" s="63" t="str">
        <f>IF(AB40="","",VLOOKUP(AB40,PORTAFOLIO!$AE$6:$AI$102,4,0))</f>
        <v/>
      </c>
      <c r="AF40" s="63" t="str">
        <f>IF(AB40="","",VLOOKUP(AB40,PORTAFOLIO!$AE$6:$AI$102,5,0))</f>
        <v/>
      </c>
      <c r="AG40" s="64" t="str">
        <f>IF(AB40="","",SUMIF(REGISTROS!$B$5:$B$1000,AB40,REGISTROS!$K$5:$K$1000)-SUMIF(REGISTROS!$M$5:$M$1000,AB40,REGISTROS!$V$5:$V$1000))</f>
        <v/>
      </c>
      <c r="AH40" s="65" t="str">
        <f>IF(AB40="","",SUMIF(REGISTROS!$B$5:$B$1000,RENTABILIDAD!AB40,REGISTROS!$H$5:$H$1000)+SUMIF(REGISTROS!$M$5:$M$1000,RENTABILIDAD!AB40,REGISTROS!$S$5:$S$1000))</f>
        <v/>
      </c>
      <c r="AI40" s="65" t="str">
        <f t="shared" si="6"/>
        <v/>
      </c>
      <c r="AJ40" s="65" t="str">
        <f>IF(AB40="","",SUMIF(DIVIDENDOS!$B$5:$B$1000,RENTABILIDAD!AB40,DIVIDENDOS!$AC$5:$AC$1000))</f>
        <v/>
      </c>
      <c r="AK40" s="66" t="str">
        <f>IF(AB40="","",AI40+SUMIF(REGISTROS!$M$5:$M$1000,RENTABILIDAD!AB40,REGISTROS!$R$5:$R$1000)-SUMIF(REGISTROS!$B$5:$B$1000,RENTABILIDAD!AB40,REGISTROS!$G$5:$G$1000)+AJ40-AH40)</f>
        <v/>
      </c>
      <c r="AL40" s="67" t="str">
        <f>IFERROR(IF(AB40="","",AK40/SUMIF(REGISTROS!$B$5:$B$1000,RENTABILIDAD!AB40,REGISTROS!$G$5:$G$1000)),0)</f>
        <v/>
      </c>
      <c r="AM40" s="68"/>
      <c r="AN40" s="65" t="str">
        <f>IF(AB40="","",SUMIF(REGISTROS!$B$5:$B$1000,RENTABILIDAD!AB40,REGISTROS!$G$5:$G$1000)/SUMIF(REGISTROS!$B$5:$B$1000,RENTABILIDAD!AB40,REGISTROS!$K$5:$K$1000))</f>
        <v/>
      </c>
      <c r="AO40" s="65" t="str">
        <f ca="1">IF(VLOOKUP(AC40,'PRECIO ACTUAL'!$B$6:$D$102,2,0)="Ingresar precio de hoy:",VLOOKUP(AC40,'PRECIO ACTUAL'!$B$6:$D$102,3,0),VLOOKUP(AC40,'PRECIO ACTUAL'!$B$6:$D$102,2,0))</f>
        <v/>
      </c>
      <c r="AP40" s="24" t="str">
        <f>IFERROR(VLOOKUP(AF40,'TASA DE CAMBIO'!$D$2:$G$15,2,0),"")</f>
        <v/>
      </c>
      <c r="AQ40" s="24" t="str">
        <f>IFERROR(VLOOKUP(AF40,'TASA DE CAMBIO'!$D$2:$G$15,3,0),"")</f>
        <v/>
      </c>
      <c r="AR40" s="24" t="str">
        <f>IFERROR(VLOOKUP(AF40,'TASA DE CAMBIO'!$D$2:$G$15,4,0),"")</f>
        <v/>
      </c>
    </row>
    <row r="41" spans="2:44" x14ac:dyDescent="0.2">
      <c r="B41" s="24" t="str">
        <f>IF(PORTAFOLIO!AE42=0,"",PORTAFOLIO!AE42)</f>
        <v/>
      </c>
      <c r="C41" s="108" t="str">
        <f>IF(PORTAFOLIO!B42="","",PORTAFOLIO!B42)</f>
        <v/>
      </c>
      <c r="D41" s="2" t="str">
        <f>IF(B41="","",VLOOKUP(B41,PORTAFOLIO!$AE$6:$AI$102,3,0))</f>
        <v/>
      </c>
      <c r="E41" s="2" t="str">
        <f>IF(B41="","",VLOOKUP(B41,PORTAFOLIO!$AE$6:$AI$102,4,0))</f>
        <v/>
      </c>
      <c r="F41" s="2" t="str">
        <f>IF(B41="","",VLOOKUP(B41,PORTAFOLIO!$AE$6:$AI$102,5,0))</f>
        <v/>
      </c>
      <c r="G41" s="6" t="str">
        <f>IF(B41="","",SUMIF(REGISTROS!$B$5:$B$1000,B41,REGISTROS!$K$5:$K$1000)-SUMIF(REGISTROS!$M$5:$M$1000,B41,REGISTROS!$V$5:$V$1000))</f>
        <v/>
      </c>
      <c r="H41" s="109" t="str">
        <f t="shared" si="0"/>
        <v/>
      </c>
      <c r="I41" s="109" t="str">
        <f t="shared" si="1"/>
        <v/>
      </c>
      <c r="J41" s="109" t="str">
        <f t="shared" si="2"/>
        <v/>
      </c>
      <c r="K41" s="110" t="str">
        <f t="shared" si="3"/>
        <v/>
      </c>
      <c r="L41" s="111" t="str">
        <f>IFERROR(IF(B41="","",AK41/SUMIF(REGISTROS!$B$5:$B$1000,RENTABILIDAD!B41,REGISTROS!$G$5:$G$1000)),0)</f>
        <v/>
      </c>
      <c r="M41" s="62"/>
      <c r="N41" s="120" t="str">
        <f>IF(B41="","",SUMIF(REGISTROS!$B$5:$B$1000,RENTABILIDAD!B41,REGISTROS!$G$5:$G$1000)/SUMIF(REGISTROS!$B$5:$B$1000,RENTABILIDAD!B41,REGISTROS!$K$5:$K$1000))</f>
        <v/>
      </c>
      <c r="O41" s="121" t="str">
        <f ca="1">IF(VLOOKUP(C41,'PRECIO ACTUAL'!$B$6:$D$102,2,0)="Ingresar precio de hoy:",VLOOKUP(C41,'PRECIO ACTUAL'!$B$6:$D$102,3,0),VLOOKUP(C41,'PRECIO ACTUAL'!$B$6:$D$102,2,0))</f>
        <v/>
      </c>
      <c r="AB41" s="24" t="str">
        <f t="shared" si="4"/>
        <v/>
      </c>
      <c r="AC41" s="63" t="str">
        <f t="shared" si="5"/>
        <v/>
      </c>
      <c r="AD41" s="63" t="str">
        <f>IF(AB41="","",VLOOKUP(AB41,PORTAFOLIO!$AE$6:$AI$102,3,0))</f>
        <v/>
      </c>
      <c r="AE41" s="63" t="str">
        <f>IF(AB41="","",VLOOKUP(AB41,PORTAFOLIO!$AE$6:$AI$102,4,0))</f>
        <v/>
      </c>
      <c r="AF41" s="63" t="str">
        <f>IF(AB41="","",VLOOKUP(AB41,PORTAFOLIO!$AE$6:$AI$102,5,0))</f>
        <v/>
      </c>
      <c r="AG41" s="64" t="str">
        <f>IF(AB41="","",SUMIF(REGISTROS!$B$5:$B$1000,AB41,REGISTROS!$K$5:$K$1000)-SUMIF(REGISTROS!$M$5:$M$1000,AB41,REGISTROS!$V$5:$V$1000))</f>
        <v/>
      </c>
      <c r="AH41" s="65" t="str">
        <f>IF(AB41="","",SUMIF(REGISTROS!$B$5:$B$1000,RENTABILIDAD!AB41,REGISTROS!$H$5:$H$1000)+SUMIF(REGISTROS!$M$5:$M$1000,RENTABILIDAD!AB41,REGISTROS!$S$5:$S$1000))</f>
        <v/>
      </c>
      <c r="AI41" s="65" t="str">
        <f t="shared" si="6"/>
        <v/>
      </c>
      <c r="AJ41" s="65" t="str">
        <f>IF(AB41="","",SUMIF(DIVIDENDOS!$B$5:$B$1000,RENTABILIDAD!AB41,DIVIDENDOS!$AC$5:$AC$1000))</f>
        <v/>
      </c>
      <c r="AK41" s="66" t="str">
        <f>IF(AB41="","",AI41+SUMIF(REGISTROS!$M$5:$M$1000,RENTABILIDAD!AB41,REGISTROS!$R$5:$R$1000)-SUMIF(REGISTROS!$B$5:$B$1000,RENTABILIDAD!AB41,REGISTROS!$G$5:$G$1000)+AJ41-AH41)</f>
        <v/>
      </c>
      <c r="AL41" s="67" t="str">
        <f>IFERROR(IF(AB41="","",AK41/SUMIF(REGISTROS!$B$5:$B$1000,RENTABILIDAD!AB41,REGISTROS!$G$5:$G$1000)),0)</f>
        <v/>
      </c>
      <c r="AM41" s="68"/>
      <c r="AN41" s="65" t="str">
        <f>IF(AB41="","",SUMIF(REGISTROS!$B$5:$B$1000,RENTABILIDAD!AB41,REGISTROS!$G$5:$G$1000)/SUMIF(REGISTROS!$B$5:$B$1000,RENTABILIDAD!AB41,REGISTROS!$K$5:$K$1000))</f>
        <v/>
      </c>
      <c r="AO41" s="65" t="str">
        <f ca="1">IF(VLOOKUP(AC41,'PRECIO ACTUAL'!$B$6:$D$102,2,0)="Ingresar precio de hoy:",VLOOKUP(AC41,'PRECIO ACTUAL'!$B$6:$D$102,3,0),VLOOKUP(AC41,'PRECIO ACTUAL'!$B$6:$D$102,2,0))</f>
        <v/>
      </c>
      <c r="AP41" s="24" t="str">
        <f>IFERROR(VLOOKUP(AF41,'TASA DE CAMBIO'!$D$2:$G$15,2,0),"")</f>
        <v/>
      </c>
      <c r="AQ41" s="24" t="str">
        <f>IFERROR(VLOOKUP(AF41,'TASA DE CAMBIO'!$D$2:$G$15,3,0),"")</f>
        <v/>
      </c>
      <c r="AR41" s="24" t="str">
        <f>IFERROR(VLOOKUP(AF41,'TASA DE CAMBIO'!$D$2:$G$15,4,0),"")</f>
        <v/>
      </c>
    </row>
    <row r="42" spans="2:44" x14ac:dyDescent="0.2">
      <c r="B42" s="24" t="str">
        <f>IF(PORTAFOLIO!AE43=0,"",PORTAFOLIO!AE43)</f>
        <v/>
      </c>
      <c r="C42" s="108" t="str">
        <f>IF(PORTAFOLIO!B43="","",PORTAFOLIO!B43)</f>
        <v/>
      </c>
      <c r="D42" s="2" t="str">
        <f>IF(B42="","",VLOOKUP(B42,PORTAFOLIO!$AE$6:$AI$102,3,0))</f>
        <v/>
      </c>
      <c r="E42" s="2" t="str">
        <f>IF(B42="","",VLOOKUP(B42,PORTAFOLIO!$AE$6:$AI$102,4,0))</f>
        <v/>
      </c>
      <c r="F42" s="2" t="str">
        <f>IF(B42="","",VLOOKUP(B42,PORTAFOLIO!$AE$6:$AI$102,5,0))</f>
        <v/>
      </c>
      <c r="G42" s="6" t="str">
        <f>IF(B42="","",SUMIF(REGISTROS!$B$5:$B$1000,B42,REGISTROS!$K$5:$K$1000)-SUMIF(REGISTROS!$M$5:$M$1000,B42,REGISTROS!$V$5:$V$1000))</f>
        <v/>
      </c>
      <c r="H42" s="109" t="str">
        <f t="shared" si="0"/>
        <v/>
      </c>
      <c r="I42" s="109" t="str">
        <f t="shared" si="1"/>
        <v/>
      </c>
      <c r="J42" s="109" t="str">
        <f t="shared" si="2"/>
        <v/>
      </c>
      <c r="K42" s="110" t="str">
        <f t="shared" si="3"/>
        <v/>
      </c>
      <c r="L42" s="111" t="str">
        <f>IFERROR(IF(B42="","",AK42/SUMIF(REGISTROS!$B$5:$B$1000,RENTABILIDAD!B42,REGISTROS!$G$5:$G$1000)),0)</f>
        <v/>
      </c>
      <c r="M42" s="62"/>
      <c r="N42" s="120" t="str">
        <f>IF(B42="","",SUMIF(REGISTROS!$B$5:$B$1000,RENTABILIDAD!B42,REGISTROS!$G$5:$G$1000)/SUMIF(REGISTROS!$B$5:$B$1000,RENTABILIDAD!B42,REGISTROS!$K$5:$K$1000))</f>
        <v/>
      </c>
      <c r="O42" s="121" t="str">
        <f ca="1">IF(VLOOKUP(C42,'PRECIO ACTUAL'!$B$6:$D$102,2,0)="Ingresar precio de hoy:",VLOOKUP(C42,'PRECIO ACTUAL'!$B$6:$D$102,3,0),VLOOKUP(C42,'PRECIO ACTUAL'!$B$6:$D$102,2,0))</f>
        <v/>
      </c>
      <c r="AB42" s="24" t="str">
        <f t="shared" si="4"/>
        <v/>
      </c>
      <c r="AC42" s="63" t="str">
        <f t="shared" si="5"/>
        <v/>
      </c>
      <c r="AD42" s="63" t="str">
        <f>IF(AB42="","",VLOOKUP(AB42,PORTAFOLIO!$AE$6:$AI$102,3,0))</f>
        <v/>
      </c>
      <c r="AE42" s="63" t="str">
        <f>IF(AB42="","",VLOOKUP(AB42,PORTAFOLIO!$AE$6:$AI$102,4,0))</f>
        <v/>
      </c>
      <c r="AF42" s="63" t="str">
        <f>IF(AB42="","",VLOOKUP(AB42,PORTAFOLIO!$AE$6:$AI$102,5,0))</f>
        <v/>
      </c>
      <c r="AG42" s="64" t="str">
        <f>IF(AB42="","",SUMIF(REGISTROS!$B$5:$B$1000,AB42,REGISTROS!$K$5:$K$1000)-SUMIF(REGISTROS!$M$5:$M$1000,AB42,REGISTROS!$V$5:$V$1000))</f>
        <v/>
      </c>
      <c r="AH42" s="65" t="str">
        <f>IF(AB42="","",SUMIF(REGISTROS!$B$5:$B$1000,RENTABILIDAD!AB42,REGISTROS!$H$5:$H$1000)+SUMIF(REGISTROS!$M$5:$M$1000,RENTABILIDAD!AB42,REGISTROS!$S$5:$S$1000))</f>
        <v/>
      </c>
      <c r="AI42" s="65" t="str">
        <f t="shared" si="6"/>
        <v/>
      </c>
      <c r="AJ42" s="65" t="str">
        <f>IF(AB42="","",SUMIF(DIVIDENDOS!$B$5:$B$1000,RENTABILIDAD!AB42,DIVIDENDOS!$AC$5:$AC$1000))</f>
        <v/>
      </c>
      <c r="AK42" s="66" t="str">
        <f>IF(AB42="","",AI42+SUMIF(REGISTROS!$M$5:$M$1000,RENTABILIDAD!AB42,REGISTROS!$R$5:$R$1000)-SUMIF(REGISTROS!$B$5:$B$1000,RENTABILIDAD!AB42,REGISTROS!$G$5:$G$1000)+AJ42-AH42)</f>
        <v/>
      </c>
      <c r="AL42" s="67" t="str">
        <f>IFERROR(IF(AB42="","",AK42/SUMIF(REGISTROS!$B$5:$B$1000,RENTABILIDAD!AB42,REGISTROS!$G$5:$G$1000)),0)</f>
        <v/>
      </c>
      <c r="AM42" s="68"/>
      <c r="AN42" s="65" t="str">
        <f>IF(AB42="","",SUMIF(REGISTROS!$B$5:$B$1000,RENTABILIDAD!AB42,REGISTROS!$G$5:$G$1000)/SUMIF(REGISTROS!$B$5:$B$1000,RENTABILIDAD!AB42,REGISTROS!$K$5:$K$1000))</f>
        <v/>
      </c>
      <c r="AO42" s="65" t="str">
        <f ca="1">IF(VLOOKUP(AC42,'PRECIO ACTUAL'!$B$6:$D$102,2,0)="Ingresar precio de hoy:",VLOOKUP(AC42,'PRECIO ACTUAL'!$B$6:$D$102,3,0),VLOOKUP(AC42,'PRECIO ACTUAL'!$B$6:$D$102,2,0))</f>
        <v/>
      </c>
      <c r="AP42" s="24" t="str">
        <f>IFERROR(VLOOKUP(AF42,'TASA DE CAMBIO'!$D$2:$G$15,2,0),"")</f>
        <v/>
      </c>
      <c r="AQ42" s="24" t="str">
        <f>IFERROR(VLOOKUP(AF42,'TASA DE CAMBIO'!$D$2:$G$15,3,0),"")</f>
        <v/>
      </c>
      <c r="AR42" s="24" t="str">
        <f>IFERROR(VLOOKUP(AF42,'TASA DE CAMBIO'!$D$2:$G$15,4,0),"")</f>
        <v/>
      </c>
    </row>
    <row r="43" spans="2:44" x14ac:dyDescent="0.2">
      <c r="B43" s="24" t="str">
        <f>IF(PORTAFOLIO!AE44=0,"",PORTAFOLIO!AE44)</f>
        <v/>
      </c>
      <c r="C43" s="108" t="str">
        <f>IF(PORTAFOLIO!B44="","",PORTAFOLIO!B44)</f>
        <v/>
      </c>
      <c r="D43" s="2" t="str">
        <f>IF(B43="","",VLOOKUP(B43,PORTAFOLIO!$AE$6:$AI$102,3,0))</f>
        <v/>
      </c>
      <c r="E43" s="2" t="str">
        <f>IF(B43="","",VLOOKUP(B43,PORTAFOLIO!$AE$6:$AI$102,4,0))</f>
        <v/>
      </c>
      <c r="F43" s="2" t="str">
        <f>IF(B43="","",VLOOKUP(B43,PORTAFOLIO!$AE$6:$AI$102,5,0))</f>
        <v/>
      </c>
      <c r="G43" s="6" t="str">
        <f>IF(B43="","",SUMIF(REGISTROS!$B$5:$B$1000,B43,REGISTROS!$K$5:$K$1000)-SUMIF(REGISTROS!$M$5:$M$1000,B43,REGISTROS!$V$5:$V$1000))</f>
        <v/>
      </c>
      <c r="H43" s="109" t="str">
        <f t="shared" si="0"/>
        <v/>
      </c>
      <c r="I43" s="109" t="str">
        <f t="shared" si="1"/>
        <v/>
      </c>
      <c r="J43" s="109" t="str">
        <f t="shared" si="2"/>
        <v/>
      </c>
      <c r="K43" s="110" t="str">
        <f t="shared" si="3"/>
        <v/>
      </c>
      <c r="L43" s="111" t="str">
        <f>IFERROR(IF(B43="","",AK43/SUMIF(REGISTROS!$B$5:$B$1000,RENTABILIDAD!B43,REGISTROS!$G$5:$G$1000)),0)</f>
        <v/>
      </c>
      <c r="M43" s="62"/>
      <c r="N43" s="120" t="str">
        <f>IF(B43="","",SUMIF(REGISTROS!$B$5:$B$1000,RENTABILIDAD!B43,REGISTROS!$G$5:$G$1000)/SUMIF(REGISTROS!$B$5:$B$1000,RENTABILIDAD!B43,REGISTROS!$K$5:$K$1000))</f>
        <v/>
      </c>
      <c r="O43" s="121" t="str">
        <f ca="1">IF(VLOOKUP(C43,'PRECIO ACTUAL'!$B$6:$D$102,2,0)="Ingresar precio de hoy:",VLOOKUP(C43,'PRECIO ACTUAL'!$B$6:$D$102,3,0),VLOOKUP(C43,'PRECIO ACTUAL'!$B$6:$D$102,2,0))</f>
        <v/>
      </c>
      <c r="AB43" s="24" t="str">
        <f t="shared" si="4"/>
        <v/>
      </c>
      <c r="AC43" s="63" t="str">
        <f t="shared" si="5"/>
        <v/>
      </c>
      <c r="AD43" s="63" t="str">
        <f>IF(AB43="","",VLOOKUP(AB43,PORTAFOLIO!$AE$6:$AI$102,3,0))</f>
        <v/>
      </c>
      <c r="AE43" s="63" t="str">
        <f>IF(AB43="","",VLOOKUP(AB43,PORTAFOLIO!$AE$6:$AI$102,4,0))</f>
        <v/>
      </c>
      <c r="AF43" s="63" t="str">
        <f>IF(AB43="","",VLOOKUP(AB43,PORTAFOLIO!$AE$6:$AI$102,5,0))</f>
        <v/>
      </c>
      <c r="AG43" s="64" t="str">
        <f>IF(AB43="","",SUMIF(REGISTROS!$B$5:$B$1000,AB43,REGISTROS!$K$5:$K$1000)-SUMIF(REGISTROS!$M$5:$M$1000,AB43,REGISTROS!$V$5:$V$1000))</f>
        <v/>
      </c>
      <c r="AH43" s="65" t="str">
        <f>IF(AB43="","",SUMIF(REGISTROS!$B$5:$B$1000,RENTABILIDAD!AB43,REGISTROS!$H$5:$H$1000)+SUMIF(REGISTROS!$M$5:$M$1000,RENTABILIDAD!AB43,REGISTROS!$S$5:$S$1000))</f>
        <v/>
      </c>
      <c r="AI43" s="65" t="str">
        <f t="shared" si="6"/>
        <v/>
      </c>
      <c r="AJ43" s="65" t="str">
        <f>IF(AB43="","",SUMIF(DIVIDENDOS!$B$5:$B$1000,RENTABILIDAD!AB43,DIVIDENDOS!$AC$5:$AC$1000))</f>
        <v/>
      </c>
      <c r="AK43" s="66" t="str">
        <f>IF(AB43="","",AI43+SUMIF(REGISTROS!$M$5:$M$1000,RENTABILIDAD!AB43,REGISTROS!$R$5:$R$1000)-SUMIF(REGISTROS!$B$5:$B$1000,RENTABILIDAD!AB43,REGISTROS!$G$5:$G$1000)+AJ43-AH43)</f>
        <v/>
      </c>
      <c r="AL43" s="67" t="str">
        <f>IFERROR(IF(AB43="","",AK43/SUMIF(REGISTROS!$B$5:$B$1000,RENTABILIDAD!AB43,REGISTROS!$G$5:$G$1000)),0)</f>
        <v/>
      </c>
      <c r="AM43" s="68"/>
      <c r="AN43" s="65" t="str">
        <f>IF(AB43="","",SUMIF(REGISTROS!$B$5:$B$1000,RENTABILIDAD!AB43,REGISTROS!$G$5:$G$1000)/SUMIF(REGISTROS!$B$5:$B$1000,RENTABILIDAD!AB43,REGISTROS!$K$5:$K$1000))</f>
        <v/>
      </c>
      <c r="AO43" s="65" t="str">
        <f ca="1">IF(VLOOKUP(AC43,'PRECIO ACTUAL'!$B$6:$D$102,2,0)="Ingresar precio de hoy:",VLOOKUP(AC43,'PRECIO ACTUAL'!$B$6:$D$102,3,0),VLOOKUP(AC43,'PRECIO ACTUAL'!$B$6:$D$102,2,0))</f>
        <v/>
      </c>
      <c r="AP43" s="24" t="str">
        <f>IFERROR(VLOOKUP(AF43,'TASA DE CAMBIO'!$D$2:$G$15,2,0),"")</f>
        <v/>
      </c>
      <c r="AQ43" s="24" t="str">
        <f>IFERROR(VLOOKUP(AF43,'TASA DE CAMBIO'!$D$2:$G$15,3,0),"")</f>
        <v/>
      </c>
      <c r="AR43" s="24" t="str">
        <f>IFERROR(VLOOKUP(AF43,'TASA DE CAMBIO'!$D$2:$G$15,4,0),"")</f>
        <v/>
      </c>
    </row>
    <row r="44" spans="2:44" x14ac:dyDescent="0.2">
      <c r="B44" s="24" t="str">
        <f>IF(PORTAFOLIO!AE45=0,"",PORTAFOLIO!AE45)</f>
        <v/>
      </c>
      <c r="C44" s="108" t="str">
        <f>IF(PORTAFOLIO!B45="","",PORTAFOLIO!B45)</f>
        <v/>
      </c>
      <c r="D44" s="2" t="str">
        <f>IF(B44="","",VLOOKUP(B44,PORTAFOLIO!$AE$6:$AI$102,3,0))</f>
        <v/>
      </c>
      <c r="E44" s="2" t="str">
        <f>IF(B44="","",VLOOKUP(B44,PORTAFOLIO!$AE$6:$AI$102,4,0))</f>
        <v/>
      </c>
      <c r="F44" s="2" t="str">
        <f>IF(B44="","",VLOOKUP(B44,PORTAFOLIO!$AE$6:$AI$102,5,0))</f>
        <v/>
      </c>
      <c r="G44" s="6" t="str">
        <f>IF(B44="","",SUMIF(REGISTROS!$B$5:$B$1000,B44,REGISTROS!$K$5:$K$1000)-SUMIF(REGISTROS!$M$5:$M$1000,B44,REGISTROS!$V$5:$V$1000))</f>
        <v/>
      </c>
      <c r="H44" s="109" t="str">
        <f t="shared" si="0"/>
        <v/>
      </c>
      <c r="I44" s="109" t="str">
        <f t="shared" si="1"/>
        <v/>
      </c>
      <c r="J44" s="109" t="str">
        <f t="shared" si="2"/>
        <v/>
      </c>
      <c r="K44" s="110" t="str">
        <f t="shared" si="3"/>
        <v/>
      </c>
      <c r="L44" s="111" t="str">
        <f>IFERROR(IF(B44="","",AK44/SUMIF(REGISTROS!$B$5:$B$1000,RENTABILIDAD!B44,REGISTROS!$G$5:$G$1000)),0)</f>
        <v/>
      </c>
      <c r="M44" s="62"/>
      <c r="N44" s="120" t="str">
        <f>IF(B44="","",SUMIF(REGISTROS!$B$5:$B$1000,RENTABILIDAD!B44,REGISTROS!$G$5:$G$1000)/SUMIF(REGISTROS!$B$5:$B$1000,RENTABILIDAD!B44,REGISTROS!$K$5:$K$1000))</f>
        <v/>
      </c>
      <c r="O44" s="121" t="str">
        <f ca="1">IF(VLOOKUP(C44,'PRECIO ACTUAL'!$B$6:$D$102,2,0)="Ingresar precio de hoy:",VLOOKUP(C44,'PRECIO ACTUAL'!$B$6:$D$102,3,0),VLOOKUP(C44,'PRECIO ACTUAL'!$B$6:$D$102,2,0))</f>
        <v/>
      </c>
      <c r="AB44" s="24" t="str">
        <f t="shared" si="4"/>
        <v/>
      </c>
      <c r="AC44" s="63" t="str">
        <f t="shared" si="5"/>
        <v/>
      </c>
      <c r="AD44" s="63" t="str">
        <f>IF(AB44="","",VLOOKUP(AB44,PORTAFOLIO!$AE$6:$AI$102,3,0))</f>
        <v/>
      </c>
      <c r="AE44" s="63" t="str">
        <f>IF(AB44="","",VLOOKUP(AB44,PORTAFOLIO!$AE$6:$AI$102,4,0))</f>
        <v/>
      </c>
      <c r="AF44" s="63" t="str">
        <f>IF(AB44="","",VLOOKUP(AB44,PORTAFOLIO!$AE$6:$AI$102,5,0))</f>
        <v/>
      </c>
      <c r="AG44" s="64" t="str">
        <f>IF(AB44="","",SUMIF(REGISTROS!$B$5:$B$1000,AB44,REGISTROS!$K$5:$K$1000)-SUMIF(REGISTROS!$M$5:$M$1000,AB44,REGISTROS!$V$5:$V$1000))</f>
        <v/>
      </c>
      <c r="AH44" s="65" t="str">
        <f>IF(AB44="","",SUMIF(REGISTROS!$B$5:$B$1000,RENTABILIDAD!AB44,REGISTROS!$H$5:$H$1000)+SUMIF(REGISTROS!$M$5:$M$1000,RENTABILIDAD!AB44,REGISTROS!$S$5:$S$1000))</f>
        <v/>
      </c>
      <c r="AI44" s="65" t="str">
        <f t="shared" si="6"/>
        <v/>
      </c>
      <c r="AJ44" s="65" t="str">
        <f>IF(AB44="","",SUMIF(DIVIDENDOS!$B$5:$B$1000,RENTABILIDAD!AB44,DIVIDENDOS!$AC$5:$AC$1000))</f>
        <v/>
      </c>
      <c r="AK44" s="66" t="str">
        <f>IF(AB44="","",AI44+SUMIF(REGISTROS!$M$5:$M$1000,RENTABILIDAD!AB44,REGISTROS!$R$5:$R$1000)-SUMIF(REGISTROS!$B$5:$B$1000,RENTABILIDAD!AB44,REGISTROS!$G$5:$G$1000)+AJ44-AH44)</f>
        <v/>
      </c>
      <c r="AL44" s="67" t="str">
        <f>IFERROR(IF(AB44="","",AK44/SUMIF(REGISTROS!$B$5:$B$1000,RENTABILIDAD!AB44,REGISTROS!$G$5:$G$1000)),0)</f>
        <v/>
      </c>
      <c r="AM44" s="68"/>
      <c r="AN44" s="65" t="str">
        <f>IF(AB44="","",SUMIF(REGISTROS!$B$5:$B$1000,RENTABILIDAD!AB44,REGISTROS!$G$5:$G$1000)/SUMIF(REGISTROS!$B$5:$B$1000,RENTABILIDAD!AB44,REGISTROS!$K$5:$K$1000))</f>
        <v/>
      </c>
      <c r="AO44" s="65" t="str">
        <f ca="1">IF(VLOOKUP(AC44,'PRECIO ACTUAL'!$B$6:$D$102,2,0)="Ingresar precio de hoy:",VLOOKUP(AC44,'PRECIO ACTUAL'!$B$6:$D$102,3,0),VLOOKUP(AC44,'PRECIO ACTUAL'!$B$6:$D$102,2,0))</f>
        <v/>
      </c>
      <c r="AP44" s="24" t="str">
        <f>IFERROR(VLOOKUP(AF44,'TASA DE CAMBIO'!$D$2:$G$15,2,0),"")</f>
        <v/>
      </c>
      <c r="AQ44" s="24" t="str">
        <f>IFERROR(VLOOKUP(AF44,'TASA DE CAMBIO'!$D$2:$G$15,3,0),"")</f>
        <v/>
      </c>
      <c r="AR44" s="24" t="str">
        <f>IFERROR(VLOOKUP(AF44,'TASA DE CAMBIO'!$D$2:$G$15,4,0),"")</f>
        <v/>
      </c>
    </row>
    <row r="45" spans="2:44" x14ac:dyDescent="0.2">
      <c r="B45" s="24" t="str">
        <f>IF(PORTAFOLIO!AE46=0,"",PORTAFOLIO!AE46)</f>
        <v/>
      </c>
      <c r="C45" s="108" t="str">
        <f>IF(PORTAFOLIO!B46="","",PORTAFOLIO!B46)</f>
        <v/>
      </c>
      <c r="D45" s="2" t="str">
        <f>IF(B45="","",VLOOKUP(B45,PORTAFOLIO!$AE$6:$AI$102,3,0))</f>
        <v/>
      </c>
      <c r="E45" s="2" t="str">
        <f>IF(B45="","",VLOOKUP(B45,PORTAFOLIO!$AE$6:$AI$102,4,0))</f>
        <v/>
      </c>
      <c r="F45" s="2" t="str">
        <f>IF(B45="","",VLOOKUP(B45,PORTAFOLIO!$AE$6:$AI$102,5,0))</f>
        <v/>
      </c>
      <c r="G45" s="6" t="str">
        <f>IF(B45="","",SUMIF(REGISTROS!$B$5:$B$1000,B45,REGISTROS!$K$5:$K$1000)-SUMIF(REGISTROS!$M$5:$M$1000,B45,REGISTROS!$V$5:$V$1000))</f>
        <v/>
      </c>
      <c r="H45" s="109" t="str">
        <f t="shared" si="0"/>
        <v/>
      </c>
      <c r="I45" s="109" t="str">
        <f t="shared" si="1"/>
        <v/>
      </c>
      <c r="J45" s="109" t="str">
        <f t="shared" si="2"/>
        <v/>
      </c>
      <c r="K45" s="110" t="str">
        <f t="shared" si="3"/>
        <v/>
      </c>
      <c r="L45" s="111" t="str">
        <f>IFERROR(IF(B45="","",AK45/SUMIF(REGISTROS!$B$5:$B$1000,RENTABILIDAD!B45,REGISTROS!$G$5:$G$1000)),0)</f>
        <v/>
      </c>
      <c r="M45" s="62"/>
      <c r="N45" s="120" t="str">
        <f>IF(B45="","",SUMIF(REGISTROS!$B$5:$B$1000,RENTABILIDAD!B45,REGISTROS!$G$5:$G$1000)/SUMIF(REGISTROS!$B$5:$B$1000,RENTABILIDAD!B45,REGISTROS!$K$5:$K$1000))</f>
        <v/>
      </c>
      <c r="O45" s="121" t="str">
        <f ca="1">IF(VLOOKUP(C45,'PRECIO ACTUAL'!$B$6:$D$102,2,0)="Ingresar precio de hoy:",VLOOKUP(C45,'PRECIO ACTUAL'!$B$6:$D$102,3,0),VLOOKUP(C45,'PRECIO ACTUAL'!$B$6:$D$102,2,0))</f>
        <v/>
      </c>
      <c r="AB45" s="24" t="str">
        <f t="shared" si="4"/>
        <v/>
      </c>
      <c r="AC45" s="63" t="str">
        <f t="shared" si="5"/>
        <v/>
      </c>
      <c r="AD45" s="63" t="str">
        <f>IF(AB45="","",VLOOKUP(AB45,PORTAFOLIO!$AE$6:$AI$102,3,0))</f>
        <v/>
      </c>
      <c r="AE45" s="63" t="str">
        <f>IF(AB45="","",VLOOKUP(AB45,PORTAFOLIO!$AE$6:$AI$102,4,0))</f>
        <v/>
      </c>
      <c r="AF45" s="63" t="str">
        <f>IF(AB45="","",VLOOKUP(AB45,PORTAFOLIO!$AE$6:$AI$102,5,0))</f>
        <v/>
      </c>
      <c r="AG45" s="64" t="str">
        <f>IF(AB45="","",SUMIF(REGISTROS!$B$5:$B$1000,AB45,REGISTROS!$K$5:$K$1000)-SUMIF(REGISTROS!$M$5:$M$1000,AB45,REGISTROS!$V$5:$V$1000))</f>
        <v/>
      </c>
      <c r="AH45" s="65" t="str">
        <f>IF(AB45="","",SUMIF(REGISTROS!$B$5:$B$1000,RENTABILIDAD!AB45,REGISTROS!$H$5:$H$1000)+SUMIF(REGISTROS!$M$5:$M$1000,RENTABILIDAD!AB45,REGISTROS!$S$5:$S$1000))</f>
        <v/>
      </c>
      <c r="AI45" s="65" t="str">
        <f t="shared" si="6"/>
        <v/>
      </c>
      <c r="AJ45" s="65" t="str">
        <f>IF(AB45="","",SUMIF(DIVIDENDOS!$B$5:$B$1000,RENTABILIDAD!AB45,DIVIDENDOS!$AC$5:$AC$1000))</f>
        <v/>
      </c>
      <c r="AK45" s="66" t="str">
        <f>IF(AB45="","",AI45+SUMIF(REGISTROS!$M$5:$M$1000,RENTABILIDAD!AB45,REGISTROS!$R$5:$R$1000)-SUMIF(REGISTROS!$B$5:$B$1000,RENTABILIDAD!AB45,REGISTROS!$G$5:$G$1000)+AJ45-AH45)</f>
        <v/>
      </c>
      <c r="AL45" s="67" t="str">
        <f>IFERROR(IF(AB45="","",AK45/SUMIF(REGISTROS!$B$5:$B$1000,RENTABILIDAD!AB45,REGISTROS!$G$5:$G$1000)),0)</f>
        <v/>
      </c>
      <c r="AM45" s="68"/>
      <c r="AN45" s="65" t="str">
        <f>IF(AB45="","",SUMIF(REGISTROS!$B$5:$B$1000,RENTABILIDAD!AB45,REGISTROS!$G$5:$G$1000)/SUMIF(REGISTROS!$B$5:$B$1000,RENTABILIDAD!AB45,REGISTROS!$K$5:$K$1000))</f>
        <v/>
      </c>
      <c r="AO45" s="65" t="str">
        <f ca="1">IF(VLOOKUP(AC45,'PRECIO ACTUAL'!$B$6:$D$102,2,0)="Ingresar precio de hoy:",VLOOKUP(AC45,'PRECIO ACTUAL'!$B$6:$D$102,3,0),VLOOKUP(AC45,'PRECIO ACTUAL'!$B$6:$D$102,2,0))</f>
        <v/>
      </c>
      <c r="AP45" s="24" t="str">
        <f>IFERROR(VLOOKUP(AF45,'TASA DE CAMBIO'!$D$2:$G$15,2,0),"")</f>
        <v/>
      </c>
      <c r="AQ45" s="24" t="str">
        <f>IFERROR(VLOOKUP(AF45,'TASA DE CAMBIO'!$D$2:$G$15,3,0),"")</f>
        <v/>
      </c>
      <c r="AR45" s="24" t="str">
        <f>IFERROR(VLOOKUP(AF45,'TASA DE CAMBIO'!$D$2:$G$15,4,0),"")</f>
        <v/>
      </c>
    </row>
    <row r="46" spans="2:44" x14ac:dyDescent="0.2">
      <c r="B46" s="24" t="str">
        <f>IF(PORTAFOLIO!AE47=0,"",PORTAFOLIO!AE47)</f>
        <v/>
      </c>
      <c r="C46" s="108" t="str">
        <f>IF(PORTAFOLIO!B47="","",PORTAFOLIO!B47)</f>
        <v/>
      </c>
      <c r="D46" s="2" t="str">
        <f>IF(B46="","",VLOOKUP(B46,PORTAFOLIO!$AE$6:$AI$102,3,0))</f>
        <v/>
      </c>
      <c r="E46" s="2" t="str">
        <f>IF(B46="","",VLOOKUP(B46,PORTAFOLIO!$AE$6:$AI$102,4,0))</f>
        <v/>
      </c>
      <c r="F46" s="2" t="str">
        <f>IF(B46="","",VLOOKUP(B46,PORTAFOLIO!$AE$6:$AI$102,5,0))</f>
        <v/>
      </c>
      <c r="G46" s="6" t="str">
        <f>IF(B46="","",SUMIF(REGISTROS!$B$5:$B$1000,B46,REGISTROS!$K$5:$K$1000)-SUMIF(REGISTROS!$M$5:$M$1000,B46,REGISTROS!$V$5:$V$1000))</f>
        <v/>
      </c>
      <c r="H46" s="109" t="str">
        <f t="shared" si="0"/>
        <v/>
      </c>
      <c r="I46" s="109" t="str">
        <f t="shared" si="1"/>
        <v/>
      </c>
      <c r="J46" s="109" t="str">
        <f t="shared" si="2"/>
        <v/>
      </c>
      <c r="K46" s="110" t="str">
        <f t="shared" si="3"/>
        <v/>
      </c>
      <c r="L46" s="111" t="str">
        <f>IFERROR(IF(B46="","",AK46/SUMIF(REGISTROS!$B$5:$B$1000,RENTABILIDAD!B46,REGISTROS!$G$5:$G$1000)),0)</f>
        <v/>
      </c>
      <c r="M46" s="62"/>
      <c r="N46" s="120" t="str">
        <f>IF(B46="","",SUMIF(REGISTROS!$B$5:$B$1000,RENTABILIDAD!B46,REGISTROS!$G$5:$G$1000)/SUMIF(REGISTROS!$B$5:$B$1000,RENTABILIDAD!B46,REGISTROS!$K$5:$K$1000))</f>
        <v/>
      </c>
      <c r="O46" s="121" t="str">
        <f ca="1">IF(VLOOKUP(C46,'PRECIO ACTUAL'!$B$6:$D$102,2,0)="Ingresar precio de hoy:",VLOOKUP(C46,'PRECIO ACTUAL'!$B$6:$D$102,3,0),VLOOKUP(C46,'PRECIO ACTUAL'!$B$6:$D$102,2,0))</f>
        <v/>
      </c>
      <c r="AB46" s="24" t="str">
        <f t="shared" si="4"/>
        <v/>
      </c>
      <c r="AC46" s="63" t="str">
        <f t="shared" si="5"/>
        <v/>
      </c>
      <c r="AD46" s="63" t="str">
        <f>IF(AB46="","",VLOOKUP(AB46,PORTAFOLIO!$AE$6:$AI$102,3,0))</f>
        <v/>
      </c>
      <c r="AE46" s="63" t="str">
        <f>IF(AB46="","",VLOOKUP(AB46,PORTAFOLIO!$AE$6:$AI$102,4,0))</f>
        <v/>
      </c>
      <c r="AF46" s="63" t="str">
        <f>IF(AB46="","",VLOOKUP(AB46,PORTAFOLIO!$AE$6:$AI$102,5,0))</f>
        <v/>
      </c>
      <c r="AG46" s="64" t="str">
        <f>IF(AB46="","",SUMIF(REGISTROS!$B$5:$B$1000,AB46,REGISTROS!$K$5:$K$1000)-SUMIF(REGISTROS!$M$5:$M$1000,AB46,REGISTROS!$V$5:$V$1000))</f>
        <v/>
      </c>
      <c r="AH46" s="65" t="str">
        <f>IF(AB46="","",SUMIF(REGISTROS!$B$5:$B$1000,RENTABILIDAD!AB46,REGISTROS!$H$5:$H$1000)+SUMIF(REGISTROS!$M$5:$M$1000,RENTABILIDAD!AB46,REGISTROS!$S$5:$S$1000))</f>
        <v/>
      </c>
      <c r="AI46" s="65" t="str">
        <f t="shared" si="6"/>
        <v/>
      </c>
      <c r="AJ46" s="65" t="str">
        <f>IF(AB46="","",SUMIF(DIVIDENDOS!$B$5:$B$1000,RENTABILIDAD!AB46,DIVIDENDOS!$AC$5:$AC$1000))</f>
        <v/>
      </c>
      <c r="AK46" s="66" t="str">
        <f>IF(AB46="","",AI46+SUMIF(REGISTROS!$M$5:$M$1000,RENTABILIDAD!AB46,REGISTROS!$R$5:$R$1000)-SUMIF(REGISTROS!$B$5:$B$1000,RENTABILIDAD!AB46,REGISTROS!$G$5:$G$1000)+AJ46-AH46)</f>
        <v/>
      </c>
      <c r="AL46" s="67" t="str">
        <f>IFERROR(IF(AB46="","",AK46/SUMIF(REGISTROS!$B$5:$B$1000,RENTABILIDAD!AB46,REGISTROS!$G$5:$G$1000)),0)</f>
        <v/>
      </c>
      <c r="AM46" s="68"/>
      <c r="AN46" s="65" t="str">
        <f>IF(AB46="","",SUMIF(REGISTROS!$B$5:$B$1000,RENTABILIDAD!AB46,REGISTROS!$G$5:$G$1000)/SUMIF(REGISTROS!$B$5:$B$1000,RENTABILIDAD!AB46,REGISTROS!$K$5:$K$1000))</f>
        <v/>
      </c>
      <c r="AO46" s="65" t="str">
        <f ca="1">IF(VLOOKUP(AC46,'PRECIO ACTUAL'!$B$6:$D$102,2,0)="Ingresar precio de hoy:",VLOOKUP(AC46,'PRECIO ACTUAL'!$B$6:$D$102,3,0),VLOOKUP(AC46,'PRECIO ACTUAL'!$B$6:$D$102,2,0))</f>
        <v/>
      </c>
      <c r="AP46" s="24" t="str">
        <f>IFERROR(VLOOKUP(AF46,'TASA DE CAMBIO'!$D$2:$G$15,2,0),"")</f>
        <v/>
      </c>
      <c r="AQ46" s="24" t="str">
        <f>IFERROR(VLOOKUP(AF46,'TASA DE CAMBIO'!$D$2:$G$15,3,0),"")</f>
        <v/>
      </c>
      <c r="AR46" s="24" t="str">
        <f>IFERROR(VLOOKUP(AF46,'TASA DE CAMBIO'!$D$2:$G$15,4,0),"")</f>
        <v/>
      </c>
    </row>
    <row r="47" spans="2:44" x14ac:dyDescent="0.2">
      <c r="B47" s="24" t="str">
        <f>IF(PORTAFOLIO!AE48=0,"",PORTAFOLIO!AE48)</f>
        <v/>
      </c>
      <c r="C47" s="108" t="str">
        <f>IF(PORTAFOLIO!B48="","",PORTAFOLIO!B48)</f>
        <v/>
      </c>
      <c r="D47" s="2" t="str">
        <f>IF(B47="","",VLOOKUP(B47,PORTAFOLIO!$AE$6:$AI$102,3,0))</f>
        <v/>
      </c>
      <c r="E47" s="2" t="str">
        <f>IF(B47="","",VLOOKUP(B47,PORTAFOLIO!$AE$6:$AI$102,4,0))</f>
        <v/>
      </c>
      <c r="F47" s="2" t="str">
        <f>IF(B47="","",VLOOKUP(B47,PORTAFOLIO!$AE$6:$AI$102,5,0))</f>
        <v/>
      </c>
      <c r="G47" s="6" t="str">
        <f>IF(B47="","",SUMIF(REGISTROS!$B$5:$B$1000,B47,REGISTROS!$K$5:$K$1000)-SUMIF(REGISTROS!$M$5:$M$1000,B47,REGISTROS!$V$5:$V$1000))</f>
        <v/>
      </c>
      <c r="H47" s="109" t="str">
        <f t="shared" si="0"/>
        <v/>
      </c>
      <c r="I47" s="109" t="str">
        <f t="shared" si="1"/>
        <v/>
      </c>
      <c r="J47" s="109" t="str">
        <f t="shared" si="2"/>
        <v/>
      </c>
      <c r="K47" s="110" t="str">
        <f t="shared" si="3"/>
        <v/>
      </c>
      <c r="L47" s="111" t="str">
        <f>IFERROR(IF(B47="","",AK47/SUMIF(REGISTROS!$B$5:$B$1000,RENTABILIDAD!B47,REGISTROS!$G$5:$G$1000)),0)</f>
        <v/>
      </c>
      <c r="M47" s="62"/>
      <c r="N47" s="120" t="str">
        <f>IF(B47="","",SUMIF(REGISTROS!$B$5:$B$1000,RENTABILIDAD!B47,REGISTROS!$G$5:$G$1000)/SUMIF(REGISTROS!$B$5:$B$1000,RENTABILIDAD!B47,REGISTROS!$K$5:$K$1000))</f>
        <v/>
      </c>
      <c r="O47" s="121" t="str">
        <f ca="1">IF(VLOOKUP(C47,'PRECIO ACTUAL'!$B$6:$D$102,2,0)="Ingresar precio de hoy:",VLOOKUP(C47,'PRECIO ACTUAL'!$B$6:$D$102,3,0),VLOOKUP(C47,'PRECIO ACTUAL'!$B$6:$D$102,2,0))</f>
        <v/>
      </c>
      <c r="AB47" s="24" t="str">
        <f t="shared" si="4"/>
        <v/>
      </c>
      <c r="AC47" s="63" t="str">
        <f t="shared" si="5"/>
        <v/>
      </c>
      <c r="AD47" s="63" t="str">
        <f>IF(AB47="","",VLOOKUP(AB47,PORTAFOLIO!$AE$6:$AI$102,3,0))</f>
        <v/>
      </c>
      <c r="AE47" s="63" t="str">
        <f>IF(AB47="","",VLOOKUP(AB47,PORTAFOLIO!$AE$6:$AI$102,4,0))</f>
        <v/>
      </c>
      <c r="AF47" s="63" t="str">
        <f>IF(AB47="","",VLOOKUP(AB47,PORTAFOLIO!$AE$6:$AI$102,5,0))</f>
        <v/>
      </c>
      <c r="AG47" s="64" t="str">
        <f>IF(AB47="","",SUMIF(REGISTROS!$B$5:$B$1000,AB47,REGISTROS!$K$5:$K$1000)-SUMIF(REGISTROS!$M$5:$M$1000,AB47,REGISTROS!$V$5:$V$1000))</f>
        <v/>
      </c>
      <c r="AH47" s="65" t="str">
        <f>IF(AB47="","",SUMIF(REGISTROS!$B$5:$B$1000,RENTABILIDAD!AB47,REGISTROS!$H$5:$H$1000)+SUMIF(REGISTROS!$M$5:$M$1000,RENTABILIDAD!AB47,REGISTROS!$S$5:$S$1000))</f>
        <v/>
      </c>
      <c r="AI47" s="65" t="str">
        <f t="shared" si="6"/>
        <v/>
      </c>
      <c r="AJ47" s="65" t="str">
        <f>IF(AB47="","",SUMIF(DIVIDENDOS!$B$5:$B$1000,RENTABILIDAD!AB47,DIVIDENDOS!$AC$5:$AC$1000))</f>
        <v/>
      </c>
      <c r="AK47" s="66" t="str">
        <f>IF(AB47="","",AI47+SUMIF(REGISTROS!$M$5:$M$1000,RENTABILIDAD!AB47,REGISTROS!$R$5:$R$1000)-SUMIF(REGISTROS!$B$5:$B$1000,RENTABILIDAD!AB47,REGISTROS!$G$5:$G$1000)+AJ47-AH47)</f>
        <v/>
      </c>
      <c r="AL47" s="67" t="str">
        <f>IFERROR(IF(AB47="","",AK47/SUMIF(REGISTROS!$B$5:$B$1000,RENTABILIDAD!AB47,REGISTROS!$G$5:$G$1000)),0)</f>
        <v/>
      </c>
      <c r="AM47" s="68"/>
      <c r="AN47" s="65" t="str">
        <f>IF(AB47="","",SUMIF(REGISTROS!$B$5:$B$1000,RENTABILIDAD!AB47,REGISTROS!$G$5:$G$1000)/SUMIF(REGISTROS!$B$5:$B$1000,RENTABILIDAD!AB47,REGISTROS!$K$5:$K$1000))</f>
        <v/>
      </c>
      <c r="AO47" s="65" t="str">
        <f ca="1">IF(VLOOKUP(AC47,'PRECIO ACTUAL'!$B$6:$D$102,2,0)="Ingresar precio de hoy:",VLOOKUP(AC47,'PRECIO ACTUAL'!$B$6:$D$102,3,0),VLOOKUP(AC47,'PRECIO ACTUAL'!$B$6:$D$102,2,0))</f>
        <v/>
      </c>
      <c r="AP47" s="24" t="str">
        <f>IFERROR(VLOOKUP(AF47,'TASA DE CAMBIO'!$D$2:$G$15,2,0),"")</f>
        <v/>
      </c>
      <c r="AQ47" s="24" t="str">
        <f>IFERROR(VLOOKUP(AF47,'TASA DE CAMBIO'!$D$2:$G$15,3,0),"")</f>
        <v/>
      </c>
      <c r="AR47" s="24" t="str">
        <f>IFERROR(VLOOKUP(AF47,'TASA DE CAMBIO'!$D$2:$G$15,4,0),"")</f>
        <v/>
      </c>
    </row>
    <row r="48" spans="2:44" x14ac:dyDescent="0.2">
      <c r="B48" s="24" t="str">
        <f>IF(PORTAFOLIO!AE49=0,"",PORTAFOLIO!AE49)</f>
        <v/>
      </c>
      <c r="C48" s="108" t="str">
        <f>IF(PORTAFOLIO!B49="","",PORTAFOLIO!B49)</f>
        <v/>
      </c>
      <c r="D48" s="2" t="str">
        <f>IF(B48="","",VLOOKUP(B48,PORTAFOLIO!$AE$6:$AI$102,3,0))</f>
        <v/>
      </c>
      <c r="E48" s="2" t="str">
        <f>IF(B48="","",VLOOKUP(B48,PORTAFOLIO!$AE$6:$AI$102,4,0))</f>
        <v/>
      </c>
      <c r="F48" s="2" t="str">
        <f>IF(B48="","",VLOOKUP(B48,PORTAFOLIO!$AE$6:$AI$102,5,0))</f>
        <v/>
      </c>
      <c r="G48" s="6" t="str">
        <f>IF(B48="","",SUMIF(REGISTROS!$B$5:$B$1000,B48,REGISTROS!$K$5:$K$1000)-SUMIF(REGISTROS!$M$5:$M$1000,B48,REGISTROS!$V$5:$V$1000))</f>
        <v/>
      </c>
      <c r="H48" s="109" t="str">
        <f t="shared" si="0"/>
        <v/>
      </c>
      <c r="I48" s="109" t="str">
        <f t="shared" si="1"/>
        <v/>
      </c>
      <c r="J48" s="109" t="str">
        <f t="shared" si="2"/>
        <v/>
      </c>
      <c r="K48" s="110" t="str">
        <f t="shared" si="3"/>
        <v/>
      </c>
      <c r="L48" s="111" t="str">
        <f>IFERROR(IF(B48="","",AK48/SUMIF(REGISTROS!$B$5:$B$1000,RENTABILIDAD!B48,REGISTROS!$G$5:$G$1000)),0)</f>
        <v/>
      </c>
      <c r="M48" s="62"/>
      <c r="N48" s="120" t="str">
        <f>IF(B48="","",SUMIF(REGISTROS!$B$5:$B$1000,RENTABILIDAD!B48,REGISTROS!$G$5:$G$1000)/SUMIF(REGISTROS!$B$5:$B$1000,RENTABILIDAD!B48,REGISTROS!$K$5:$K$1000))</f>
        <v/>
      </c>
      <c r="O48" s="121" t="str">
        <f ca="1">IF(VLOOKUP(C48,'PRECIO ACTUAL'!$B$6:$D$102,2,0)="Ingresar precio de hoy:",VLOOKUP(C48,'PRECIO ACTUAL'!$B$6:$D$102,3,0),VLOOKUP(C48,'PRECIO ACTUAL'!$B$6:$D$102,2,0))</f>
        <v/>
      </c>
      <c r="AB48" s="24" t="str">
        <f t="shared" si="4"/>
        <v/>
      </c>
      <c r="AC48" s="63" t="str">
        <f t="shared" si="5"/>
        <v/>
      </c>
      <c r="AD48" s="63" t="str">
        <f>IF(AB48="","",VLOOKUP(AB48,PORTAFOLIO!$AE$6:$AI$102,3,0))</f>
        <v/>
      </c>
      <c r="AE48" s="63" t="str">
        <f>IF(AB48="","",VLOOKUP(AB48,PORTAFOLIO!$AE$6:$AI$102,4,0))</f>
        <v/>
      </c>
      <c r="AF48" s="63" t="str">
        <f>IF(AB48="","",VLOOKUP(AB48,PORTAFOLIO!$AE$6:$AI$102,5,0))</f>
        <v/>
      </c>
      <c r="AG48" s="64" t="str">
        <f>IF(AB48="","",SUMIF(REGISTROS!$B$5:$B$1000,AB48,REGISTROS!$K$5:$K$1000)-SUMIF(REGISTROS!$M$5:$M$1000,AB48,REGISTROS!$V$5:$V$1000))</f>
        <v/>
      </c>
      <c r="AH48" s="65" t="str">
        <f>IF(AB48="","",SUMIF(REGISTROS!$B$5:$B$1000,RENTABILIDAD!AB48,REGISTROS!$H$5:$H$1000)+SUMIF(REGISTROS!$M$5:$M$1000,RENTABILIDAD!AB48,REGISTROS!$S$5:$S$1000))</f>
        <v/>
      </c>
      <c r="AI48" s="65" t="str">
        <f t="shared" si="6"/>
        <v/>
      </c>
      <c r="AJ48" s="65" t="str">
        <f>IF(AB48="","",SUMIF(DIVIDENDOS!$B$5:$B$1000,RENTABILIDAD!AB48,DIVIDENDOS!$AC$5:$AC$1000))</f>
        <v/>
      </c>
      <c r="AK48" s="66" t="str">
        <f>IF(AB48="","",AI48+SUMIF(REGISTROS!$M$5:$M$1000,RENTABILIDAD!AB48,REGISTROS!$R$5:$R$1000)-SUMIF(REGISTROS!$B$5:$B$1000,RENTABILIDAD!AB48,REGISTROS!$G$5:$G$1000)+AJ48-AH48)</f>
        <v/>
      </c>
      <c r="AL48" s="67" t="str">
        <f>IFERROR(IF(AB48="","",AK48/SUMIF(REGISTROS!$B$5:$B$1000,RENTABILIDAD!AB48,REGISTROS!$G$5:$G$1000)),0)</f>
        <v/>
      </c>
      <c r="AM48" s="68"/>
      <c r="AN48" s="65" t="str">
        <f>IF(AB48="","",SUMIF(REGISTROS!$B$5:$B$1000,RENTABILIDAD!AB48,REGISTROS!$G$5:$G$1000)/SUMIF(REGISTROS!$B$5:$B$1000,RENTABILIDAD!AB48,REGISTROS!$K$5:$K$1000))</f>
        <v/>
      </c>
      <c r="AO48" s="65" t="str">
        <f ca="1">IF(VLOOKUP(AC48,'PRECIO ACTUAL'!$B$6:$D$102,2,0)="Ingresar precio de hoy:",VLOOKUP(AC48,'PRECIO ACTUAL'!$B$6:$D$102,3,0),VLOOKUP(AC48,'PRECIO ACTUAL'!$B$6:$D$102,2,0))</f>
        <v/>
      </c>
      <c r="AP48" s="24" t="str">
        <f>IFERROR(VLOOKUP(AF48,'TASA DE CAMBIO'!$D$2:$G$15,2,0),"")</f>
        <v/>
      </c>
      <c r="AQ48" s="24" t="str">
        <f>IFERROR(VLOOKUP(AF48,'TASA DE CAMBIO'!$D$2:$G$15,3,0),"")</f>
        <v/>
      </c>
      <c r="AR48" s="24" t="str">
        <f>IFERROR(VLOOKUP(AF48,'TASA DE CAMBIO'!$D$2:$G$15,4,0),"")</f>
        <v/>
      </c>
    </row>
    <row r="49" spans="2:44" x14ac:dyDescent="0.2">
      <c r="B49" s="24" t="str">
        <f>IF(PORTAFOLIO!AE50=0,"",PORTAFOLIO!AE50)</f>
        <v/>
      </c>
      <c r="C49" s="108" t="str">
        <f>IF(PORTAFOLIO!B50="","",PORTAFOLIO!B50)</f>
        <v/>
      </c>
      <c r="D49" s="2" t="str">
        <f>IF(B49="","",VLOOKUP(B49,PORTAFOLIO!$AE$6:$AI$102,3,0))</f>
        <v/>
      </c>
      <c r="E49" s="2" t="str">
        <f>IF(B49="","",VLOOKUP(B49,PORTAFOLIO!$AE$6:$AI$102,4,0))</f>
        <v/>
      </c>
      <c r="F49" s="2" t="str">
        <f>IF(B49="","",VLOOKUP(B49,PORTAFOLIO!$AE$6:$AI$102,5,0))</f>
        <v/>
      </c>
      <c r="G49" s="6" t="str">
        <f>IF(B49="","",SUMIF(REGISTROS!$B$5:$B$1000,B49,REGISTROS!$K$5:$K$1000)-SUMIF(REGISTROS!$M$5:$M$1000,B49,REGISTROS!$V$5:$V$1000))</f>
        <v/>
      </c>
      <c r="H49" s="109" t="str">
        <f t="shared" si="0"/>
        <v/>
      </c>
      <c r="I49" s="109" t="str">
        <f t="shared" si="1"/>
        <v/>
      </c>
      <c r="J49" s="109" t="str">
        <f t="shared" si="2"/>
        <v/>
      </c>
      <c r="K49" s="110" t="str">
        <f t="shared" si="3"/>
        <v/>
      </c>
      <c r="L49" s="111" t="str">
        <f>IFERROR(IF(B49="","",AK49/SUMIF(REGISTROS!$B$5:$B$1000,RENTABILIDAD!B49,REGISTROS!$G$5:$G$1000)),0)</f>
        <v/>
      </c>
      <c r="M49" s="62"/>
      <c r="N49" s="120" t="str">
        <f>IF(B49="","",SUMIF(REGISTROS!$B$5:$B$1000,RENTABILIDAD!B49,REGISTROS!$G$5:$G$1000)/SUMIF(REGISTROS!$B$5:$B$1000,RENTABILIDAD!B49,REGISTROS!$K$5:$K$1000))</f>
        <v/>
      </c>
      <c r="O49" s="121" t="str">
        <f ca="1">IF(VLOOKUP(C49,'PRECIO ACTUAL'!$B$6:$D$102,2,0)="Ingresar precio de hoy:",VLOOKUP(C49,'PRECIO ACTUAL'!$B$6:$D$102,3,0),VLOOKUP(C49,'PRECIO ACTUAL'!$B$6:$D$102,2,0))</f>
        <v/>
      </c>
      <c r="AB49" s="24" t="str">
        <f t="shared" si="4"/>
        <v/>
      </c>
      <c r="AC49" s="63" t="str">
        <f t="shared" si="5"/>
        <v/>
      </c>
      <c r="AD49" s="63" t="str">
        <f>IF(AB49="","",VLOOKUP(AB49,PORTAFOLIO!$AE$6:$AI$102,3,0))</f>
        <v/>
      </c>
      <c r="AE49" s="63" t="str">
        <f>IF(AB49="","",VLOOKUP(AB49,PORTAFOLIO!$AE$6:$AI$102,4,0))</f>
        <v/>
      </c>
      <c r="AF49" s="63" t="str">
        <f>IF(AB49="","",VLOOKUP(AB49,PORTAFOLIO!$AE$6:$AI$102,5,0))</f>
        <v/>
      </c>
      <c r="AG49" s="64" t="str">
        <f>IF(AB49="","",SUMIF(REGISTROS!$B$5:$B$1000,AB49,REGISTROS!$K$5:$K$1000)-SUMIF(REGISTROS!$M$5:$M$1000,AB49,REGISTROS!$V$5:$V$1000))</f>
        <v/>
      </c>
      <c r="AH49" s="65" t="str">
        <f>IF(AB49="","",SUMIF(REGISTROS!$B$5:$B$1000,RENTABILIDAD!AB49,REGISTROS!$H$5:$H$1000)+SUMIF(REGISTROS!$M$5:$M$1000,RENTABILIDAD!AB49,REGISTROS!$S$5:$S$1000))</f>
        <v/>
      </c>
      <c r="AI49" s="65" t="str">
        <f t="shared" si="6"/>
        <v/>
      </c>
      <c r="AJ49" s="65" t="str">
        <f>IF(AB49="","",SUMIF(DIVIDENDOS!$B$5:$B$1000,RENTABILIDAD!AB49,DIVIDENDOS!$AC$5:$AC$1000))</f>
        <v/>
      </c>
      <c r="AK49" s="66" t="str">
        <f>IF(AB49="","",AI49+SUMIF(REGISTROS!$M$5:$M$1000,RENTABILIDAD!AB49,REGISTROS!$R$5:$R$1000)-SUMIF(REGISTROS!$B$5:$B$1000,RENTABILIDAD!AB49,REGISTROS!$G$5:$G$1000)+AJ49-AH49)</f>
        <v/>
      </c>
      <c r="AL49" s="67" t="str">
        <f>IFERROR(IF(AB49="","",AK49/SUMIF(REGISTROS!$B$5:$B$1000,RENTABILIDAD!AB49,REGISTROS!$G$5:$G$1000)),0)</f>
        <v/>
      </c>
      <c r="AM49" s="68"/>
      <c r="AN49" s="65" t="str">
        <f>IF(AB49="","",SUMIF(REGISTROS!$B$5:$B$1000,RENTABILIDAD!AB49,REGISTROS!$G$5:$G$1000)/SUMIF(REGISTROS!$B$5:$B$1000,RENTABILIDAD!AB49,REGISTROS!$K$5:$K$1000))</f>
        <v/>
      </c>
      <c r="AO49" s="65" t="str">
        <f ca="1">IF(VLOOKUP(AC49,'PRECIO ACTUAL'!$B$6:$D$102,2,0)="Ingresar precio de hoy:",VLOOKUP(AC49,'PRECIO ACTUAL'!$B$6:$D$102,3,0),VLOOKUP(AC49,'PRECIO ACTUAL'!$B$6:$D$102,2,0))</f>
        <v/>
      </c>
      <c r="AP49" s="24" t="str">
        <f>IFERROR(VLOOKUP(AF49,'TASA DE CAMBIO'!$D$2:$G$15,2,0),"")</f>
        <v/>
      </c>
      <c r="AQ49" s="24" t="str">
        <f>IFERROR(VLOOKUP(AF49,'TASA DE CAMBIO'!$D$2:$G$15,3,0),"")</f>
        <v/>
      </c>
      <c r="AR49" s="24" t="str">
        <f>IFERROR(VLOOKUP(AF49,'TASA DE CAMBIO'!$D$2:$G$15,4,0),"")</f>
        <v/>
      </c>
    </row>
    <row r="50" spans="2:44" x14ac:dyDescent="0.2">
      <c r="B50" s="24" t="str">
        <f>IF(PORTAFOLIO!AE51=0,"",PORTAFOLIO!AE51)</f>
        <v/>
      </c>
      <c r="C50" s="108" t="str">
        <f>IF(PORTAFOLIO!B51="","",PORTAFOLIO!B51)</f>
        <v/>
      </c>
      <c r="D50" s="2" t="str">
        <f>IF(B50="","",VLOOKUP(B50,PORTAFOLIO!$AE$6:$AI$102,3,0))</f>
        <v/>
      </c>
      <c r="E50" s="2" t="str">
        <f>IF(B50="","",VLOOKUP(B50,PORTAFOLIO!$AE$6:$AI$102,4,0))</f>
        <v/>
      </c>
      <c r="F50" s="2" t="str">
        <f>IF(B50="","",VLOOKUP(B50,PORTAFOLIO!$AE$6:$AI$102,5,0))</f>
        <v/>
      </c>
      <c r="G50" s="6" t="str">
        <f>IF(B50="","",SUMIF(REGISTROS!$B$5:$B$1000,B50,REGISTROS!$K$5:$K$1000)-SUMIF(REGISTROS!$M$5:$M$1000,B50,REGISTROS!$V$5:$V$1000))</f>
        <v/>
      </c>
      <c r="H50" s="109" t="str">
        <f t="shared" si="0"/>
        <v/>
      </c>
      <c r="I50" s="109" t="str">
        <f t="shared" si="1"/>
        <v/>
      </c>
      <c r="J50" s="109" t="str">
        <f t="shared" si="2"/>
        <v/>
      </c>
      <c r="K50" s="110" t="str">
        <f t="shared" si="3"/>
        <v/>
      </c>
      <c r="L50" s="111" t="str">
        <f>IFERROR(IF(B50="","",AK50/SUMIF(REGISTROS!$B$5:$B$1000,RENTABILIDAD!B50,REGISTROS!$G$5:$G$1000)),0)</f>
        <v/>
      </c>
      <c r="M50" s="62"/>
      <c r="N50" s="120" t="str">
        <f>IF(B50="","",SUMIF(REGISTROS!$B$5:$B$1000,RENTABILIDAD!B50,REGISTROS!$G$5:$G$1000)/SUMIF(REGISTROS!$B$5:$B$1000,RENTABILIDAD!B50,REGISTROS!$K$5:$K$1000))</f>
        <v/>
      </c>
      <c r="O50" s="121" t="str">
        <f ca="1">IF(VLOOKUP(C50,'PRECIO ACTUAL'!$B$6:$D$102,2,0)="Ingresar precio de hoy:",VLOOKUP(C50,'PRECIO ACTUAL'!$B$6:$D$102,3,0),VLOOKUP(C50,'PRECIO ACTUAL'!$B$6:$D$102,2,0))</f>
        <v/>
      </c>
      <c r="AB50" s="24" t="str">
        <f t="shared" si="4"/>
        <v/>
      </c>
      <c r="AC50" s="63" t="str">
        <f t="shared" si="5"/>
        <v/>
      </c>
      <c r="AD50" s="63" t="str">
        <f>IF(AB50="","",VLOOKUP(AB50,PORTAFOLIO!$AE$6:$AI$102,3,0))</f>
        <v/>
      </c>
      <c r="AE50" s="63" t="str">
        <f>IF(AB50="","",VLOOKUP(AB50,PORTAFOLIO!$AE$6:$AI$102,4,0))</f>
        <v/>
      </c>
      <c r="AF50" s="63" t="str">
        <f>IF(AB50="","",VLOOKUP(AB50,PORTAFOLIO!$AE$6:$AI$102,5,0))</f>
        <v/>
      </c>
      <c r="AG50" s="64" t="str">
        <f>IF(AB50="","",SUMIF(REGISTROS!$B$5:$B$1000,AB50,REGISTROS!$K$5:$K$1000)-SUMIF(REGISTROS!$M$5:$M$1000,AB50,REGISTROS!$V$5:$V$1000))</f>
        <v/>
      </c>
      <c r="AH50" s="65" t="str">
        <f>IF(AB50="","",SUMIF(REGISTROS!$B$5:$B$1000,RENTABILIDAD!AB50,REGISTROS!$H$5:$H$1000)+SUMIF(REGISTROS!$M$5:$M$1000,RENTABILIDAD!AB50,REGISTROS!$S$5:$S$1000))</f>
        <v/>
      </c>
      <c r="AI50" s="65" t="str">
        <f t="shared" si="6"/>
        <v/>
      </c>
      <c r="AJ50" s="65" t="str">
        <f>IF(AB50="","",SUMIF(DIVIDENDOS!$B$5:$B$1000,RENTABILIDAD!AB50,DIVIDENDOS!$AC$5:$AC$1000))</f>
        <v/>
      </c>
      <c r="AK50" s="66" t="str">
        <f>IF(AB50="","",AI50+SUMIF(REGISTROS!$M$5:$M$1000,RENTABILIDAD!AB50,REGISTROS!$R$5:$R$1000)-SUMIF(REGISTROS!$B$5:$B$1000,RENTABILIDAD!AB50,REGISTROS!$G$5:$G$1000)+AJ50-AH50)</f>
        <v/>
      </c>
      <c r="AL50" s="67" t="str">
        <f>IFERROR(IF(AB50="","",AK50/SUMIF(REGISTROS!$B$5:$B$1000,RENTABILIDAD!AB50,REGISTROS!$G$5:$G$1000)),0)</f>
        <v/>
      </c>
      <c r="AM50" s="68"/>
      <c r="AN50" s="65" t="str">
        <f>IF(AB50="","",SUMIF(REGISTROS!$B$5:$B$1000,RENTABILIDAD!AB50,REGISTROS!$G$5:$G$1000)/SUMIF(REGISTROS!$B$5:$B$1000,RENTABILIDAD!AB50,REGISTROS!$K$5:$K$1000))</f>
        <v/>
      </c>
      <c r="AO50" s="65" t="str">
        <f ca="1">IF(VLOOKUP(AC50,'PRECIO ACTUAL'!$B$6:$D$102,2,0)="Ingresar precio de hoy:",VLOOKUP(AC50,'PRECIO ACTUAL'!$B$6:$D$102,3,0),VLOOKUP(AC50,'PRECIO ACTUAL'!$B$6:$D$102,2,0))</f>
        <v/>
      </c>
      <c r="AP50" s="24" t="str">
        <f>IFERROR(VLOOKUP(AF50,'TASA DE CAMBIO'!$D$2:$G$15,2,0),"")</f>
        <v/>
      </c>
      <c r="AQ50" s="24" t="str">
        <f>IFERROR(VLOOKUP(AF50,'TASA DE CAMBIO'!$D$2:$G$15,3,0),"")</f>
        <v/>
      </c>
      <c r="AR50" s="24" t="str">
        <f>IFERROR(VLOOKUP(AF50,'TASA DE CAMBIO'!$D$2:$G$15,4,0),"")</f>
        <v/>
      </c>
    </row>
    <row r="51" spans="2:44" x14ac:dyDescent="0.2">
      <c r="B51" s="24" t="str">
        <f>IF(PORTAFOLIO!AE52=0,"",PORTAFOLIO!AE52)</f>
        <v/>
      </c>
      <c r="C51" s="108" t="str">
        <f>IF(PORTAFOLIO!B52="","",PORTAFOLIO!B52)</f>
        <v/>
      </c>
      <c r="D51" s="2" t="str">
        <f>IF(B51="","",VLOOKUP(B51,PORTAFOLIO!$AE$6:$AI$102,3,0))</f>
        <v/>
      </c>
      <c r="E51" s="2" t="str">
        <f>IF(B51="","",VLOOKUP(B51,PORTAFOLIO!$AE$6:$AI$102,4,0))</f>
        <v/>
      </c>
      <c r="F51" s="2" t="str">
        <f>IF(B51="","",VLOOKUP(B51,PORTAFOLIO!$AE$6:$AI$102,5,0))</f>
        <v/>
      </c>
      <c r="G51" s="6" t="str">
        <f>IF(B51="","",SUMIF(REGISTROS!$B$5:$B$1000,B51,REGISTROS!$K$5:$K$1000)-SUMIF(REGISTROS!$M$5:$M$1000,B51,REGISTROS!$V$5:$V$1000))</f>
        <v/>
      </c>
      <c r="H51" s="109" t="str">
        <f t="shared" si="0"/>
        <v/>
      </c>
      <c r="I51" s="109" t="str">
        <f t="shared" si="1"/>
        <v/>
      </c>
      <c r="J51" s="109" t="str">
        <f t="shared" si="2"/>
        <v/>
      </c>
      <c r="K51" s="110" t="str">
        <f t="shared" si="3"/>
        <v/>
      </c>
      <c r="L51" s="111" t="str">
        <f>IFERROR(IF(B51="","",AK51/SUMIF(REGISTROS!$B$5:$B$1000,RENTABILIDAD!B51,REGISTROS!$G$5:$G$1000)),0)</f>
        <v/>
      </c>
      <c r="M51" s="62"/>
      <c r="N51" s="120" t="str">
        <f>IF(B51="","",SUMIF(REGISTROS!$B$5:$B$1000,RENTABILIDAD!B51,REGISTROS!$G$5:$G$1000)/SUMIF(REGISTROS!$B$5:$B$1000,RENTABILIDAD!B51,REGISTROS!$K$5:$K$1000))</f>
        <v/>
      </c>
      <c r="O51" s="121" t="str">
        <f ca="1">IF(VLOOKUP(C51,'PRECIO ACTUAL'!$B$6:$D$102,2,0)="Ingresar precio de hoy:",VLOOKUP(C51,'PRECIO ACTUAL'!$B$6:$D$102,3,0),VLOOKUP(C51,'PRECIO ACTUAL'!$B$6:$D$102,2,0))</f>
        <v/>
      </c>
      <c r="AB51" s="24" t="str">
        <f t="shared" si="4"/>
        <v/>
      </c>
      <c r="AC51" s="63" t="str">
        <f t="shared" si="5"/>
        <v/>
      </c>
      <c r="AD51" s="63" t="str">
        <f>IF(AB51="","",VLOOKUP(AB51,PORTAFOLIO!$AE$6:$AI$102,3,0))</f>
        <v/>
      </c>
      <c r="AE51" s="63" t="str">
        <f>IF(AB51="","",VLOOKUP(AB51,PORTAFOLIO!$AE$6:$AI$102,4,0))</f>
        <v/>
      </c>
      <c r="AF51" s="63" t="str">
        <f>IF(AB51="","",VLOOKUP(AB51,PORTAFOLIO!$AE$6:$AI$102,5,0))</f>
        <v/>
      </c>
      <c r="AG51" s="64" t="str">
        <f>IF(AB51="","",SUMIF(REGISTROS!$B$5:$B$1000,AB51,REGISTROS!$K$5:$K$1000)-SUMIF(REGISTROS!$M$5:$M$1000,AB51,REGISTROS!$V$5:$V$1000))</f>
        <v/>
      </c>
      <c r="AH51" s="65" t="str">
        <f>IF(AB51="","",SUMIF(REGISTROS!$B$5:$B$1000,RENTABILIDAD!AB51,REGISTROS!$H$5:$H$1000)+SUMIF(REGISTROS!$M$5:$M$1000,RENTABILIDAD!AB51,REGISTROS!$S$5:$S$1000))</f>
        <v/>
      </c>
      <c r="AI51" s="65" t="str">
        <f t="shared" si="6"/>
        <v/>
      </c>
      <c r="AJ51" s="65" t="str">
        <f>IF(AB51="","",SUMIF(DIVIDENDOS!$B$5:$B$1000,RENTABILIDAD!AB51,DIVIDENDOS!$AC$5:$AC$1000))</f>
        <v/>
      </c>
      <c r="AK51" s="66" t="str">
        <f>IF(AB51="","",AI51+SUMIF(REGISTROS!$M$5:$M$1000,RENTABILIDAD!AB51,REGISTROS!$R$5:$R$1000)-SUMIF(REGISTROS!$B$5:$B$1000,RENTABILIDAD!AB51,REGISTROS!$G$5:$G$1000)+AJ51-AH51)</f>
        <v/>
      </c>
      <c r="AL51" s="67" t="str">
        <f>IFERROR(IF(AB51="","",AK51/SUMIF(REGISTROS!$B$5:$B$1000,RENTABILIDAD!AB51,REGISTROS!$G$5:$G$1000)),0)</f>
        <v/>
      </c>
      <c r="AM51" s="68"/>
      <c r="AN51" s="65" t="str">
        <f>IF(AB51="","",SUMIF(REGISTROS!$B$5:$B$1000,RENTABILIDAD!AB51,REGISTROS!$G$5:$G$1000)/SUMIF(REGISTROS!$B$5:$B$1000,RENTABILIDAD!AB51,REGISTROS!$K$5:$K$1000))</f>
        <v/>
      </c>
      <c r="AO51" s="65" t="str">
        <f ca="1">IF(VLOOKUP(AC51,'PRECIO ACTUAL'!$B$6:$D$102,2,0)="Ingresar precio de hoy:",VLOOKUP(AC51,'PRECIO ACTUAL'!$B$6:$D$102,3,0),VLOOKUP(AC51,'PRECIO ACTUAL'!$B$6:$D$102,2,0))</f>
        <v/>
      </c>
      <c r="AP51" s="24" t="str">
        <f>IFERROR(VLOOKUP(AF51,'TASA DE CAMBIO'!$D$2:$G$15,2,0),"")</f>
        <v/>
      </c>
      <c r="AQ51" s="24" t="str">
        <f>IFERROR(VLOOKUP(AF51,'TASA DE CAMBIO'!$D$2:$G$15,3,0),"")</f>
        <v/>
      </c>
      <c r="AR51" s="24" t="str">
        <f>IFERROR(VLOOKUP(AF51,'TASA DE CAMBIO'!$D$2:$G$15,4,0),"")</f>
        <v/>
      </c>
    </row>
    <row r="52" spans="2:44" x14ac:dyDescent="0.2">
      <c r="B52" s="24" t="str">
        <f>IF(PORTAFOLIO!AE53=0,"",PORTAFOLIO!AE53)</f>
        <v/>
      </c>
      <c r="C52" s="108" t="str">
        <f>IF(PORTAFOLIO!B53="","",PORTAFOLIO!B53)</f>
        <v/>
      </c>
      <c r="D52" s="2" t="str">
        <f>IF(B52="","",VLOOKUP(B52,PORTAFOLIO!$AE$6:$AI$102,3,0))</f>
        <v/>
      </c>
      <c r="E52" s="2" t="str">
        <f>IF(B52="","",VLOOKUP(B52,PORTAFOLIO!$AE$6:$AI$102,4,0))</f>
        <v/>
      </c>
      <c r="F52" s="2" t="str">
        <f>IF(B52="","",VLOOKUP(B52,PORTAFOLIO!$AE$6:$AI$102,5,0))</f>
        <v/>
      </c>
      <c r="G52" s="6" t="str">
        <f>IF(B52="","",SUMIF(REGISTROS!$B$5:$B$1000,B52,REGISTROS!$K$5:$K$1000)-SUMIF(REGISTROS!$M$5:$M$1000,B52,REGISTROS!$V$5:$V$1000))</f>
        <v/>
      </c>
      <c r="H52" s="109" t="str">
        <f t="shared" si="0"/>
        <v/>
      </c>
      <c r="I52" s="109" t="str">
        <f t="shared" si="1"/>
        <v/>
      </c>
      <c r="J52" s="109" t="str">
        <f t="shared" si="2"/>
        <v/>
      </c>
      <c r="K52" s="110" t="str">
        <f t="shared" si="3"/>
        <v/>
      </c>
      <c r="L52" s="111" t="str">
        <f>IFERROR(IF(B52="","",AK52/SUMIF(REGISTROS!$B$5:$B$1000,RENTABILIDAD!B52,REGISTROS!$G$5:$G$1000)),0)</f>
        <v/>
      </c>
      <c r="M52" s="62"/>
      <c r="N52" s="120" t="str">
        <f>IF(B52="","",SUMIF(REGISTROS!$B$5:$B$1000,RENTABILIDAD!B52,REGISTROS!$G$5:$G$1000)/SUMIF(REGISTROS!$B$5:$B$1000,RENTABILIDAD!B52,REGISTROS!$K$5:$K$1000))</f>
        <v/>
      </c>
      <c r="O52" s="121" t="str">
        <f ca="1">IF(VLOOKUP(C52,'PRECIO ACTUAL'!$B$6:$D$102,2,0)="Ingresar precio de hoy:",VLOOKUP(C52,'PRECIO ACTUAL'!$B$6:$D$102,3,0),VLOOKUP(C52,'PRECIO ACTUAL'!$B$6:$D$102,2,0))</f>
        <v/>
      </c>
      <c r="AB52" s="24" t="str">
        <f t="shared" si="4"/>
        <v/>
      </c>
      <c r="AC52" s="63" t="str">
        <f t="shared" si="5"/>
        <v/>
      </c>
      <c r="AD52" s="63" t="str">
        <f>IF(AB52="","",VLOOKUP(AB52,PORTAFOLIO!$AE$6:$AI$102,3,0))</f>
        <v/>
      </c>
      <c r="AE52" s="63" t="str">
        <f>IF(AB52="","",VLOOKUP(AB52,PORTAFOLIO!$AE$6:$AI$102,4,0))</f>
        <v/>
      </c>
      <c r="AF52" s="63" t="str">
        <f>IF(AB52="","",VLOOKUP(AB52,PORTAFOLIO!$AE$6:$AI$102,5,0))</f>
        <v/>
      </c>
      <c r="AG52" s="64" t="str">
        <f>IF(AB52="","",SUMIF(REGISTROS!$B$5:$B$1000,AB52,REGISTROS!$K$5:$K$1000)-SUMIF(REGISTROS!$M$5:$M$1000,AB52,REGISTROS!$V$5:$V$1000))</f>
        <v/>
      </c>
      <c r="AH52" s="65" t="str">
        <f>IF(AB52="","",SUMIF(REGISTROS!$B$5:$B$1000,RENTABILIDAD!AB52,REGISTROS!$H$5:$H$1000)+SUMIF(REGISTROS!$M$5:$M$1000,RENTABILIDAD!AB52,REGISTROS!$S$5:$S$1000))</f>
        <v/>
      </c>
      <c r="AI52" s="65" t="str">
        <f t="shared" si="6"/>
        <v/>
      </c>
      <c r="AJ52" s="65" t="str">
        <f>IF(AB52="","",SUMIF(DIVIDENDOS!$B$5:$B$1000,RENTABILIDAD!AB52,DIVIDENDOS!$AC$5:$AC$1000))</f>
        <v/>
      </c>
      <c r="AK52" s="66" t="str">
        <f>IF(AB52="","",AI52+SUMIF(REGISTROS!$M$5:$M$1000,RENTABILIDAD!AB52,REGISTROS!$R$5:$R$1000)-SUMIF(REGISTROS!$B$5:$B$1000,RENTABILIDAD!AB52,REGISTROS!$G$5:$G$1000)+AJ52-AH52)</f>
        <v/>
      </c>
      <c r="AL52" s="67" t="str">
        <f>IFERROR(IF(AB52="","",AK52/SUMIF(REGISTROS!$B$5:$B$1000,RENTABILIDAD!AB52,REGISTROS!$G$5:$G$1000)),0)</f>
        <v/>
      </c>
      <c r="AM52" s="68"/>
      <c r="AN52" s="65" t="str">
        <f>IF(AB52="","",SUMIF(REGISTROS!$B$5:$B$1000,RENTABILIDAD!AB52,REGISTROS!$G$5:$G$1000)/SUMIF(REGISTROS!$B$5:$B$1000,RENTABILIDAD!AB52,REGISTROS!$K$5:$K$1000))</f>
        <v/>
      </c>
      <c r="AO52" s="65" t="str">
        <f ca="1">IF(VLOOKUP(AC52,'PRECIO ACTUAL'!$B$6:$D$102,2,0)="Ingresar precio de hoy:",VLOOKUP(AC52,'PRECIO ACTUAL'!$B$6:$D$102,3,0),VLOOKUP(AC52,'PRECIO ACTUAL'!$B$6:$D$102,2,0))</f>
        <v/>
      </c>
      <c r="AP52" s="24" t="str">
        <f>IFERROR(VLOOKUP(AF52,'TASA DE CAMBIO'!$D$2:$G$15,2,0),"")</f>
        <v/>
      </c>
      <c r="AQ52" s="24" t="str">
        <f>IFERROR(VLOOKUP(AF52,'TASA DE CAMBIO'!$D$2:$G$15,3,0),"")</f>
        <v/>
      </c>
      <c r="AR52" s="24" t="str">
        <f>IFERROR(VLOOKUP(AF52,'TASA DE CAMBIO'!$D$2:$G$15,4,0),"")</f>
        <v/>
      </c>
    </row>
    <row r="53" spans="2:44" x14ac:dyDescent="0.2">
      <c r="B53" s="24" t="str">
        <f>IF(PORTAFOLIO!AE54=0,"",PORTAFOLIO!AE54)</f>
        <v/>
      </c>
      <c r="C53" s="108" t="str">
        <f>IF(PORTAFOLIO!B54="","",PORTAFOLIO!B54)</f>
        <v/>
      </c>
      <c r="D53" s="2" t="str">
        <f>IF(B53="","",VLOOKUP(B53,PORTAFOLIO!$AE$6:$AI$102,3,0))</f>
        <v/>
      </c>
      <c r="E53" s="2" t="str">
        <f>IF(B53="","",VLOOKUP(B53,PORTAFOLIO!$AE$6:$AI$102,4,0))</f>
        <v/>
      </c>
      <c r="F53" s="2" t="str">
        <f>IF(B53="","",VLOOKUP(B53,PORTAFOLIO!$AE$6:$AI$102,5,0))</f>
        <v/>
      </c>
      <c r="G53" s="6" t="str">
        <f>IF(B53="","",SUMIF(REGISTROS!$B$5:$B$1000,B53,REGISTROS!$K$5:$K$1000)-SUMIF(REGISTROS!$M$5:$M$1000,B53,REGISTROS!$V$5:$V$1000))</f>
        <v/>
      </c>
      <c r="H53" s="109" t="str">
        <f t="shared" si="0"/>
        <v/>
      </c>
      <c r="I53" s="109" t="str">
        <f t="shared" si="1"/>
        <v/>
      </c>
      <c r="J53" s="109" t="str">
        <f t="shared" si="2"/>
        <v/>
      </c>
      <c r="K53" s="110" t="str">
        <f t="shared" si="3"/>
        <v/>
      </c>
      <c r="L53" s="111" t="str">
        <f>IFERROR(IF(B53="","",AK53/SUMIF(REGISTROS!$B$5:$B$1000,RENTABILIDAD!B53,REGISTROS!$G$5:$G$1000)),0)</f>
        <v/>
      </c>
      <c r="M53" s="62"/>
      <c r="N53" s="120" t="str">
        <f>IF(B53="","",SUMIF(REGISTROS!$B$5:$B$1000,RENTABILIDAD!B53,REGISTROS!$G$5:$G$1000)/SUMIF(REGISTROS!$B$5:$B$1000,RENTABILIDAD!B53,REGISTROS!$K$5:$K$1000))</f>
        <v/>
      </c>
      <c r="O53" s="121" t="str">
        <f ca="1">IF(VLOOKUP(C53,'PRECIO ACTUAL'!$B$6:$D$102,2,0)="Ingresar precio de hoy:",VLOOKUP(C53,'PRECIO ACTUAL'!$B$6:$D$102,3,0),VLOOKUP(C53,'PRECIO ACTUAL'!$B$6:$D$102,2,0))</f>
        <v/>
      </c>
      <c r="AB53" s="24" t="str">
        <f t="shared" si="4"/>
        <v/>
      </c>
      <c r="AC53" s="63" t="str">
        <f t="shared" si="5"/>
        <v/>
      </c>
      <c r="AD53" s="63" t="str">
        <f>IF(AB53="","",VLOOKUP(AB53,PORTAFOLIO!$AE$6:$AI$102,3,0))</f>
        <v/>
      </c>
      <c r="AE53" s="63" t="str">
        <f>IF(AB53="","",VLOOKUP(AB53,PORTAFOLIO!$AE$6:$AI$102,4,0))</f>
        <v/>
      </c>
      <c r="AF53" s="63" t="str">
        <f>IF(AB53="","",VLOOKUP(AB53,PORTAFOLIO!$AE$6:$AI$102,5,0))</f>
        <v/>
      </c>
      <c r="AG53" s="64" t="str">
        <f>IF(AB53="","",SUMIF(REGISTROS!$B$5:$B$1000,AB53,REGISTROS!$K$5:$K$1000)-SUMIF(REGISTROS!$M$5:$M$1000,AB53,REGISTROS!$V$5:$V$1000))</f>
        <v/>
      </c>
      <c r="AH53" s="65" t="str">
        <f>IF(AB53="","",SUMIF(REGISTROS!$B$5:$B$1000,RENTABILIDAD!AB53,REGISTROS!$H$5:$H$1000)+SUMIF(REGISTROS!$M$5:$M$1000,RENTABILIDAD!AB53,REGISTROS!$S$5:$S$1000))</f>
        <v/>
      </c>
      <c r="AI53" s="65" t="str">
        <f t="shared" si="6"/>
        <v/>
      </c>
      <c r="AJ53" s="65" t="str">
        <f>IF(AB53="","",SUMIF(DIVIDENDOS!$B$5:$B$1000,RENTABILIDAD!AB53,DIVIDENDOS!$AC$5:$AC$1000))</f>
        <v/>
      </c>
      <c r="AK53" s="66" t="str">
        <f>IF(AB53="","",AI53+SUMIF(REGISTROS!$M$5:$M$1000,RENTABILIDAD!AB53,REGISTROS!$R$5:$R$1000)-SUMIF(REGISTROS!$B$5:$B$1000,RENTABILIDAD!AB53,REGISTROS!$G$5:$G$1000)+AJ53-AH53)</f>
        <v/>
      </c>
      <c r="AL53" s="67" t="str">
        <f>IFERROR(IF(AB53="","",AK53/SUMIF(REGISTROS!$B$5:$B$1000,RENTABILIDAD!AB53,REGISTROS!$G$5:$G$1000)),0)</f>
        <v/>
      </c>
      <c r="AM53" s="68"/>
      <c r="AN53" s="65" t="str">
        <f>IF(AB53="","",SUMIF(REGISTROS!$B$5:$B$1000,RENTABILIDAD!AB53,REGISTROS!$G$5:$G$1000)/SUMIF(REGISTROS!$B$5:$B$1000,RENTABILIDAD!AB53,REGISTROS!$K$5:$K$1000))</f>
        <v/>
      </c>
      <c r="AO53" s="65" t="str">
        <f ca="1">IF(VLOOKUP(AC53,'PRECIO ACTUAL'!$B$6:$D$102,2,0)="Ingresar precio de hoy:",VLOOKUP(AC53,'PRECIO ACTUAL'!$B$6:$D$102,3,0),VLOOKUP(AC53,'PRECIO ACTUAL'!$B$6:$D$102,2,0))</f>
        <v/>
      </c>
      <c r="AP53" s="24" t="str">
        <f>IFERROR(VLOOKUP(AF53,'TASA DE CAMBIO'!$D$2:$G$15,2,0),"")</f>
        <v/>
      </c>
      <c r="AQ53" s="24" t="str">
        <f>IFERROR(VLOOKUP(AF53,'TASA DE CAMBIO'!$D$2:$G$15,3,0),"")</f>
        <v/>
      </c>
      <c r="AR53" s="24" t="str">
        <f>IFERROR(VLOOKUP(AF53,'TASA DE CAMBIO'!$D$2:$G$15,4,0),"")</f>
        <v/>
      </c>
    </row>
    <row r="54" spans="2:44" x14ac:dyDescent="0.2">
      <c r="B54" s="24" t="str">
        <f>IF(PORTAFOLIO!AE55=0,"",PORTAFOLIO!AE55)</f>
        <v/>
      </c>
      <c r="C54" s="108" t="str">
        <f>IF(PORTAFOLIO!B55="","",PORTAFOLIO!B55)</f>
        <v/>
      </c>
      <c r="D54" s="2" t="str">
        <f>IF(B54="","",VLOOKUP(B54,PORTAFOLIO!$AE$6:$AI$102,3,0))</f>
        <v/>
      </c>
      <c r="E54" s="2" t="str">
        <f>IF(B54="","",VLOOKUP(B54,PORTAFOLIO!$AE$6:$AI$102,4,0))</f>
        <v/>
      </c>
      <c r="F54" s="2" t="str">
        <f>IF(B54="","",VLOOKUP(B54,PORTAFOLIO!$AE$6:$AI$102,5,0))</f>
        <v/>
      </c>
      <c r="G54" s="6" t="str">
        <f>IF(B54="","",SUMIF(REGISTROS!$B$5:$B$1000,B54,REGISTROS!$K$5:$K$1000)-SUMIF(REGISTROS!$M$5:$M$1000,B54,REGISTROS!$V$5:$V$1000))</f>
        <v/>
      </c>
      <c r="H54" s="109" t="str">
        <f t="shared" si="0"/>
        <v/>
      </c>
      <c r="I54" s="109" t="str">
        <f t="shared" si="1"/>
        <v/>
      </c>
      <c r="J54" s="109" t="str">
        <f t="shared" si="2"/>
        <v/>
      </c>
      <c r="K54" s="110" t="str">
        <f t="shared" si="3"/>
        <v/>
      </c>
      <c r="L54" s="111" t="str">
        <f>IFERROR(IF(B54="","",AK54/SUMIF(REGISTROS!$B$5:$B$1000,RENTABILIDAD!B54,REGISTROS!$G$5:$G$1000)),0)</f>
        <v/>
      </c>
      <c r="M54" s="62"/>
      <c r="N54" s="120" t="str">
        <f>IF(B54="","",SUMIF(REGISTROS!$B$5:$B$1000,RENTABILIDAD!B54,REGISTROS!$G$5:$G$1000)/SUMIF(REGISTROS!$B$5:$B$1000,RENTABILIDAD!B54,REGISTROS!$K$5:$K$1000))</f>
        <v/>
      </c>
      <c r="O54" s="121" t="str">
        <f ca="1">IF(VLOOKUP(C54,'PRECIO ACTUAL'!$B$6:$D$102,2,0)="Ingresar precio de hoy:",VLOOKUP(C54,'PRECIO ACTUAL'!$B$6:$D$102,3,0),VLOOKUP(C54,'PRECIO ACTUAL'!$B$6:$D$102,2,0))</f>
        <v/>
      </c>
      <c r="AB54" s="24" t="str">
        <f t="shared" si="4"/>
        <v/>
      </c>
      <c r="AC54" s="63" t="str">
        <f t="shared" si="5"/>
        <v/>
      </c>
      <c r="AD54" s="63" t="str">
        <f>IF(AB54="","",VLOOKUP(AB54,PORTAFOLIO!$AE$6:$AI$102,3,0))</f>
        <v/>
      </c>
      <c r="AE54" s="63" t="str">
        <f>IF(AB54="","",VLOOKUP(AB54,PORTAFOLIO!$AE$6:$AI$102,4,0))</f>
        <v/>
      </c>
      <c r="AF54" s="63" t="str">
        <f>IF(AB54="","",VLOOKUP(AB54,PORTAFOLIO!$AE$6:$AI$102,5,0))</f>
        <v/>
      </c>
      <c r="AG54" s="64" t="str">
        <f>IF(AB54="","",SUMIF(REGISTROS!$B$5:$B$1000,AB54,REGISTROS!$K$5:$K$1000)-SUMIF(REGISTROS!$M$5:$M$1000,AB54,REGISTROS!$V$5:$V$1000))</f>
        <v/>
      </c>
      <c r="AH54" s="65" t="str">
        <f>IF(AB54="","",SUMIF(REGISTROS!$B$5:$B$1000,RENTABILIDAD!AB54,REGISTROS!$H$5:$H$1000)+SUMIF(REGISTROS!$M$5:$M$1000,RENTABILIDAD!AB54,REGISTROS!$S$5:$S$1000))</f>
        <v/>
      </c>
      <c r="AI54" s="65" t="str">
        <f t="shared" si="6"/>
        <v/>
      </c>
      <c r="AJ54" s="65" t="str">
        <f>IF(AB54="","",SUMIF(DIVIDENDOS!$B$5:$B$1000,RENTABILIDAD!AB54,DIVIDENDOS!$AC$5:$AC$1000))</f>
        <v/>
      </c>
      <c r="AK54" s="66" t="str">
        <f>IF(AB54="","",AI54+SUMIF(REGISTROS!$M$5:$M$1000,RENTABILIDAD!AB54,REGISTROS!$R$5:$R$1000)-SUMIF(REGISTROS!$B$5:$B$1000,RENTABILIDAD!AB54,REGISTROS!$G$5:$G$1000)+AJ54-AH54)</f>
        <v/>
      </c>
      <c r="AL54" s="67" t="str">
        <f>IFERROR(IF(AB54="","",AK54/SUMIF(REGISTROS!$B$5:$B$1000,RENTABILIDAD!AB54,REGISTROS!$G$5:$G$1000)),0)</f>
        <v/>
      </c>
      <c r="AM54" s="68"/>
      <c r="AN54" s="65" t="str">
        <f>IF(AB54="","",SUMIF(REGISTROS!$B$5:$B$1000,RENTABILIDAD!AB54,REGISTROS!$G$5:$G$1000)/SUMIF(REGISTROS!$B$5:$B$1000,RENTABILIDAD!AB54,REGISTROS!$K$5:$K$1000))</f>
        <v/>
      </c>
      <c r="AO54" s="65" t="str">
        <f ca="1">IF(VLOOKUP(AC54,'PRECIO ACTUAL'!$B$6:$D$102,2,0)="Ingresar precio de hoy:",VLOOKUP(AC54,'PRECIO ACTUAL'!$B$6:$D$102,3,0),VLOOKUP(AC54,'PRECIO ACTUAL'!$B$6:$D$102,2,0))</f>
        <v/>
      </c>
      <c r="AP54" s="24" t="str">
        <f>IFERROR(VLOOKUP(AF54,'TASA DE CAMBIO'!$D$2:$G$15,2,0),"")</f>
        <v/>
      </c>
      <c r="AQ54" s="24" t="str">
        <f>IFERROR(VLOOKUP(AF54,'TASA DE CAMBIO'!$D$2:$G$15,3,0),"")</f>
        <v/>
      </c>
      <c r="AR54" s="24" t="str">
        <f>IFERROR(VLOOKUP(AF54,'TASA DE CAMBIO'!$D$2:$G$15,4,0),"")</f>
        <v/>
      </c>
    </row>
    <row r="55" spans="2:44" x14ac:dyDescent="0.2">
      <c r="B55" s="24" t="str">
        <f>IF(PORTAFOLIO!AE56=0,"",PORTAFOLIO!AE56)</f>
        <v/>
      </c>
      <c r="C55" s="108" t="str">
        <f>IF(PORTAFOLIO!B56="","",PORTAFOLIO!B56)</f>
        <v/>
      </c>
      <c r="D55" s="2" t="str">
        <f>IF(B55="","",VLOOKUP(B55,PORTAFOLIO!$AE$6:$AI$102,3,0))</f>
        <v/>
      </c>
      <c r="E55" s="2" t="str">
        <f>IF(B55="","",VLOOKUP(B55,PORTAFOLIO!$AE$6:$AI$102,4,0))</f>
        <v/>
      </c>
      <c r="F55" s="2" t="str">
        <f>IF(B55="","",VLOOKUP(B55,PORTAFOLIO!$AE$6:$AI$102,5,0))</f>
        <v/>
      </c>
      <c r="G55" s="6" t="str">
        <f>IF(B55="","",SUMIF(REGISTROS!$B$5:$B$1000,B55,REGISTROS!$K$5:$K$1000)-SUMIF(REGISTROS!$M$5:$M$1000,B55,REGISTROS!$V$5:$V$1000))</f>
        <v/>
      </c>
      <c r="H55" s="109" t="str">
        <f t="shared" si="0"/>
        <v/>
      </c>
      <c r="I55" s="109" t="str">
        <f t="shared" si="1"/>
        <v/>
      </c>
      <c r="J55" s="109" t="str">
        <f t="shared" si="2"/>
        <v/>
      </c>
      <c r="K55" s="110" t="str">
        <f t="shared" si="3"/>
        <v/>
      </c>
      <c r="L55" s="111" t="str">
        <f>IFERROR(IF(B55="","",AK55/SUMIF(REGISTROS!$B$5:$B$1000,RENTABILIDAD!B55,REGISTROS!$G$5:$G$1000)),0)</f>
        <v/>
      </c>
      <c r="M55" s="62"/>
      <c r="N55" s="120" t="str">
        <f>IF(B55="","",SUMIF(REGISTROS!$B$5:$B$1000,RENTABILIDAD!B55,REGISTROS!$G$5:$G$1000)/SUMIF(REGISTROS!$B$5:$B$1000,RENTABILIDAD!B55,REGISTROS!$K$5:$K$1000))</f>
        <v/>
      </c>
      <c r="O55" s="121" t="str">
        <f ca="1">IF(VLOOKUP(C55,'PRECIO ACTUAL'!$B$6:$D$102,2,0)="Ingresar precio de hoy:",VLOOKUP(C55,'PRECIO ACTUAL'!$B$6:$D$102,3,0),VLOOKUP(C55,'PRECIO ACTUAL'!$B$6:$D$102,2,0))</f>
        <v/>
      </c>
      <c r="AB55" s="24" t="str">
        <f t="shared" si="4"/>
        <v/>
      </c>
      <c r="AC55" s="63" t="str">
        <f t="shared" si="5"/>
        <v/>
      </c>
      <c r="AD55" s="63" t="str">
        <f>IF(AB55="","",VLOOKUP(AB55,PORTAFOLIO!$AE$6:$AI$102,3,0))</f>
        <v/>
      </c>
      <c r="AE55" s="63" t="str">
        <f>IF(AB55="","",VLOOKUP(AB55,PORTAFOLIO!$AE$6:$AI$102,4,0))</f>
        <v/>
      </c>
      <c r="AF55" s="63" t="str">
        <f>IF(AB55="","",VLOOKUP(AB55,PORTAFOLIO!$AE$6:$AI$102,5,0))</f>
        <v/>
      </c>
      <c r="AG55" s="64" t="str">
        <f>IF(AB55="","",SUMIF(REGISTROS!$B$5:$B$1000,AB55,REGISTROS!$K$5:$K$1000)-SUMIF(REGISTROS!$M$5:$M$1000,AB55,REGISTROS!$V$5:$V$1000))</f>
        <v/>
      </c>
      <c r="AH55" s="65" t="str">
        <f>IF(AB55="","",SUMIF(REGISTROS!$B$5:$B$1000,RENTABILIDAD!AB55,REGISTROS!$H$5:$H$1000)+SUMIF(REGISTROS!$M$5:$M$1000,RENTABILIDAD!AB55,REGISTROS!$S$5:$S$1000))</f>
        <v/>
      </c>
      <c r="AI55" s="65" t="str">
        <f t="shared" si="6"/>
        <v/>
      </c>
      <c r="AJ55" s="65" t="str">
        <f>IF(AB55="","",SUMIF(DIVIDENDOS!$B$5:$B$1000,RENTABILIDAD!AB55,DIVIDENDOS!$AC$5:$AC$1000))</f>
        <v/>
      </c>
      <c r="AK55" s="66" t="str">
        <f>IF(AB55="","",AI55+SUMIF(REGISTROS!$M$5:$M$1000,RENTABILIDAD!AB55,REGISTROS!$R$5:$R$1000)-SUMIF(REGISTROS!$B$5:$B$1000,RENTABILIDAD!AB55,REGISTROS!$G$5:$G$1000)+AJ55-AH55)</f>
        <v/>
      </c>
      <c r="AL55" s="67" t="str">
        <f>IFERROR(IF(AB55="","",AK55/SUMIF(REGISTROS!$B$5:$B$1000,RENTABILIDAD!AB55,REGISTROS!$G$5:$G$1000)),0)</f>
        <v/>
      </c>
      <c r="AM55" s="68"/>
      <c r="AN55" s="65" t="str">
        <f>IF(AB55="","",SUMIF(REGISTROS!$B$5:$B$1000,RENTABILIDAD!AB55,REGISTROS!$G$5:$G$1000)/SUMIF(REGISTROS!$B$5:$B$1000,RENTABILIDAD!AB55,REGISTROS!$K$5:$K$1000))</f>
        <v/>
      </c>
      <c r="AO55" s="65" t="str">
        <f ca="1">IF(VLOOKUP(AC55,'PRECIO ACTUAL'!$B$6:$D$102,2,0)="Ingresar precio de hoy:",VLOOKUP(AC55,'PRECIO ACTUAL'!$B$6:$D$102,3,0),VLOOKUP(AC55,'PRECIO ACTUAL'!$B$6:$D$102,2,0))</f>
        <v/>
      </c>
      <c r="AP55" s="24" t="str">
        <f>IFERROR(VLOOKUP(AF55,'TASA DE CAMBIO'!$D$2:$G$15,2,0),"")</f>
        <v/>
      </c>
      <c r="AQ55" s="24" t="str">
        <f>IFERROR(VLOOKUP(AF55,'TASA DE CAMBIO'!$D$2:$G$15,3,0),"")</f>
        <v/>
      </c>
      <c r="AR55" s="24" t="str">
        <f>IFERROR(VLOOKUP(AF55,'TASA DE CAMBIO'!$D$2:$G$15,4,0),"")</f>
        <v/>
      </c>
    </row>
    <row r="56" spans="2:44" x14ac:dyDescent="0.2">
      <c r="B56" s="24" t="str">
        <f>IF(PORTAFOLIO!AE57=0,"",PORTAFOLIO!AE57)</f>
        <v/>
      </c>
      <c r="C56" s="108" t="str">
        <f>IF(PORTAFOLIO!B57="","",PORTAFOLIO!B57)</f>
        <v/>
      </c>
      <c r="D56" s="2" t="str">
        <f>IF(B56="","",VLOOKUP(B56,PORTAFOLIO!$AE$6:$AI$102,3,0))</f>
        <v/>
      </c>
      <c r="E56" s="2" t="str">
        <f>IF(B56="","",VLOOKUP(B56,PORTAFOLIO!$AE$6:$AI$102,4,0))</f>
        <v/>
      </c>
      <c r="F56" s="2" t="str">
        <f>IF(B56="","",VLOOKUP(B56,PORTAFOLIO!$AE$6:$AI$102,5,0))</f>
        <v/>
      </c>
      <c r="G56" s="6" t="str">
        <f>IF(B56="","",SUMIF(REGISTROS!$B$5:$B$1000,B56,REGISTROS!$K$5:$K$1000)-SUMIF(REGISTROS!$M$5:$M$1000,B56,REGISTROS!$V$5:$V$1000))</f>
        <v/>
      </c>
      <c r="H56" s="109" t="str">
        <f t="shared" si="0"/>
        <v/>
      </c>
      <c r="I56" s="109" t="str">
        <f t="shared" si="1"/>
        <v/>
      </c>
      <c r="J56" s="109" t="str">
        <f t="shared" si="2"/>
        <v/>
      </c>
      <c r="K56" s="110" t="str">
        <f t="shared" si="3"/>
        <v/>
      </c>
      <c r="L56" s="111" t="str">
        <f>IFERROR(IF(B56="","",AK56/SUMIF(REGISTROS!$B$5:$B$1000,RENTABILIDAD!B56,REGISTROS!$G$5:$G$1000)),0)</f>
        <v/>
      </c>
      <c r="M56" s="62"/>
      <c r="N56" s="120" t="str">
        <f>IF(B56="","",SUMIF(REGISTROS!$B$5:$B$1000,RENTABILIDAD!B56,REGISTROS!$G$5:$G$1000)/SUMIF(REGISTROS!$B$5:$B$1000,RENTABILIDAD!B56,REGISTROS!$K$5:$K$1000))</f>
        <v/>
      </c>
      <c r="O56" s="121" t="str">
        <f ca="1">IF(VLOOKUP(C56,'PRECIO ACTUAL'!$B$6:$D$102,2,0)="Ingresar precio de hoy:",VLOOKUP(C56,'PRECIO ACTUAL'!$B$6:$D$102,3,0),VLOOKUP(C56,'PRECIO ACTUAL'!$B$6:$D$102,2,0))</f>
        <v/>
      </c>
      <c r="AB56" s="24" t="str">
        <f t="shared" si="4"/>
        <v/>
      </c>
      <c r="AC56" s="63" t="str">
        <f t="shared" si="5"/>
        <v/>
      </c>
      <c r="AD56" s="63" t="str">
        <f>IF(AB56="","",VLOOKUP(AB56,PORTAFOLIO!$AE$6:$AI$102,3,0))</f>
        <v/>
      </c>
      <c r="AE56" s="63" t="str">
        <f>IF(AB56="","",VLOOKUP(AB56,PORTAFOLIO!$AE$6:$AI$102,4,0))</f>
        <v/>
      </c>
      <c r="AF56" s="63" t="str">
        <f>IF(AB56="","",VLOOKUP(AB56,PORTAFOLIO!$AE$6:$AI$102,5,0))</f>
        <v/>
      </c>
      <c r="AG56" s="64" t="str">
        <f>IF(AB56="","",SUMIF(REGISTROS!$B$5:$B$1000,AB56,REGISTROS!$K$5:$K$1000)-SUMIF(REGISTROS!$M$5:$M$1000,AB56,REGISTROS!$V$5:$V$1000))</f>
        <v/>
      </c>
      <c r="AH56" s="65" t="str">
        <f>IF(AB56="","",SUMIF(REGISTROS!$B$5:$B$1000,RENTABILIDAD!AB56,REGISTROS!$H$5:$H$1000)+SUMIF(REGISTROS!$M$5:$M$1000,RENTABILIDAD!AB56,REGISTROS!$S$5:$S$1000))</f>
        <v/>
      </c>
      <c r="AI56" s="65" t="str">
        <f t="shared" si="6"/>
        <v/>
      </c>
      <c r="AJ56" s="65" t="str">
        <f>IF(AB56="","",SUMIF(DIVIDENDOS!$B$5:$B$1000,RENTABILIDAD!AB56,DIVIDENDOS!$AC$5:$AC$1000))</f>
        <v/>
      </c>
      <c r="AK56" s="66" t="str">
        <f>IF(AB56="","",AI56+SUMIF(REGISTROS!$M$5:$M$1000,RENTABILIDAD!AB56,REGISTROS!$R$5:$R$1000)-SUMIF(REGISTROS!$B$5:$B$1000,RENTABILIDAD!AB56,REGISTROS!$G$5:$G$1000)+AJ56-AH56)</f>
        <v/>
      </c>
      <c r="AL56" s="67" t="str">
        <f>IFERROR(IF(AB56="","",AK56/SUMIF(REGISTROS!$B$5:$B$1000,RENTABILIDAD!AB56,REGISTROS!$G$5:$G$1000)),0)</f>
        <v/>
      </c>
      <c r="AM56" s="68"/>
      <c r="AN56" s="65" t="str">
        <f>IF(AB56="","",SUMIF(REGISTROS!$B$5:$B$1000,RENTABILIDAD!AB56,REGISTROS!$G$5:$G$1000)/SUMIF(REGISTROS!$B$5:$B$1000,RENTABILIDAD!AB56,REGISTROS!$K$5:$K$1000))</f>
        <v/>
      </c>
      <c r="AO56" s="65" t="str">
        <f ca="1">IF(VLOOKUP(AC56,'PRECIO ACTUAL'!$B$6:$D$102,2,0)="Ingresar precio de hoy:",VLOOKUP(AC56,'PRECIO ACTUAL'!$B$6:$D$102,3,0),VLOOKUP(AC56,'PRECIO ACTUAL'!$B$6:$D$102,2,0))</f>
        <v/>
      </c>
      <c r="AP56" s="24" t="str">
        <f>IFERROR(VLOOKUP(AF56,'TASA DE CAMBIO'!$D$2:$G$15,2,0),"")</f>
        <v/>
      </c>
      <c r="AQ56" s="24" t="str">
        <f>IFERROR(VLOOKUP(AF56,'TASA DE CAMBIO'!$D$2:$G$15,3,0),"")</f>
        <v/>
      </c>
      <c r="AR56" s="24" t="str">
        <f>IFERROR(VLOOKUP(AF56,'TASA DE CAMBIO'!$D$2:$G$15,4,0),"")</f>
        <v/>
      </c>
    </row>
    <row r="57" spans="2:44" x14ac:dyDescent="0.2">
      <c r="B57" s="24" t="str">
        <f>IF(PORTAFOLIO!AE58=0,"",PORTAFOLIO!AE58)</f>
        <v/>
      </c>
      <c r="C57" s="108" t="str">
        <f>IF(PORTAFOLIO!B58="","",PORTAFOLIO!B58)</f>
        <v/>
      </c>
      <c r="D57" s="2" t="str">
        <f>IF(B57="","",VLOOKUP(B57,PORTAFOLIO!$AE$6:$AI$102,3,0))</f>
        <v/>
      </c>
      <c r="E57" s="2" t="str">
        <f>IF(B57="","",VLOOKUP(B57,PORTAFOLIO!$AE$6:$AI$102,4,0))</f>
        <v/>
      </c>
      <c r="F57" s="2" t="str">
        <f>IF(B57="","",VLOOKUP(B57,PORTAFOLIO!$AE$6:$AI$102,5,0))</f>
        <v/>
      </c>
      <c r="G57" s="6" t="str">
        <f>IF(B57="","",SUMIF(REGISTROS!$B$5:$B$1000,B57,REGISTROS!$K$5:$K$1000)-SUMIF(REGISTROS!$M$5:$M$1000,B57,REGISTROS!$V$5:$V$1000))</f>
        <v/>
      </c>
      <c r="H57" s="109" t="str">
        <f t="shared" si="0"/>
        <v/>
      </c>
      <c r="I57" s="109" t="str">
        <f t="shared" si="1"/>
        <v/>
      </c>
      <c r="J57" s="109" t="str">
        <f t="shared" si="2"/>
        <v/>
      </c>
      <c r="K57" s="110" t="str">
        <f t="shared" si="3"/>
        <v/>
      </c>
      <c r="L57" s="111" t="str">
        <f>IFERROR(IF(B57="","",AK57/SUMIF(REGISTROS!$B$5:$B$1000,RENTABILIDAD!B57,REGISTROS!$G$5:$G$1000)),0)</f>
        <v/>
      </c>
      <c r="M57" s="62"/>
      <c r="N57" s="120" t="str">
        <f>IF(B57="","",SUMIF(REGISTROS!$B$5:$B$1000,RENTABILIDAD!B57,REGISTROS!$G$5:$G$1000)/SUMIF(REGISTROS!$B$5:$B$1000,RENTABILIDAD!B57,REGISTROS!$K$5:$K$1000))</f>
        <v/>
      </c>
      <c r="O57" s="121" t="str">
        <f ca="1">IF(VLOOKUP(C57,'PRECIO ACTUAL'!$B$6:$D$102,2,0)="Ingresar precio de hoy:",VLOOKUP(C57,'PRECIO ACTUAL'!$B$6:$D$102,3,0),VLOOKUP(C57,'PRECIO ACTUAL'!$B$6:$D$102,2,0))</f>
        <v/>
      </c>
      <c r="AB57" s="24" t="str">
        <f t="shared" si="4"/>
        <v/>
      </c>
      <c r="AC57" s="63" t="str">
        <f t="shared" si="5"/>
        <v/>
      </c>
      <c r="AD57" s="63" t="str">
        <f>IF(AB57="","",VLOOKUP(AB57,PORTAFOLIO!$AE$6:$AI$102,3,0))</f>
        <v/>
      </c>
      <c r="AE57" s="63" t="str">
        <f>IF(AB57="","",VLOOKUP(AB57,PORTAFOLIO!$AE$6:$AI$102,4,0))</f>
        <v/>
      </c>
      <c r="AF57" s="63" t="str">
        <f>IF(AB57="","",VLOOKUP(AB57,PORTAFOLIO!$AE$6:$AI$102,5,0))</f>
        <v/>
      </c>
      <c r="AG57" s="64" t="str">
        <f>IF(AB57="","",SUMIF(REGISTROS!$B$5:$B$1000,AB57,REGISTROS!$K$5:$K$1000)-SUMIF(REGISTROS!$M$5:$M$1000,AB57,REGISTROS!$V$5:$V$1000))</f>
        <v/>
      </c>
      <c r="AH57" s="65" t="str">
        <f>IF(AB57="","",SUMIF(REGISTROS!$B$5:$B$1000,RENTABILIDAD!AB57,REGISTROS!$H$5:$H$1000)+SUMIF(REGISTROS!$M$5:$M$1000,RENTABILIDAD!AB57,REGISTROS!$S$5:$S$1000))</f>
        <v/>
      </c>
      <c r="AI57" s="65" t="str">
        <f t="shared" si="6"/>
        <v/>
      </c>
      <c r="AJ57" s="65" t="str">
        <f>IF(AB57="","",SUMIF(DIVIDENDOS!$B$5:$B$1000,RENTABILIDAD!AB57,DIVIDENDOS!$AC$5:$AC$1000))</f>
        <v/>
      </c>
      <c r="AK57" s="66" t="str">
        <f>IF(AB57="","",AI57+SUMIF(REGISTROS!$M$5:$M$1000,RENTABILIDAD!AB57,REGISTROS!$R$5:$R$1000)-SUMIF(REGISTROS!$B$5:$B$1000,RENTABILIDAD!AB57,REGISTROS!$G$5:$G$1000)+AJ57-AH57)</f>
        <v/>
      </c>
      <c r="AL57" s="67" t="str">
        <f>IFERROR(IF(AB57="","",AK57/SUMIF(REGISTROS!$B$5:$B$1000,RENTABILIDAD!AB57,REGISTROS!$G$5:$G$1000)),0)</f>
        <v/>
      </c>
      <c r="AM57" s="68"/>
      <c r="AN57" s="65" t="str">
        <f>IF(AB57="","",SUMIF(REGISTROS!$B$5:$B$1000,RENTABILIDAD!AB57,REGISTROS!$G$5:$G$1000)/SUMIF(REGISTROS!$B$5:$B$1000,RENTABILIDAD!AB57,REGISTROS!$K$5:$K$1000))</f>
        <v/>
      </c>
      <c r="AO57" s="65" t="str">
        <f ca="1">IF(VLOOKUP(AC57,'PRECIO ACTUAL'!$B$6:$D$102,2,0)="Ingresar precio de hoy:",VLOOKUP(AC57,'PRECIO ACTUAL'!$B$6:$D$102,3,0),VLOOKUP(AC57,'PRECIO ACTUAL'!$B$6:$D$102,2,0))</f>
        <v/>
      </c>
      <c r="AP57" s="24" t="str">
        <f>IFERROR(VLOOKUP(AF57,'TASA DE CAMBIO'!$D$2:$G$15,2,0),"")</f>
        <v/>
      </c>
      <c r="AQ57" s="24" t="str">
        <f>IFERROR(VLOOKUP(AF57,'TASA DE CAMBIO'!$D$2:$G$15,3,0),"")</f>
        <v/>
      </c>
      <c r="AR57" s="24" t="str">
        <f>IFERROR(VLOOKUP(AF57,'TASA DE CAMBIO'!$D$2:$G$15,4,0),"")</f>
        <v/>
      </c>
    </row>
    <row r="58" spans="2:44" x14ac:dyDescent="0.2">
      <c r="B58" s="24" t="str">
        <f>IF(PORTAFOLIO!AE59=0,"",PORTAFOLIO!AE59)</f>
        <v/>
      </c>
      <c r="C58" s="108" t="str">
        <f>IF(PORTAFOLIO!B59="","",PORTAFOLIO!B59)</f>
        <v/>
      </c>
      <c r="D58" s="2" t="str">
        <f>IF(B58="","",VLOOKUP(B58,PORTAFOLIO!$AE$6:$AI$102,3,0))</f>
        <v/>
      </c>
      <c r="E58" s="2" t="str">
        <f>IF(B58="","",VLOOKUP(B58,PORTAFOLIO!$AE$6:$AI$102,4,0))</f>
        <v/>
      </c>
      <c r="F58" s="2" t="str">
        <f>IF(B58="","",VLOOKUP(B58,PORTAFOLIO!$AE$6:$AI$102,5,0))</f>
        <v/>
      </c>
      <c r="G58" s="6" t="str">
        <f>IF(B58="","",SUMIF(REGISTROS!$B$5:$B$1000,B58,REGISTROS!$K$5:$K$1000)-SUMIF(REGISTROS!$M$5:$M$1000,B58,REGISTROS!$V$5:$V$1000))</f>
        <v/>
      </c>
      <c r="H58" s="109" t="str">
        <f t="shared" si="0"/>
        <v/>
      </c>
      <c r="I58" s="109" t="str">
        <f t="shared" si="1"/>
        <v/>
      </c>
      <c r="J58" s="109" t="str">
        <f t="shared" si="2"/>
        <v/>
      </c>
      <c r="K58" s="110" t="str">
        <f t="shared" si="3"/>
        <v/>
      </c>
      <c r="L58" s="111" t="str">
        <f>IFERROR(IF(B58="","",AK58/SUMIF(REGISTROS!$B$5:$B$1000,RENTABILIDAD!B58,REGISTROS!$G$5:$G$1000)),0)</f>
        <v/>
      </c>
      <c r="M58" s="62"/>
      <c r="N58" s="120" t="str">
        <f>IF(B58="","",SUMIF(REGISTROS!$B$5:$B$1000,RENTABILIDAD!B58,REGISTROS!$G$5:$G$1000)/SUMIF(REGISTROS!$B$5:$B$1000,RENTABILIDAD!B58,REGISTROS!$K$5:$K$1000))</f>
        <v/>
      </c>
      <c r="O58" s="121" t="str">
        <f ca="1">IF(VLOOKUP(C58,'PRECIO ACTUAL'!$B$6:$D$102,2,0)="Ingresar precio de hoy:",VLOOKUP(C58,'PRECIO ACTUAL'!$B$6:$D$102,3,0),VLOOKUP(C58,'PRECIO ACTUAL'!$B$6:$D$102,2,0))</f>
        <v/>
      </c>
      <c r="AB58" s="24" t="str">
        <f t="shared" si="4"/>
        <v/>
      </c>
      <c r="AC58" s="63" t="str">
        <f t="shared" si="5"/>
        <v/>
      </c>
      <c r="AD58" s="63" t="str">
        <f>IF(AB58="","",VLOOKUP(AB58,PORTAFOLIO!$AE$6:$AI$102,3,0))</f>
        <v/>
      </c>
      <c r="AE58" s="63" t="str">
        <f>IF(AB58="","",VLOOKUP(AB58,PORTAFOLIO!$AE$6:$AI$102,4,0))</f>
        <v/>
      </c>
      <c r="AF58" s="63" t="str">
        <f>IF(AB58="","",VLOOKUP(AB58,PORTAFOLIO!$AE$6:$AI$102,5,0))</f>
        <v/>
      </c>
      <c r="AG58" s="64" t="str">
        <f>IF(AB58="","",SUMIF(REGISTROS!$B$5:$B$1000,AB58,REGISTROS!$K$5:$K$1000)-SUMIF(REGISTROS!$M$5:$M$1000,AB58,REGISTROS!$V$5:$V$1000))</f>
        <v/>
      </c>
      <c r="AH58" s="65" t="str">
        <f>IF(AB58="","",SUMIF(REGISTROS!$B$5:$B$1000,RENTABILIDAD!AB58,REGISTROS!$H$5:$H$1000)+SUMIF(REGISTROS!$M$5:$M$1000,RENTABILIDAD!AB58,REGISTROS!$S$5:$S$1000))</f>
        <v/>
      </c>
      <c r="AI58" s="65" t="str">
        <f t="shared" si="6"/>
        <v/>
      </c>
      <c r="AJ58" s="65" t="str">
        <f>IF(AB58="","",SUMIF(DIVIDENDOS!$B$5:$B$1000,RENTABILIDAD!AB58,DIVIDENDOS!$AC$5:$AC$1000))</f>
        <v/>
      </c>
      <c r="AK58" s="66" t="str">
        <f>IF(AB58="","",AI58+SUMIF(REGISTROS!$M$5:$M$1000,RENTABILIDAD!AB58,REGISTROS!$R$5:$R$1000)-SUMIF(REGISTROS!$B$5:$B$1000,RENTABILIDAD!AB58,REGISTROS!$G$5:$G$1000)+AJ58-AH58)</f>
        <v/>
      </c>
      <c r="AL58" s="67" t="str">
        <f>IFERROR(IF(AB58="","",AK58/SUMIF(REGISTROS!$B$5:$B$1000,RENTABILIDAD!AB58,REGISTROS!$G$5:$G$1000)),0)</f>
        <v/>
      </c>
      <c r="AM58" s="68"/>
      <c r="AN58" s="65" t="str">
        <f>IF(AB58="","",SUMIF(REGISTROS!$B$5:$B$1000,RENTABILIDAD!AB58,REGISTROS!$G$5:$G$1000)/SUMIF(REGISTROS!$B$5:$B$1000,RENTABILIDAD!AB58,REGISTROS!$K$5:$K$1000))</f>
        <v/>
      </c>
      <c r="AO58" s="65" t="str">
        <f ca="1">IF(VLOOKUP(AC58,'PRECIO ACTUAL'!$B$6:$D$102,2,0)="Ingresar precio de hoy:",VLOOKUP(AC58,'PRECIO ACTUAL'!$B$6:$D$102,3,0),VLOOKUP(AC58,'PRECIO ACTUAL'!$B$6:$D$102,2,0))</f>
        <v/>
      </c>
      <c r="AP58" s="24" t="str">
        <f>IFERROR(VLOOKUP(AF58,'TASA DE CAMBIO'!$D$2:$G$15,2,0),"")</f>
        <v/>
      </c>
      <c r="AQ58" s="24" t="str">
        <f>IFERROR(VLOOKUP(AF58,'TASA DE CAMBIO'!$D$2:$G$15,3,0),"")</f>
        <v/>
      </c>
      <c r="AR58" s="24" t="str">
        <f>IFERROR(VLOOKUP(AF58,'TASA DE CAMBIO'!$D$2:$G$15,4,0),"")</f>
        <v/>
      </c>
    </row>
    <row r="59" spans="2:44" x14ac:dyDescent="0.2">
      <c r="B59" s="24" t="str">
        <f>IF(PORTAFOLIO!AE60=0,"",PORTAFOLIO!AE60)</f>
        <v/>
      </c>
      <c r="C59" s="108" t="str">
        <f>IF(PORTAFOLIO!B60="","",PORTAFOLIO!B60)</f>
        <v/>
      </c>
      <c r="D59" s="2" t="str">
        <f>IF(B59="","",VLOOKUP(B59,PORTAFOLIO!$AE$6:$AI$102,3,0))</f>
        <v/>
      </c>
      <c r="E59" s="2" t="str">
        <f>IF(B59="","",VLOOKUP(B59,PORTAFOLIO!$AE$6:$AI$102,4,0))</f>
        <v/>
      </c>
      <c r="F59" s="2" t="str">
        <f>IF(B59="","",VLOOKUP(B59,PORTAFOLIO!$AE$6:$AI$102,5,0))</f>
        <v/>
      </c>
      <c r="G59" s="6" t="str">
        <f>IF(B59="","",SUMIF(REGISTROS!$B$5:$B$1000,B59,REGISTROS!$K$5:$K$1000)-SUMIF(REGISTROS!$M$5:$M$1000,B59,REGISTROS!$V$5:$V$1000))</f>
        <v/>
      </c>
      <c r="H59" s="109" t="str">
        <f t="shared" si="0"/>
        <v/>
      </c>
      <c r="I59" s="109" t="str">
        <f t="shared" si="1"/>
        <v/>
      </c>
      <c r="J59" s="109" t="str">
        <f t="shared" si="2"/>
        <v/>
      </c>
      <c r="K59" s="110" t="str">
        <f t="shared" si="3"/>
        <v/>
      </c>
      <c r="L59" s="111" t="str">
        <f>IFERROR(IF(B59="","",AK59/SUMIF(REGISTROS!$B$5:$B$1000,RENTABILIDAD!B59,REGISTROS!$G$5:$G$1000)),0)</f>
        <v/>
      </c>
      <c r="M59" s="62"/>
      <c r="N59" s="120" t="str">
        <f>IF(B59="","",SUMIF(REGISTROS!$B$5:$B$1000,RENTABILIDAD!B59,REGISTROS!$G$5:$G$1000)/SUMIF(REGISTROS!$B$5:$B$1000,RENTABILIDAD!B59,REGISTROS!$K$5:$K$1000))</f>
        <v/>
      </c>
      <c r="O59" s="121" t="str">
        <f ca="1">IF(VLOOKUP(C59,'PRECIO ACTUAL'!$B$6:$D$102,2,0)="Ingresar precio de hoy:",VLOOKUP(C59,'PRECIO ACTUAL'!$B$6:$D$102,3,0),VLOOKUP(C59,'PRECIO ACTUAL'!$B$6:$D$102,2,0))</f>
        <v/>
      </c>
      <c r="AB59" s="24" t="str">
        <f t="shared" si="4"/>
        <v/>
      </c>
      <c r="AC59" s="63" t="str">
        <f t="shared" si="5"/>
        <v/>
      </c>
      <c r="AD59" s="63" t="str">
        <f>IF(AB59="","",VLOOKUP(AB59,PORTAFOLIO!$AE$6:$AI$102,3,0))</f>
        <v/>
      </c>
      <c r="AE59" s="63" t="str">
        <f>IF(AB59="","",VLOOKUP(AB59,PORTAFOLIO!$AE$6:$AI$102,4,0))</f>
        <v/>
      </c>
      <c r="AF59" s="63" t="str">
        <f>IF(AB59="","",VLOOKUP(AB59,PORTAFOLIO!$AE$6:$AI$102,5,0))</f>
        <v/>
      </c>
      <c r="AG59" s="64" t="str">
        <f>IF(AB59="","",SUMIF(REGISTROS!$B$5:$B$1000,AB59,REGISTROS!$K$5:$K$1000)-SUMIF(REGISTROS!$M$5:$M$1000,AB59,REGISTROS!$V$5:$V$1000))</f>
        <v/>
      </c>
      <c r="AH59" s="65" t="str">
        <f>IF(AB59="","",SUMIF(REGISTROS!$B$5:$B$1000,RENTABILIDAD!AB59,REGISTROS!$H$5:$H$1000)+SUMIF(REGISTROS!$M$5:$M$1000,RENTABILIDAD!AB59,REGISTROS!$S$5:$S$1000))</f>
        <v/>
      </c>
      <c r="AI59" s="65" t="str">
        <f t="shared" si="6"/>
        <v/>
      </c>
      <c r="AJ59" s="65" t="str">
        <f>IF(AB59="","",SUMIF(DIVIDENDOS!$B$5:$B$1000,RENTABILIDAD!AB59,DIVIDENDOS!$AC$5:$AC$1000))</f>
        <v/>
      </c>
      <c r="AK59" s="66" t="str">
        <f>IF(AB59="","",AI59+SUMIF(REGISTROS!$M$5:$M$1000,RENTABILIDAD!AB59,REGISTROS!$R$5:$R$1000)-SUMIF(REGISTROS!$B$5:$B$1000,RENTABILIDAD!AB59,REGISTROS!$G$5:$G$1000)+AJ59-AH59)</f>
        <v/>
      </c>
      <c r="AL59" s="67" t="str">
        <f>IFERROR(IF(AB59="","",AK59/SUMIF(REGISTROS!$B$5:$B$1000,RENTABILIDAD!AB59,REGISTROS!$G$5:$G$1000)),0)</f>
        <v/>
      </c>
      <c r="AM59" s="68"/>
      <c r="AN59" s="65" t="str">
        <f>IF(AB59="","",SUMIF(REGISTROS!$B$5:$B$1000,RENTABILIDAD!AB59,REGISTROS!$G$5:$G$1000)/SUMIF(REGISTROS!$B$5:$B$1000,RENTABILIDAD!AB59,REGISTROS!$K$5:$K$1000))</f>
        <v/>
      </c>
      <c r="AO59" s="65" t="str">
        <f ca="1">IF(VLOOKUP(AC59,'PRECIO ACTUAL'!$B$6:$D$102,2,0)="Ingresar precio de hoy:",VLOOKUP(AC59,'PRECIO ACTUAL'!$B$6:$D$102,3,0),VLOOKUP(AC59,'PRECIO ACTUAL'!$B$6:$D$102,2,0))</f>
        <v/>
      </c>
      <c r="AP59" s="24" t="str">
        <f>IFERROR(VLOOKUP(AF59,'TASA DE CAMBIO'!$D$2:$G$15,2,0),"")</f>
        <v/>
      </c>
      <c r="AQ59" s="24" t="str">
        <f>IFERROR(VLOOKUP(AF59,'TASA DE CAMBIO'!$D$2:$G$15,3,0),"")</f>
        <v/>
      </c>
      <c r="AR59" s="24" t="str">
        <f>IFERROR(VLOOKUP(AF59,'TASA DE CAMBIO'!$D$2:$G$15,4,0),"")</f>
        <v/>
      </c>
    </row>
    <row r="60" spans="2:44" x14ac:dyDescent="0.2">
      <c r="B60" s="24" t="str">
        <f>IF(PORTAFOLIO!AE61=0,"",PORTAFOLIO!AE61)</f>
        <v/>
      </c>
      <c r="C60" s="108" t="str">
        <f>IF(PORTAFOLIO!B61="","",PORTAFOLIO!B61)</f>
        <v/>
      </c>
      <c r="D60" s="2" t="str">
        <f>IF(B60="","",VLOOKUP(B60,PORTAFOLIO!$AE$6:$AI$102,3,0))</f>
        <v/>
      </c>
      <c r="E60" s="2" t="str">
        <f>IF(B60="","",VLOOKUP(B60,PORTAFOLIO!$AE$6:$AI$102,4,0))</f>
        <v/>
      </c>
      <c r="F60" s="2" t="str">
        <f>IF(B60="","",VLOOKUP(B60,PORTAFOLIO!$AE$6:$AI$102,5,0))</f>
        <v/>
      </c>
      <c r="G60" s="6" t="str">
        <f>IF(B60="","",SUMIF(REGISTROS!$B$5:$B$1000,B60,REGISTROS!$K$5:$K$1000)-SUMIF(REGISTROS!$M$5:$M$1000,B60,REGISTROS!$V$5:$V$1000))</f>
        <v/>
      </c>
      <c r="H60" s="109" t="str">
        <f t="shared" si="0"/>
        <v/>
      </c>
      <c r="I60" s="109" t="str">
        <f t="shared" si="1"/>
        <v/>
      </c>
      <c r="J60" s="109" t="str">
        <f t="shared" si="2"/>
        <v/>
      </c>
      <c r="K60" s="110" t="str">
        <f t="shared" si="3"/>
        <v/>
      </c>
      <c r="L60" s="111" t="str">
        <f>IFERROR(IF(B60="","",AK60/SUMIF(REGISTROS!$B$5:$B$1000,RENTABILIDAD!B60,REGISTROS!$G$5:$G$1000)),0)</f>
        <v/>
      </c>
      <c r="M60" s="62"/>
      <c r="N60" s="120" t="str">
        <f>IF(B60="","",SUMIF(REGISTROS!$B$5:$B$1000,RENTABILIDAD!B60,REGISTROS!$G$5:$G$1000)/SUMIF(REGISTROS!$B$5:$B$1000,RENTABILIDAD!B60,REGISTROS!$K$5:$K$1000))</f>
        <v/>
      </c>
      <c r="O60" s="121" t="str">
        <f ca="1">IF(VLOOKUP(C60,'PRECIO ACTUAL'!$B$6:$D$102,2,0)="Ingresar precio de hoy:",VLOOKUP(C60,'PRECIO ACTUAL'!$B$6:$D$102,3,0),VLOOKUP(C60,'PRECIO ACTUAL'!$B$6:$D$102,2,0))</f>
        <v/>
      </c>
      <c r="AB60" s="24" t="str">
        <f t="shared" si="4"/>
        <v/>
      </c>
      <c r="AC60" s="63" t="str">
        <f t="shared" si="5"/>
        <v/>
      </c>
      <c r="AD60" s="63" t="str">
        <f>IF(AB60="","",VLOOKUP(AB60,PORTAFOLIO!$AE$6:$AI$102,3,0))</f>
        <v/>
      </c>
      <c r="AE60" s="63" t="str">
        <f>IF(AB60="","",VLOOKUP(AB60,PORTAFOLIO!$AE$6:$AI$102,4,0))</f>
        <v/>
      </c>
      <c r="AF60" s="63" t="str">
        <f>IF(AB60="","",VLOOKUP(AB60,PORTAFOLIO!$AE$6:$AI$102,5,0))</f>
        <v/>
      </c>
      <c r="AG60" s="64" t="str">
        <f>IF(AB60="","",SUMIF(REGISTROS!$B$5:$B$1000,AB60,REGISTROS!$K$5:$K$1000)-SUMIF(REGISTROS!$M$5:$M$1000,AB60,REGISTROS!$V$5:$V$1000))</f>
        <v/>
      </c>
      <c r="AH60" s="65" t="str">
        <f>IF(AB60="","",SUMIF(REGISTROS!$B$5:$B$1000,RENTABILIDAD!AB60,REGISTROS!$H$5:$H$1000)+SUMIF(REGISTROS!$M$5:$M$1000,RENTABILIDAD!AB60,REGISTROS!$S$5:$S$1000))</f>
        <v/>
      </c>
      <c r="AI60" s="65" t="str">
        <f t="shared" si="6"/>
        <v/>
      </c>
      <c r="AJ60" s="65" t="str">
        <f>IF(AB60="","",SUMIF(DIVIDENDOS!$B$5:$B$1000,RENTABILIDAD!AB60,DIVIDENDOS!$AC$5:$AC$1000))</f>
        <v/>
      </c>
      <c r="AK60" s="66" t="str">
        <f>IF(AB60="","",AI60+SUMIF(REGISTROS!$M$5:$M$1000,RENTABILIDAD!AB60,REGISTROS!$R$5:$R$1000)-SUMIF(REGISTROS!$B$5:$B$1000,RENTABILIDAD!AB60,REGISTROS!$G$5:$G$1000)+AJ60-AH60)</f>
        <v/>
      </c>
      <c r="AL60" s="67" t="str">
        <f>IFERROR(IF(AB60="","",AK60/SUMIF(REGISTROS!$B$5:$B$1000,RENTABILIDAD!AB60,REGISTROS!$G$5:$G$1000)),0)</f>
        <v/>
      </c>
      <c r="AM60" s="68"/>
      <c r="AN60" s="65" t="str">
        <f>IF(AB60="","",SUMIF(REGISTROS!$B$5:$B$1000,RENTABILIDAD!AB60,REGISTROS!$G$5:$G$1000)/SUMIF(REGISTROS!$B$5:$B$1000,RENTABILIDAD!AB60,REGISTROS!$K$5:$K$1000))</f>
        <v/>
      </c>
      <c r="AO60" s="65" t="str">
        <f ca="1">IF(VLOOKUP(AC60,'PRECIO ACTUAL'!$B$6:$D$102,2,0)="Ingresar precio de hoy:",VLOOKUP(AC60,'PRECIO ACTUAL'!$B$6:$D$102,3,0),VLOOKUP(AC60,'PRECIO ACTUAL'!$B$6:$D$102,2,0))</f>
        <v/>
      </c>
      <c r="AP60" s="24" t="str">
        <f>IFERROR(VLOOKUP(AF60,'TASA DE CAMBIO'!$D$2:$G$15,2,0),"")</f>
        <v/>
      </c>
      <c r="AQ60" s="24" t="str">
        <f>IFERROR(VLOOKUP(AF60,'TASA DE CAMBIO'!$D$2:$G$15,3,0),"")</f>
        <v/>
      </c>
      <c r="AR60" s="24" t="str">
        <f>IFERROR(VLOOKUP(AF60,'TASA DE CAMBIO'!$D$2:$G$15,4,0),"")</f>
        <v/>
      </c>
    </row>
    <row r="61" spans="2:44" x14ac:dyDescent="0.2">
      <c r="B61" s="24" t="str">
        <f>IF(PORTAFOLIO!AE62=0,"",PORTAFOLIO!AE62)</f>
        <v/>
      </c>
      <c r="C61" s="108" t="str">
        <f>IF(PORTAFOLIO!B62="","",PORTAFOLIO!B62)</f>
        <v/>
      </c>
      <c r="D61" s="2" t="str">
        <f>IF(B61="","",VLOOKUP(B61,PORTAFOLIO!$AE$6:$AI$102,3,0))</f>
        <v/>
      </c>
      <c r="E61" s="2" t="str">
        <f>IF(B61="","",VLOOKUP(B61,PORTAFOLIO!$AE$6:$AI$102,4,0))</f>
        <v/>
      </c>
      <c r="F61" s="2" t="str">
        <f>IF(B61="","",VLOOKUP(B61,PORTAFOLIO!$AE$6:$AI$102,5,0))</f>
        <v/>
      </c>
      <c r="G61" s="6" t="str">
        <f>IF(B61="","",SUMIF(REGISTROS!$B$5:$B$1000,B61,REGISTROS!$K$5:$K$1000)-SUMIF(REGISTROS!$M$5:$M$1000,B61,REGISTROS!$V$5:$V$1000))</f>
        <v/>
      </c>
      <c r="H61" s="109" t="str">
        <f t="shared" si="0"/>
        <v/>
      </c>
      <c r="I61" s="109" t="str">
        <f t="shared" si="1"/>
        <v/>
      </c>
      <c r="J61" s="109" t="str">
        <f t="shared" si="2"/>
        <v/>
      </c>
      <c r="K61" s="110" t="str">
        <f t="shared" si="3"/>
        <v/>
      </c>
      <c r="L61" s="111" t="str">
        <f>IFERROR(IF(B61="","",AK61/SUMIF(REGISTROS!$B$5:$B$1000,RENTABILIDAD!B61,REGISTROS!$G$5:$G$1000)),0)</f>
        <v/>
      </c>
      <c r="M61" s="62"/>
      <c r="N61" s="120" t="str">
        <f>IF(B61="","",SUMIF(REGISTROS!$B$5:$B$1000,RENTABILIDAD!B61,REGISTROS!$G$5:$G$1000)/SUMIF(REGISTROS!$B$5:$B$1000,RENTABILIDAD!B61,REGISTROS!$K$5:$K$1000))</f>
        <v/>
      </c>
      <c r="O61" s="121" t="str">
        <f ca="1">IF(VLOOKUP(C61,'PRECIO ACTUAL'!$B$6:$D$102,2,0)="Ingresar precio de hoy:",VLOOKUP(C61,'PRECIO ACTUAL'!$B$6:$D$102,3,0),VLOOKUP(C61,'PRECIO ACTUAL'!$B$6:$D$102,2,0))</f>
        <v/>
      </c>
      <c r="AB61" s="24" t="str">
        <f t="shared" si="4"/>
        <v/>
      </c>
      <c r="AC61" s="63" t="str">
        <f t="shared" si="5"/>
        <v/>
      </c>
      <c r="AD61" s="63" t="str">
        <f>IF(AB61="","",VLOOKUP(AB61,PORTAFOLIO!$AE$6:$AI$102,3,0))</f>
        <v/>
      </c>
      <c r="AE61" s="63" t="str">
        <f>IF(AB61="","",VLOOKUP(AB61,PORTAFOLIO!$AE$6:$AI$102,4,0))</f>
        <v/>
      </c>
      <c r="AF61" s="63" t="str">
        <f>IF(AB61="","",VLOOKUP(AB61,PORTAFOLIO!$AE$6:$AI$102,5,0))</f>
        <v/>
      </c>
      <c r="AG61" s="64" t="str">
        <f>IF(AB61="","",SUMIF(REGISTROS!$B$5:$B$1000,AB61,REGISTROS!$K$5:$K$1000)-SUMIF(REGISTROS!$M$5:$M$1000,AB61,REGISTROS!$V$5:$V$1000))</f>
        <v/>
      </c>
      <c r="AH61" s="65" t="str">
        <f>IF(AB61="","",SUMIF(REGISTROS!$B$5:$B$1000,RENTABILIDAD!AB61,REGISTROS!$H$5:$H$1000)+SUMIF(REGISTROS!$M$5:$M$1000,RENTABILIDAD!AB61,REGISTROS!$S$5:$S$1000))</f>
        <v/>
      </c>
      <c r="AI61" s="65" t="str">
        <f t="shared" si="6"/>
        <v/>
      </c>
      <c r="AJ61" s="65" t="str">
        <f>IF(AB61="","",SUMIF(DIVIDENDOS!$B$5:$B$1000,RENTABILIDAD!AB61,DIVIDENDOS!$AC$5:$AC$1000))</f>
        <v/>
      </c>
      <c r="AK61" s="66" t="str">
        <f>IF(AB61="","",AI61+SUMIF(REGISTROS!$M$5:$M$1000,RENTABILIDAD!AB61,REGISTROS!$R$5:$R$1000)-SUMIF(REGISTROS!$B$5:$B$1000,RENTABILIDAD!AB61,REGISTROS!$G$5:$G$1000)+AJ61-AH61)</f>
        <v/>
      </c>
      <c r="AL61" s="67" t="str">
        <f>IFERROR(IF(AB61="","",AK61/SUMIF(REGISTROS!$B$5:$B$1000,RENTABILIDAD!AB61,REGISTROS!$G$5:$G$1000)),0)</f>
        <v/>
      </c>
      <c r="AM61" s="68"/>
      <c r="AN61" s="65" t="str">
        <f>IF(AB61="","",SUMIF(REGISTROS!$B$5:$B$1000,RENTABILIDAD!AB61,REGISTROS!$G$5:$G$1000)/SUMIF(REGISTROS!$B$5:$B$1000,RENTABILIDAD!AB61,REGISTROS!$K$5:$K$1000))</f>
        <v/>
      </c>
      <c r="AO61" s="65" t="str">
        <f ca="1">IF(VLOOKUP(AC61,'PRECIO ACTUAL'!$B$6:$D$102,2,0)="Ingresar precio de hoy:",VLOOKUP(AC61,'PRECIO ACTUAL'!$B$6:$D$102,3,0),VLOOKUP(AC61,'PRECIO ACTUAL'!$B$6:$D$102,2,0))</f>
        <v/>
      </c>
      <c r="AP61" s="24" t="str">
        <f>IFERROR(VLOOKUP(AF61,'TASA DE CAMBIO'!$D$2:$G$15,2,0),"")</f>
        <v/>
      </c>
      <c r="AQ61" s="24" t="str">
        <f>IFERROR(VLOOKUP(AF61,'TASA DE CAMBIO'!$D$2:$G$15,3,0),"")</f>
        <v/>
      </c>
      <c r="AR61" s="24" t="str">
        <f>IFERROR(VLOOKUP(AF61,'TASA DE CAMBIO'!$D$2:$G$15,4,0),"")</f>
        <v/>
      </c>
    </row>
    <row r="62" spans="2:44" x14ac:dyDescent="0.2">
      <c r="B62" s="24" t="str">
        <f>IF(PORTAFOLIO!AE63=0,"",PORTAFOLIO!AE63)</f>
        <v/>
      </c>
      <c r="C62" s="108" t="str">
        <f>IF(PORTAFOLIO!B63="","",PORTAFOLIO!B63)</f>
        <v/>
      </c>
      <c r="D62" s="2" t="str">
        <f>IF(B62="","",VLOOKUP(B62,PORTAFOLIO!$AE$6:$AI$102,3,0))</f>
        <v/>
      </c>
      <c r="E62" s="2" t="str">
        <f>IF(B62="","",VLOOKUP(B62,PORTAFOLIO!$AE$6:$AI$102,4,0))</f>
        <v/>
      </c>
      <c r="F62" s="2" t="str">
        <f>IF(B62="","",VLOOKUP(B62,PORTAFOLIO!$AE$6:$AI$102,5,0))</f>
        <v/>
      </c>
      <c r="G62" s="6" t="str">
        <f>IF(B62="","",SUMIF(REGISTROS!$B$5:$B$1000,B62,REGISTROS!$K$5:$K$1000)-SUMIF(REGISTROS!$M$5:$M$1000,B62,REGISTROS!$V$5:$V$1000))</f>
        <v/>
      </c>
      <c r="H62" s="109" t="str">
        <f t="shared" si="0"/>
        <v/>
      </c>
      <c r="I62" s="109" t="str">
        <f t="shared" si="1"/>
        <v/>
      </c>
      <c r="J62" s="109" t="str">
        <f t="shared" si="2"/>
        <v/>
      </c>
      <c r="K62" s="110" t="str">
        <f t="shared" si="3"/>
        <v/>
      </c>
      <c r="L62" s="111" t="str">
        <f>IFERROR(IF(B62="","",AK62/SUMIF(REGISTROS!$B$5:$B$1000,RENTABILIDAD!B62,REGISTROS!$G$5:$G$1000)),0)</f>
        <v/>
      </c>
      <c r="M62" s="62"/>
      <c r="N62" s="120" t="str">
        <f>IF(B62="","",SUMIF(REGISTROS!$B$5:$B$1000,RENTABILIDAD!B62,REGISTROS!$G$5:$G$1000)/SUMIF(REGISTROS!$B$5:$B$1000,RENTABILIDAD!B62,REGISTROS!$K$5:$K$1000))</f>
        <v/>
      </c>
      <c r="O62" s="121" t="str">
        <f ca="1">IF(VLOOKUP(C62,'PRECIO ACTUAL'!$B$6:$D$102,2,0)="Ingresar precio de hoy:",VLOOKUP(C62,'PRECIO ACTUAL'!$B$6:$D$102,3,0),VLOOKUP(C62,'PRECIO ACTUAL'!$B$6:$D$102,2,0))</f>
        <v/>
      </c>
      <c r="AB62" s="24" t="str">
        <f t="shared" si="4"/>
        <v/>
      </c>
      <c r="AC62" s="63" t="str">
        <f t="shared" si="5"/>
        <v/>
      </c>
      <c r="AD62" s="63" t="str">
        <f>IF(AB62="","",VLOOKUP(AB62,PORTAFOLIO!$AE$6:$AI$102,3,0))</f>
        <v/>
      </c>
      <c r="AE62" s="63" t="str">
        <f>IF(AB62="","",VLOOKUP(AB62,PORTAFOLIO!$AE$6:$AI$102,4,0))</f>
        <v/>
      </c>
      <c r="AF62" s="63" t="str">
        <f>IF(AB62="","",VLOOKUP(AB62,PORTAFOLIO!$AE$6:$AI$102,5,0))</f>
        <v/>
      </c>
      <c r="AG62" s="64" t="str">
        <f>IF(AB62="","",SUMIF(REGISTROS!$B$5:$B$1000,AB62,REGISTROS!$K$5:$K$1000)-SUMIF(REGISTROS!$M$5:$M$1000,AB62,REGISTROS!$V$5:$V$1000))</f>
        <v/>
      </c>
      <c r="AH62" s="65" t="str">
        <f>IF(AB62="","",SUMIF(REGISTROS!$B$5:$B$1000,RENTABILIDAD!AB62,REGISTROS!$H$5:$H$1000)+SUMIF(REGISTROS!$M$5:$M$1000,RENTABILIDAD!AB62,REGISTROS!$S$5:$S$1000))</f>
        <v/>
      </c>
      <c r="AI62" s="65" t="str">
        <f t="shared" si="6"/>
        <v/>
      </c>
      <c r="AJ62" s="65" t="str">
        <f>IF(AB62="","",SUMIF(DIVIDENDOS!$B$5:$B$1000,RENTABILIDAD!AB62,DIVIDENDOS!$AC$5:$AC$1000))</f>
        <v/>
      </c>
      <c r="AK62" s="66" t="str">
        <f>IF(AB62="","",AI62+SUMIF(REGISTROS!$M$5:$M$1000,RENTABILIDAD!AB62,REGISTROS!$R$5:$R$1000)-SUMIF(REGISTROS!$B$5:$B$1000,RENTABILIDAD!AB62,REGISTROS!$G$5:$G$1000)+AJ62-AH62)</f>
        <v/>
      </c>
      <c r="AL62" s="67" t="str">
        <f>IFERROR(IF(AB62="","",AK62/SUMIF(REGISTROS!$B$5:$B$1000,RENTABILIDAD!AB62,REGISTROS!$G$5:$G$1000)),0)</f>
        <v/>
      </c>
      <c r="AM62" s="68"/>
      <c r="AN62" s="65" t="str">
        <f>IF(AB62="","",SUMIF(REGISTROS!$B$5:$B$1000,RENTABILIDAD!AB62,REGISTROS!$G$5:$G$1000)/SUMIF(REGISTROS!$B$5:$B$1000,RENTABILIDAD!AB62,REGISTROS!$K$5:$K$1000))</f>
        <v/>
      </c>
      <c r="AO62" s="65" t="str">
        <f ca="1">IF(VLOOKUP(AC62,'PRECIO ACTUAL'!$B$6:$D$102,2,0)="Ingresar precio de hoy:",VLOOKUP(AC62,'PRECIO ACTUAL'!$B$6:$D$102,3,0),VLOOKUP(AC62,'PRECIO ACTUAL'!$B$6:$D$102,2,0))</f>
        <v/>
      </c>
      <c r="AP62" s="24" t="str">
        <f>IFERROR(VLOOKUP(AF62,'TASA DE CAMBIO'!$D$2:$G$15,2,0),"")</f>
        <v/>
      </c>
      <c r="AQ62" s="24" t="str">
        <f>IFERROR(VLOOKUP(AF62,'TASA DE CAMBIO'!$D$2:$G$15,3,0),"")</f>
        <v/>
      </c>
      <c r="AR62" s="24" t="str">
        <f>IFERROR(VLOOKUP(AF62,'TASA DE CAMBIO'!$D$2:$G$15,4,0),"")</f>
        <v/>
      </c>
    </row>
    <row r="63" spans="2:44" x14ac:dyDescent="0.2">
      <c r="B63" s="24" t="str">
        <f>IF(PORTAFOLIO!AE64=0,"",PORTAFOLIO!AE64)</f>
        <v/>
      </c>
      <c r="C63" s="108" t="str">
        <f>IF(PORTAFOLIO!B64="","",PORTAFOLIO!B64)</f>
        <v/>
      </c>
      <c r="D63" s="2" t="str">
        <f>IF(B63="","",VLOOKUP(B63,PORTAFOLIO!$AE$6:$AI$102,3,0))</f>
        <v/>
      </c>
      <c r="E63" s="2" t="str">
        <f>IF(B63="","",VLOOKUP(B63,PORTAFOLIO!$AE$6:$AI$102,4,0))</f>
        <v/>
      </c>
      <c r="F63" s="2" t="str">
        <f>IF(B63="","",VLOOKUP(B63,PORTAFOLIO!$AE$6:$AI$102,5,0))</f>
        <v/>
      </c>
      <c r="G63" s="6" t="str">
        <f>IF(B63="","",SUMIF(REGISTROS!$B$5:$B$1000,B63,REGISTROS!$K$5:$K$1000)-SUMIF(REGISTROS!$M$5:$M$1000,B63,REGISTROS!$V$5:$V$1000))</f>
        <v/>
      </c>
      <c r="H63" s="109" t="str">
        <f t="shared" si="0"/>
        <v/>
      </c>
      <c r="I63" s="109" t="str">
        <f t="shared" si="1"/>
        <v/>
      </c>
      <c r="J63" s="109" t="str">
        <f t="shared" si="2"/>
        <v/>
      </c>
      <c r="K63" s="110" t="str">
        <f t="shared" si="3"/>
        <v/>
      </c>
      <c r="L63" s="111" t="str">
        <f>IFERROR(IF(B63="","",AK63/SUMIF(REGISTROS!$B$5:$B$1000,RENTABILIDAD!B63,REGISTROS!$G$5:$G$1000)),0)</f>
        <v/>
      </c>
      <c r="M63" s="62"/>
      <c r="N63" s="120" t="str">
        <f>IF(B63="","",SUMIF(REGISTROS!$B$5:$B$1000,RENTABILIDAD!B63,REGISTROS!$G$5:$G$1000)/SUMIF(REGISTROS!$B$5:$B$1000,RENTABILIDAD!B63,REGISTROS!$K$5:$K$1000))</f>
        <v/>
      </c>
      <c r="O63" s="121" t="str">
        <f ca="1">IF(VLOOKUP(C63,'PRECIO ACTUAL'!$B$6:$D$102,2,0)="Ingresar precio de hoy:",VLOOKUP(C63,'PRECIO ACTUAL'!$B$6:$D$102,3,0),VLOOKUP(C63,'PRECIO ACTUAL'!$B$6:$D$102,2,0))</f>
        <v/>
      </c>
      <c r="AB63" s="24" t="str">
        <f t="shared" si="4"/>
        <v/>
      </c>
      <c r="AC63" s="63" t="str">
        <f t="shared" si="5"/>
        <v/>
      </c>
      <c r="AD63" s="63" t="str">
        <f>IF(AB63="","",VLOOKUP(AB63,PORTAFOLIO!$AE$6:$AI$102,3,0))</f>
        <v/>
      </c>
      <c r="AE63" s="63" t="str">
        <f>IF(AB63="","",VLOOKUP(AB63,PORTAFOLIO!$AE$6:$AI$102,4,0))</f>
        <v/>
      </c>
      <c r="AF63" s="63" t="str">
        <f>IF(AB63="","",VLOOKUP(AB63,PORTAFOLIO!$AE$6:$AI$102,5,0))</f>
        <v/>
      </c>
      <c r="AG63" s="64" t="str">
        <f>IF(AB63="","",SUMIF(REGISTROS!$B$5:$B$1000,AB63,REGISTROS!$K$5:$K$1000)-SUMIF(REGISTROS!$M$5:$M$1000,AB63,REGISTROS!$V$5:$V$1000))</f>
        <v/>
      </c>
      <c r="AH63" s="65" t="str">
        <f>IF(AB63="","",SUMIF(REGISTROS!$B$5:$B$1000,RENTABILIDAD!AB63,REGISTROS!$H$5:$H$1000)+SUMIF(REGISTROS!$M$5:$M$1000,RENTABILIDAD!AB63,REGISTROS!$S$5:$S$1000))</f>
        <v/>
      </c>
      <c r="AI63" s="65" t="str">
        <f t="shared" si="6"/>
        <v/>
      </c>
      <c r="AJ63" s="65" t="str">
        <f>IF(AB63="","",SUMIF(DIVIDENDOS!$B$5:$B$1000,RENTABILIDAD!AB63,DIVIDENDOS!$AC$5:$AC$1000))</f>
        <v/>
      </c>
      <c r="AK63" s="66" t="str">
        <f>IF(AB63="","",AI63+SUMIF(REGISTROS!$M$5:$M$1000,RENTABILIDAD!AB63,REGISTROS!$R$5:$R$1000)-SUMIF(REGISTROS!$B$5:$B$1000,RENTABILIDAD!AB63,REGISTROS!$G$5:$G$1000)+AJ63-AH63)</f>
        <v/>
      </c>
      <c r="AL63" s="67" t="str">
        <f>IFERROR(IF(AB63="","",AK63/SUMIF(REGISTROS!$B$5:$B$1000,RENTABILIDAD!AB63,REGISTROS!$G$5:$G$1000)),0)</f>
        <v/>
      </c>
      <c r="AM63" s="68"/>
      <c r="AN63" s="65" t="str">
        <f>IF(AB63="","",SUMIF(REGISTROS!$B$5:$B$1000,RENTABILIDAD!AB63,REGISTROS!$G$5:$G$1000)/SUMIF(REGISTROS!$B$5:$B$1000,RENTABILIDAD!AB63,REGISTROS!$K$5:$K$1000))</f>
        <v/>
      </c>
      <c r="AO63" s="65" t="str">
        <f ca="1">IF(VLOOKUP(AC63,'PRECIO ACTUAL'!$B$6:$D$102,2,0)="Ingresar precio de hoy:",VLOOKUP(AC63,'PRECIO ACTUAL'!$B$6:$D$102,3,0),VLOOKUP(AC63,'PRECIO ACTUAL'!$B$6:$D$102,2,0))</f>
        <v/>
      </c>
      <c r="AP63" s="24" t="str">
        <f>IFERROR(VLOOKUP(AF63,'TASA DE CAMBIO'!$D$2:$G$15,2,0),"")</f>
        <v/>
      </c>
      <c r="AQ63" s="24" t="str">
        <f>IFERROR(VLOOKUP(AF63,'TASA DE CAMBIO'!$D$2:$G$15,3,0),"")</f>
        <v/>
      </c>
      <c r="AR63" s="24" t="str">
        <f>IFERROR(VLOOKUP(AF63,'TASA DE CAMBIO'!$D$2:$G$15,4,0),"")</f>
        <v/>
      </c>
    </row>
    <row r="64" spans="2:44" x14ac:dyDescent="0.2">
      <c r="B64" s="24" t="str">
        <f>IF(PORTAFOLIO!AE65=0,"",PORTAFOLIO!AE65)</f>
        <v/>
      </c>
      <c r="C64" s="108" t="str">
        <f>IF(PORTAFOLIO!B65="","",PORTAFOLIO!B65)</f>
        <v/>
      </c>
      <c r="D64" s="2" t="str">
        <f>IF(B64="","",VLOOKUP(B64,PORTAFOLIO!$AE$6:$AI$102,3,0))</f>
        <v/>
      </c>
      <c r="E64" s="2" t="str">
        <f>IF(B64="","",VLOOKUP(B64,PORTAFOLIO!$AE$6:$AI$102,4,0))</f>
        <v/>
      </c>
      <c r="F64" s="2" t="str">
        <f>IF(B64="","",VLOOKUP(B64,PORTAFOLIO!$AE$6:$AI$102,5,0))</f>
        <v/>
      </c>
      <c r="G64" s="6" t="str">
        <f>IF(B64="","",SUMIF(REGISTROS!$B$5:$B$1000,B64,REGISTROS!$K$5:$K$1000)-SUMIF(REGISTROS!$M$5:$M$1000,B64,REGISTROS!$V$5:$V$1000))</f>
        <v/>
      </c>
      <c r="H64" s="109" t="str">
        <f t="shared" si="0"/>
        <v/>
      </c>
      <c r="I64" s="109" t="str">
        <f t="shared" si="1"/>
        <v/>
      </c>
      <c r="J64" s="109" t="str">
        <f t="shared" si="2"/>
        <v/>
      </c>
      <c r="K64" s="110" t="str">
        <f t="shared" si="3"/>
        <v/>
      </c>
      <c r="L64" s="111" t="str">
        <f>IFERROR(IF(B64="","",AK64/SUMIF(REGISTROS!$B$5:$B$1000,RENTABILIDAD!B64,REGISTROS!$G$5:$G$1000)),0)</f>
        <v/>
      </c>
      <c r="M64" s="62"/>
      <c r="N64" s="120" t="str">
        <f>IF(B64="","",SUMIF(REGISTROS!$B$5:$B$1000,RENTABILIDAD!B64,REGISTROS!$G$5:$G$1000)/SUMIF(REGISTROS!$B$5:$B$1000,RENTABILIDAD!B64,REGISTROS!$K$5:$K$1000))</f>
        <v/>
      </c>
      <c r="O64" s="121" t="str">
        <f ca="1">IF(VLOOKUP(C64,'PRECIO ACTUAL'!$B$6:$D$102,2,0)="Ingresar precio de hoy:",VLOOKUP(C64,'PRECIO ACTUAL'!$B$6:$D$102,3,0),VLOOKUP(C64,'PRECIO ACTUAL'!$B$6:$D$102,2,0))</f>
        <v/>
      </c>
      <c r="AB64" s="24" t="str">
        <f t="shared" si="4"/>
        <v/>
      </c>
      <c r="AC64" s="63" t="str">
        <f t="shared" si="5"/>
        <v/>
      </c>
      <c r="AD64" s="63" t="str">
        <f>IF(AB64="","",VLOOKUP(AB64,PORTAFOLIO!$AE$6:$AI$102,3,0))</f>
        <v/>
      </c>
      <c r="AE64" s="63" t="str">
        <f>IF(AB64="","",VLOOKUP(AB64,PORTAFOLIO!$AE$6:$AI$102,4,0))</f>
        <v/>
      </c>
      <c r="AF64" s="63" t="str">
        <f>IF(AB64="","",VLOOKUP(AB64,PORTAFOLIO!$AE$6:$AI$102,5,0))</f>
        <v/>
      </c>
      <c r="AG64" s="64" t="str">
        <f>IF(AB64="","",SUMIF(REGISTROS!$B$5:$B$1000,AB64,REGISTROS!$K$5:$K$1000)-SUMIF(REGISTROS!$M$5:$M$1000,AB64,REGISTROS!$V$5:$V$1000))</f>
        <v/>
      </c>
      <c r="AH64" s="65" t="str">
        <f>IF(AB64="","",SUMIF(REGISTROS!$B$5:$B$1000,RENTABILIDAD!AB64,REGISTROS!$H$5:$H$1000)+SUMIF(REGISTROS!$M$5:$M$1000,RENTABILIDAD!AB64,REGISTROS!$S$5:$S$1000))</f>
        <v/>
      </c>
      <c r="AI64" s="65" t="str">
        <f t="shared" si="6"/>
        <v/>
      </c>
      <c r="AJ64" s="65" t="str">
        <f>IF(AB64="","",SUMIF(DIVIDENDOS!$B$5:$B$1000,RENTABILIDAD!AB64,DIVIDENDOS!$AC$5:$AC$1000))</f>
        <v/>
      </c>
      <c r="AK64" s="66" t="str">
        <f>IF(AB64="","",AI64+SUMIF(REGISTROS!$M$5:$M$1000,RENTABILIDAD!AB64,REGISTROS!$R$5:$R$1000)-SUMIF(REGISTROS!$B$5:$B$1000,RENTABILIDAD!AB64,REGISTROS!$G$5:$G$1000)+AJ64-AH64)</f>
        <v/>
      </c>
      <c r="AL64" s="67" t="str">
        <f>IFERROR(IF(AB64="","",AK64/SUMIF(REGISTROS!$B$5:$B$1000,RENTABILIDAD!AB64,REGISTROS!$G$5:$G$1000)),0)</f>
        <v/>
      </c>
      <c r="AM64" s="68"/>
      <c r="AN64" s="65" t="str">
        <f>IF(AB64="","",SUMIF(REGISTROS!$B$5:$B$1000,RENTABILIDAD!AB64,REGISTROS!$G$5:$G$1000)/SUMIF(REGISTROS!$B$5:$B$1000,RENTABILIDAD!AB64,REGISTROS!$K$5:$K$1000))</f>
        <v/>
      </c>
      <c r="AO64" s="65" t="str">
        <f ca="1">IF(VLOOKUP(AC64,'PRECIO ACTUAL'!$B$6:$D$102,2,0)="Ingresar precio de hoy:",VLOOKUP(AC64,'PRECIO ACTUAL'!$B$6:$D$102,3,0),VLOOKUP(AC64,'PRECIO ACTUAL'!$B$6:$D$102,2,0))</f>
        <v/>
      </c>
      <c r="AP64" s="24" t="str">
        <f>IFERROR(VLOOKUP(AF64,'TASA DE CAMBIO'!$D$2:$G$15,2,0),"")</f>
        <v/>
      </c>
      <c r="AQ64" s="24" t="str">
        <f>IFERROR(VLOOKUP(AF64,'TASA DE CAMBIO'!$D$2:$G$15,3,0),"")</f>
        <v/>
      </c>
      <c r="AR64" s="24" t="str">
        <f>IFERROR(VLOOKUP(AF64,'TASA DE CAMBIO'!$D$2:$G$15,4,0),"")</f>
        <v/>
      </c>
    </row>
    <row r="65" spans="2:44" x14ac:dyDescent="0.2">
      <c r="B65" s="24" t="str">
        <f>IF(PORTAFOLIO!AE66=0,"",PORTAFOLIO!AE66)</f>
        <v/>
      </c>
      <c r="C65" s="108" t="str">
        <f>IF(PORTAFOLIO!B66="","",PORTAFOLIO!B66)</f>
        <v/>
      </c>
      <c r="D65" s="2" t="str">
        <f>IF(B65="","",VLOOKUP(B65,PORTAFOLIO!$AE$6:$AI$102,3,0))</f>
        <v/>
      </c>
      <c r="E65" s="2" t="str">
        <f>IF(B65="","",VLOOKUP(B65,PORTAFOLIO!$AE$6:$AI$102,4,0))</f>
        <v/>
      </c>
      <c r="F65" s="2" t="str">
        <f>IF(B65="","",VLOOKUP(B65,PORTAFOLIO!$AE$6:$AI$102,5,0))</f>
        <v/>
      </c>
      <c r="G65" s="6" t="str">
        <f>IF(B65="","",SUMIF(REGISTROS!$B$5:$B$1000,B65,REGISTROS!$K$5:$K$1000)-SUMIF(REGISTROS!$M$5:$M$1000,B65,REGISTROS!$V$5:$V$1000))</f>
        <v/>
      </c>
      <c r="H65" s="109" t="str">
        <f t="shared" si="0"/>
        <v/>
      </c>
      <c r="I65" s="109" t="str">
        <f t="shared" si="1"/>
        <v/>
      </c>
      <c r="J65" s="109" t="str">
        <f t="shared" si="2"/>
        <v/>
      </c>
      <c r="K65" s="110" t="str">
        <f t="shared" si="3"/>
        <v/>
      </c>
      <c r="L65" s="111" t="str">
        <f>IFERROR(IF(B65="","",AK65/SUMIF(REGISTROS!$B$5:$B$1000,RENTABILIDAD!B65,REGISTROS!$G$5:$G$1000)),0)</f>
        <v/>
      </c>
      <c r="M65" s="62"/>
      <c r="N65" s="120" t="str">
        <f>IF(B65="","",SUMIF(REGISTROS!$B$5:$B$1000,RENTABILIDAD!B65,REGISTROS!$G$5:$G$1000)/SUMIF(REGISTROS!$B$5:$B$1000,RENTABILIDAD!B65,REGISTROS!$K$5:$K$1000))</f>
        <v/>
      </c>
      <c r="O65" s="121" t="str">
        <f ca="1">IF(VLOOKUP(C65,'PRECIO ACTUAL'!$B$6:$D$102,2,0)="Ingresar precio de hoy:",VLOOKUP(C65,'PRECIO ACTUAL'!$B$6:$D$102,3,0),VLOOKUP(C65,'PRECIO ACTUAL'!$B$6:$D$102,2,0))</f>
        <v/>
      </c>
      <c r="AB65" s="24" t="str">
        <f t="shared" si="4"/>
        <v/>
      </c>
      <c r="AC65" s="63" t="str">
        <f t="shared" si="5"/>
        <v/>
      </c>
      <c r="AD65" s="63" t="str">
        <f>IF(AB65="","",VLOOKUP(AB65,PORTAFOLIO!$AE$6:$AI$102,3,0))</f>
        <v/>
      </c>
      <c r="AE65" s="63" t="str">
        <f>IF(AB65="","",VLOOKUP(AB65,PORTAFOLIO!$AE$6:$AI$102,4,0))</f>
        <v/>
      </c>
      <c r="AF65" s="63" t="str">
        <f>IF(AB65="","",VLOOKUP(AB65,PORTAFOLIO!$AE$6:$AI$102,5,0))</f>
        <v/>
      </c>
      <c r="AG65" s="64" t="str">
        <f>IF(AB65="","",SUMIF(REGISTROS!$B$5:$B$1000,AB65,REGISTROS!$K$5:$K$1000)-SUMIF(REGISTROS!$M$5:$M$1000,AB65,REGISTROS!$V$5:$V$1000))</f>
        <v/>
      </c>
      <c r="AH65" s="65" t="str">
        <f>IF(AB65="","",SUMIF(REGISTROS!$B$5:$B$1000,RENTABILIDAD!AB65,REGISTROS!$H$5:$H$1000)+SUMIF(REGISTROS!$M$5:$M$1000,RENTABILIDAD!AB65,REGISTROS!$S$5:$S$1000))</f>
        <v/>
      </c>
      <c r="AI65" s="65" t="str">
        <f t="shared" si="6"/>
        <v/>
      </c>
      <c r="AJ65" s="65" t="str">
        <f>IF(AB65="","",SUMIF(DIVIDENDOS!$B$5:$B$1000,RENTABILIDAD!AB65,DIVIDENDOS!$AC$5:$AC$1000))</f>
        <v/>
      </c>
      <c r="AK65" s="66" t="str">
        <f>IF(AB65="","",AI65+SUMIF(REGISTROS!$M$5:$M$1000,RENTABILIDAD!AB65,REGISTROS!$R$5:$R$1000)-SUMIF(REGISTROS!$B$5:$B$1000,RENTABILIDAD!AB65,REGISTROS!$G$5:$G$1000)+AJ65-AH65)</f>
        <v/>
      </c>
      <c r="AL65" s="67" t="str">
        <f>IFERROR(IF(AB65="","",AK65/SUMIF(REGISTROS!$B$5:$B$1000,RENTABILIDAD!AB65,REGISTROS!$G$5:$G$1000)),0)</f>
        <v/>
      </c>
      <c r="AM65" s="68"/>
      <c r="AN65" s="65" t="str">
        <f>IF(AB65="","",SUMIF(REGISTROS!$B$5:$B$1000,RENTABILIDAD!AB65,REGISTROS!$G$5:$G$1000)/SUMIF(REGISTROS!$B$5:$B$1000,RENTABILIDAD!AB65,REGISTROS!$K$5:$K$1000))</f>
        <v/>
      </c>
      <c r="AO65" s="65" t="str">
        <f ca="1">IF(VLOOKUP(AC65,'PRECIO ACTUAL'!$B$6:$D$102,2,0)="Ingresar precio de hoy:",VLOOKUP(AC65,'PRECIO ACTUAL'!$B$6:$D$102,3,0),VLOOKUP(AC65,'PRECIO ACTUAL'!$B$6:$D$102,2,0))</f>
        <v/>
      </c>
      <c r="AP65" s="24" t="str">
        <f>IFERROR(VLOOKUP(AF65,'TASA DE CAMBIO'!$D$2:$G$15,2,0),"")</f>
        <v/>
      </c>
      <c r="AQ65" s="24" t="str">
        <f>IFERROR(VLOOKUP(AF65,'TASA DE CAMBIO'!$D$2:$G$15,3,0),"")</f>
        <v/>
      </c>
      <c r="AR65" s="24" t="str">
        <f>IFERROR(VLOOKUP(AF65,'TASA DE CAMBIO'!$D$2:$G$15,4,0),"")</f>
        <v/>
      </c>
    </row>
    <row r="66" spans="2:44" x14ac:dyDescent="0.2">
      <c r="B66" s="24" t="str">
        <f>IF(PORTAFOLIO!AE67=0,"",PORTAFOLIO!AE67)</f>
        <v/>
      </c>
      <c r="C66" s="108" t="str">
        <f>IF(PORTAFOLIO!B67="","",PORTAFOLIO!B67)</f>
        <v/>
      </c>
      <c r="D66" s="2" t="str">
        <f>IF(B66="","",VLOOKUP(B66,PORTAFOLIO!$AE$6:$AI$102,3,0))</f>
        <v/>
      </c>
      <c r="E66" s="2" t="str">
        <f>IF(B66="","",VLOOKUP(B66,PORTAFOLIO!$AE$6:$AI$102,4,0))</f>
        <v/>
      </c>
      <c r="F66" s="2" t="str">
        <f>IF(B66="","",VLOOKUP(B66,PORTAFOLIO!$AE$6:$AI$102,5,0))</f>
        <v/>
      </c>
      <c r="G66" s="6" t="str">
        <f>IF(B66="","",SUMIF(REGISTROS!$B$5:$B$1000,B66,REGISTROS!$K$5:$K$1000)-SUMIF(REGISTROS!$M$5:$M$1000,B66,REGISTROS!$V$5:$V$1000))</f>
        <v/>
      </c>
      <c r="H66" s="109" t="str">
        <f t="shared" si="0"/>
        <v/>
      </c>
      <c r="I66" s="109" t="str">
        <f t="shared" si="1"/>
        <v/>
      </c>
      <c r="J66" s="109" t="str">
        <f t="shared" si="2"/>
        <v/>
      </c>
      <c r="K66" s="110" t="str">
        <f t="shared" si="3"/>
        <v/>
      </c>
      <c r="L66" s="111" t="str">
        <f>IFERROR(IF(B66="","",AK66/SUMIF(REGISTROS!$B$5:$B$1000,RENTABILIDAD!B66,REGISTROS!$G$5:$G$1000)),0)</f>
        <v/>
      </c>
      <c r="M66" s="62"/>
      <c r="N66" s="120" t="str">
        <f>IF(B66="","",SUMIF(REGISTROS!$B$5:$B$1000,RENTABILIDAD!B66,REGISTROS!$G$5:$G$1000)/SUMIF(REGISTROS!$B$5:$B$1000,RENTABILIDAD!B66,REGISTROS!$K$5:$K$1000))</f>
        <v/>
      </c>
      <c r="O66" s="121" t="str">
        <f ca="1">IF(VLOOKUP(C66,'PRECIO ACTUAL'!$B$6:$D$102,2,0)="Ingresar precio de hoy:",VLOOKUP(C66,'PRECIO ACTUAL'!$B$6:$D$102,3,0),VLOOKUP(C66,'PRECIO ACTUAL'!$B$6:$D$102,2,0))</f>
        <v/>
      </c>
      <c r="AB66" s="24" t="str">
        <f t="shared" si="4"/>
        <v/>
      </c>
      <c r="AC66" s="63" t="str">
        <f t="shared" si="5"/>
        <v/>
      </c>
      <c r="AD66" s="63" t="str">
        <f>IF(AB66="","",VLOOKUP(AB66,PORTAFOLIO!$AE$6:$AI$102,3,0))</f>
        <v/>
      </c>
      <c r="AE66" s="63" t="str">
        <f>IF(AB66="","",VLOOKUP(AB66,PORTAFOLIO!$AE$6:$AI$102,4,0))</f>
        <v/>
      </c>
      <c r="AF66" s="63" t="str">
        <f>IF(AB66="","",VLOOKUP(AB66,PORTAFOLIO!$AE$6:$AI$102,5,0))</f>
        <v/>
      </c>
      <c r="AG66" s="64" t="str">
        <f>IF(AB66="","",SUMIF(REGISTROS!$B$5:$B$1000,AB66,REGISTROS!$K$5:$K$1000)-SUMIF(REGISTROS!$M$5:$M$1000,AB66,REGISTROS!$V$5:$V$1000))</f>
        <v/>
      </c>
      <c r="AH66" s="65" t="str">
        <f>IF(AB66="","",SUMIF(REGISTROS!$B$5:$B$1000,RENTABILIDAD!AB66,REGISTROS!$H$5:$H$1000)+SUMIF(REGISTROS!$M$5:$M$1000,RENTABILIDAD!AB66,REGISTROS!$S$5:$S$1000))</f>
        <v/>
      </c>
      <c r="AI66" s="65" t="str">
        <f t="shared" si="6"/>
        <v/>
      </c>
      <c r="AJ66" s="65" t="str">
        <f>IF(AB66="","",SUMIF(DIVIDENDOS!$B$5:$B$1000,RENTABILIDAD!AB66,DIVIDENDOS!$AC$5:$AC$1000))</f>
        <v/>
      </c>
      <c r="AK66" s="66" t="str">
        <f>IF(AB66="","",AI66+SUMIF(REGISTROS!$M$5:$M$1000,RENTABILIDAD!AB66,REGISTROS!$R$5:$R$1000)-SUMIF(REGISTROS!$B$5:$B$1000,RENTABILIDAD!AB66,REGISTROS!$G$5:$G$1000)+AJ66-AH66)</f>
        <v/>
      </c>
      <c r="AL66" s="67" t="str">
        <f>IFERROR(IF(AB66="","",AK66/SUMIF(REGISTROS!$B$5:$B$1000,RENTABILIDAD!AB66,REGISTROS!$G$5:$G$1000)),0)</f>
        <v/>
      </c>
      <c r="AM66" s="68"/>
      <c r="AN66" s="65" t="str">
        <f>IF(AB66="","",SUMIF(REGISTROS!$B$5:$B$1000,RENTABILIDAD!AB66,REGISTROS!$G$5:$G$1000)/SUMIF(REGISTROS!$B$5:$B$1000,RENTABILIDAD!AB66,REGISTROS!$K$5:$K$1000))</f>
        <v/>
      </c>
      <c r="AO66" s="65" t="str">
        <f ca="1">IF(VLOOKUP(AC66,'PRECIO ACTUAL'!$B$6:$D$102,2,0)="Ingresar precio de hoy:",VLOOKUP(AC66,'PRECIO ACTUAL'!$B$6:$D$102,3,0),VLOOKUP(AC66,'PRECIO ACTUAL'!$B$6:$D$102,2,0))</f>
        <v/>
      </c>
      <c r="AP66" s="24" t="str">
        <f>IFERROR(VLOOKUP(AF66,'TASA DE CAMBIO'!$D$2:$G$15,2,0),"")</f>
        <v/>
      </c>
      <c r="AQ66" s="24" t="str">
        <f>IFERROR(VLOOKUP(AF66,'TASA DE CAMBIO'!$D$2:$G$15,3,0),"")</f>
        <v/>
      </c>
      <c r="AR66" s="24" t="str">
        <f>IFERROR(VLOOKUP(AF66,'TASA DE CAMBIO'!$D$2:$G$15,4,0),"")</f>
        <v/>
      </c>
    </row>
    <row r="67" spans="2:44" x14ac:dyDescent="0.2">
      <c r="B67" s="24" t="str">
        <f>IF(PORTAFOLIO!AE68=0,"",PORTAFOLIO!AE68)</f>
        <v/>
      </c>
      <c r="C67" s="108" t="str">
        <f>IF(PORTAFOLIO!B68="","",PORTAFOLIO!B68)</f>
        <v/>
      </c>
      <c r="D67" s="2" t="str">
        <f>IF(B67="","",VLOOKUP(B67,PORTAFOLIO!$AE$6:$AI$102,3,0))</f>
        <v/>
      </c>
      <c r="E67" s="2" t="str">
        <f>IF(B67="","",VLOOKUP(B67,PORTAFOLIO!$AE$6:$AI$102,4,0))</f>
        <v/>
      </c>
      <c r="F67" s="2" t="str">
        <f>IF(B67="","",VLOOKUP(B67,PORTAFOLIO!$AE$6:$AI$102,5,0))</f>
        <v/>
      </c>
      <c r="G67" s="6" t="str">
        <f>IF(B67="","",SUMIF(REGISTROS!$B$5:$B$1000,B67,REGISTROS!$K$5:$K$1000)-SUMIF(REGISTROS!$M$5:$M$1000,B67,REGISTROS!$V$5:$V$1000))</f>
        <v/>
      </c>
      <c r="H67" s="109" t="str">
        <f t="shared" si="0"/>
        <v/>
      </c>
      <c r="I67" s="109" t="str">
        <f t="shared" si="1"/>
        <v/>
      </c>
      <c r="J67" s="109" t="str">
        <f t="shared" si="2"/>
        <v/>
      </c>
      <c r="K67" s="110" t="str">
        <f t="shared" si="3"/>
        <v/>
      </c>
      <c r="L67" s="111" t="str">
        <f>IFERROR(IF(B67="","",AK67/SUMIF(REGISTROS!$B$5:$B$1000,RENTABILIDAD!B67,REGISTROS!$G$5:$G$1000)),0)</f>
        <v/>
      </c>
      <c r="M67" s="62"/>
      <c r="N67" s="120" t="str">
        <f>IF(B67="","",SUMIF(REGISTROS!$B$5:$B$1000,RENTABILIDAD!B67,REGISTROS!$G$5:$G$1000)/SUMIF(REGISTROS!$B$5:$B$1000,RENTABILIDAD!B67,REGISTROS!$K$5:$K$1000))</f>
        <v/>
      </c>
      <c r="O67" s="121" t="str">
        <f ca="1">IF(VLOOKUP(C67,'PRECIO ACTUAL'!$B$6:$D$102,2,0)="Ingresar precio de hoy:",VLOOKUP(C67,'PRECIO ACTUAL'!$B$6:$D$102,3,0),VLOOKUP(C67,'PRECIO ACTUAL'!$B$6:$D$102,2,0))</f>
        <v/>
      </c>
      <c r="AB67" s="24" t="str">
        <f t="shared" si="4"/>
        <v/>
      </c>
      <c r="AC67" s="63" t="str">
        <f t="shared" si="5"/>
        <v/>
      </c>
      <c r="AD67" s="63" t="str">
        <f>IF(AB67="","",VLOOKUP(AB67,PORTAFOLIO!$AE$6:$AI$102,3,0))</f>
        <v/>
      </c>
      <c r="AE67" s="63" t="str">
        <f>IF(AB67="","",VLOOKUP(AB67,PORTAFOLIO!$AE$6:$AI$102,4,0))</f>
        <v/>
      </c>
      <c r="AF67" s="63" t="str">
        <f>IF(AB67="","",VLOOKUP(AB67,PORTAFOLIO!$AE$6:$AI$102,5,0))</f>
        <v/>
      </c>
      <c r="AG67" s="64" t="str">
        <f>IF(AB67="","",SUMIF(REGISTROS!$B$5:$B$1000,AB67,REGISTROS!$K$5:$K$1000)-SUMIF(REGISTROS!$M$5:$M$1000,AB67,REGISTROS!$V$5:$V$1000))</f>
        <v/>
      </c>
      <c r="AH67" s="65" t="str">
        <f>IF(AB67="","",SUMIF(REGISTROS!$B$5:$B$1000,RENTABILIDAD!AB67,REGISTROS!$H$5:$H$1000)+SUMIF(REGISTROS!$M$5:$M$1000,RENTABILIDAD!AB67,REGISTROS!$S$5:$S$1000))</f>
        <v/>
      </c>
      <c r="AI67" s="65" t="str">
        <f t="shared" si="6"/>
        <v/>
      </c>
      <c r="AJ67" s="65" t="str">
        <f>IF(AB67="","",SUMIF(DIVIDENDOS!$B$5:$B$1000,RENTABILIDAD!AB67,DIVIDENDOS!$AC$5:$AC$1000))</f>
        <v/>
      </c>
      <c r="AK67" s="66" t="str">
        <f>IF(AB67="","",AI67+SUMIF(REGISTROS!$M$5:$M$1000,RENTABILIDAD!AB67,REGISTROS!$R$5:$R$1000)-SUMIF(REGISTROS!$B$5:$B$1000,RENTABILIDAD!AB67,REGISTROS!$G$5:$G$1000)+AJ67-AH67)</f>
        <v/>
      </c>
      <c r="AL67" s="67" t="str">
        <f>IFERROR(IF(AB67="","",AK67/SUMIF(REGISTROS!$B$5:$B$1000,RENTABILIDAD!AB67,REGISTROS!$G$5:$G$1000)),0)</f>
        <v/>
      </c>
      <c r="AM67" s="68"/>
      <c r="AN67" s="65" t="str">
        <f>IF(AB67="","",SUMIF(REGISTROS!$B$5:$B$1000,RENTABILIDAD!AB67,REGISTROS!$G$5:$G$1000)/SUMIF(REGISTROS!$B$5:$B$1000,RENTABILIDAD!AB67,REGISTROS!$K$5:$K$1000))</f>
        <v/>
      </c>
      <c r="AO67" s="65" t="str">
        <f ca="1">IF(VLOOKUP(AC67,'PRECIO ACTUAL'!$B$6:$D$102,2,0)="Ingresar precio de hoy:",VLOOKUP(AC67,'PRECIO ACTUAL'!$B$6:$D$102,3,0),VLOOKUP(AC67,'PRECIO ACTUAL'!$B$6:$D$102,2,0))</f>
        <v/>
      </c>
      <c r="AP67" s="24" t="str">
        <f>IFERROR(VLOOKUP(AF67,'TASA DE CAMBIO'!$D$2:$G$15,2,0),"")</f>
        <v/>
      </c>
      <c r="AQ67" s="24" t="str">
        <f>IFERROR(VLOOKUP(AF67,'TASA DE CAMBIO'!$D$2:$G$15,3,0),"")</f>
        <v/>
      </c>
      <c r="AR67" s="24" t="str">
        <f>IFERROR(VLOOKUP(AF67,'TASA DE CAMBIO'!$D$2:$G$15,4,0),"")</f>
        <v/>
      </c>
    </row>
    <row r="68" spans="2:44" x14ac:dyDescent="0.2">
      <c r="B68" s="24" t="str">
        <f>IF(PORTAFOLIO!AE69=0,"",PORTAFOLIO!AE69)</f>
        <v/>
      </c>
      <c r="C68" s="108" t="str">
        <f>IF(PORTAFOLIO!B69="","",PORTAFOLIO!B69)</f>
        <v/>
      </c>
      <c r="D68" s="2" t="str">
        <f>IF(B68="","",VLOOKUP(B68,PORTAFOLIO!$AE$6:$AI$102,3,0))</f>
        <v/>
      </c>
      <c r="E68" s="2" t="str">
        <f>IF(B68="","",VLOOKUP(B68,PORTAFOLIO!$AE$6:$AI$102,4,0))</f>
        <v/>
      </c>
      <c r="F68" s="2" t="str">
        <f>IF(B68="","",VLOOKUP(B68,PORTAFOLIO!$AE$6:$AI$102,5,0))</f>
        <v/>
      </c>
      <c r="G68" s="6" t="str">
        <f>IF(B68="","",SUMIF(REGISTROS!$B$5:$B$1000,B68,REGISTROS!$K$5:$K$1000)-SUMIF(REGISTROS!$M$5:$M$1000,B68,REGISTROS!$V$5:$V$1000))</f>
        <v/>
      </c>
      <c r="H68" s="109" t="str">
        <f t="shared" si="0"/>
        <v/>
      </c>
      <c r="I68" s="109" t="str">
        <f t="shared" si="1"/>
        <v/>
      </c>
      <c r="J68" s="109" t="str">
        <f t="shared" si="2"/>
        <v/>
      </c>
      <c r="K68" s="110" t="str">
        <f t="shared" si="3"/>
        <v/>
      </c>
      <c r="L68" s="111" t="str">
        <f>IFERROR(IF(B68="","",AK68/SUMIF(REGISTROS!$B$5:$B$1000,RENTABILIDAD!B68,REGISTROS!$G$5:$G$1000)),0)</f>
        <v/>
      </c>
      <c r="M68" s="62"/>
      <c r="N68" s="120" t="str">
        <f>IF(B68="","",SUMIF(REGISTROS!$B$5:$B$1000,RENTABILIDAD!B68,REGISTROS!$G$5:$G$1000)/SUMIF(REGISTROS!$B$5:$B$1000,RENTABILIDAD!B68,REGISTROS!$K$5:$K$1000))</f>
        <v/>
      </c>
      <c r="O68" s="121" t="str">
        <f ca="1">IF(VLOOKUP(C68,'PRECIO ACTUAL'!$B$6:$D$102,2,0)="Ingresar precio de hoy:",VLOOKUP(C68,'PRECIO ACTUAL'!$B$6:$D$102,3,0),VLOOKUP(C68,'PRECIO ACTUAL'!$B$6:$D$102,2,0))</f>
        <v/>
      </c>
      <c r="AB68" s="24" t="str">
        <f t="shared" si="4"/>
        <v/>
      </c>
      <c r="AC68" s="63" t="str">
        <f t="shared" si="5"/>
        <v/>
      </c>
      <c r="AD68" s="63" t="str">
        <f>IF(AB68="","",VLOOKUP(AB68,PORTAFOLIO!$AE$6:$AI$102,3,0))</f>
        <v/>
      </c>
      <c r="AE68" s="63" t="str">
        <f>IF(AB68="","",VLOOKUP(AB68,PORTAFOLIO!$AE$6:$AI$102,4,0))</f>
        <v/>
      </c>
      <c r="AF68" s="63" t="str">
        <f>IF(AB68="","",VLOOKUP(AB68,PORTAFOLIO!$AE$6:$AI$102,5,0))</f>
        <v/>
      </c>
      <c r="AG68" s="64" t="str">
        <f>IF(AB68="","",SUMIF(REGISTROS!$B$5:$B$1000,AB68,REGISTROS!$K$5:$K$1000)-SUMIF(REGISTROS!$M$5:$M$1000,AB68,REGISTROS!$V$5:$V$1000))</f>
        <v/>
      </c>
      <c r="AH68" s="65" t="str">
        <f>IF(AB68="","",SUMIF(REGISTROS!$B$5:$B$1000,RENTABILIDAD!AB68,REGISTROS!$H$5:$H$1000)+SUMIF(REGISTROS!$M$5:$M$1000,RENTABILIDAD!AB68,REGISTROS!$S$5:$S$1000))</f>
        <v/>
      </c>
      <c r="AI68" s="65" t="str">
        <f t="shared" si="6"/>
        <v/>
      </c>
      <c r="AJ68" s="65" t="str">
        <f>IF(AB68="","",SUMIF(DIVIDENDOS!$B$5:$B$1000,RENTABILIDAD!AB68,DIVIDENDOS!$AC$5:$AC$1000))</f>
        <v/>
      </c>
      <c r="AK68" s="66" t="str">
        <f>IF(AB68="","",AI68+SUMIF(REGISTROS!$M$5:$M$1000,RENTABILIDAD!AB68,REGISTROS!$R$5:$R$1000)-SUMIF(REGISTROS!$B$5:$B$1000,RENTABILIDAD!AB68,REGISTROS!$G$5:$G$1000)+AJ68-AH68)</f>
        <v/>
      </c>
      <c r="AL68" s="67" t="str">
        <f>IFERROR(IF(AB68="","",AK68/SUMIF(REGISTROS!$B$5:$B$1000,RENTABILIDAD!AB68,REGISTROS!$G$5:$G$1000)),0)</f>
        <v/>
      </c>
      <c r="AM68" s="68"/>
      <c r="AN68" s="65" t="str">
        <f>IF(AB68="","",SUMIF(REGISTROS!$B$5:$B$1000,RENTABILIDAD!AB68,REGISTROS!$G$5:$G$1000)/SUMIF(REGISTROS!$B$5:$B$1000,RENTABILIDAD!AB68,REGISTROS!$K$5:$K$1000))</f>
        <v/>
      </c>
      <c r="AO68" s="65" t="str">
        <f ca="1">IF(VLOOKUP(AC68,'PRECIO ACTUAL'!$B$6:$D$102,2,0)="Ingresar precio de hoy:",VLOOKUP(AC68,'PRECIO ACTUAL'!$B$6:$D$102,3,0),VLOOKUP(AC68,'PRECIO ACTUAL'!$B$6:$D$102,2,0))</f>
        <v/>
      </c>
      <c r="AP68" s="24" t="str">
        <f>IFERROR(VLOOKUP(AF68,'TASA DE CAMBIO'!$D$2:$G$15,2,0),"")</f>
        <v/>
      </c>
      <c r="AQ68" s="24" t="str">
        <f>IFERROR(VLOOKUP(AF68,'TASA DE CAMBIO'!$D$2:$G$15,3,0),"")</f>
        <v/>
      </c>
      <c r="AR68" s="24" t="str">
        <f>IFERROR(VLOOKUP(AF68,'TASA DE CAMBIO'!$D$2:$G$15,4,0),"")</f>
        <v/>
      </c>
    </row>
    <row r="69" spans="2:44" x14ac:dyDescent="0.2">
      <c r="B69" s="24" t="str">
        <f>IF(PORTAFOLIO!AE70=0,"",PORTAFOLIO!AE70)</f>
        <v/>
      </c>
      <c r="C69" s="108" t="str">
        <f>IF(PORTAFOLIO!B70="","",PORTAFOLIO!B70)</f>
        <v/>
      </c>
      <c r="D69" s="2" t="str">
        <f>IF(B69="","",VLOOKUP(B69,PORTAFOLIO!$AE$6:$AI$102,3,0))</f>
        <v/>
      </c>
      <c r="E69" s="2" t="str">
        <f>IF(B69="","",VLOOKUP(B69,PORTAFOLIO!$AE$6:$AI$102,4,0))</f>
        <v/>
      </c>
      <c r="F69" s="2" t="str">
        <f>IF(B69="","",VLOOKUP(B69,PORTAFOLIO!$AE$6:$AI$102,5,0))</f>
        <v/>
      </c>
      <c r="G69" s="6" t="str">
        <f>IF(B69="","",SUMIF(REGISTROS!$B$5:$B$1000,B69,REGISTROS!$K$5:$K$1000)-SUMIF(REGISTROS!$M$5:$M$1000,B69,REGISTROS!$V$5:$V$1000))</f>
        <v/>
      </c>
      <c r="H69" s="109" t="str">
        <f t="shared" si="0"/>
        <v/>
      </c>
      <c r="I69" s="109" t="str">
        <f t="shared" si="1"/>
        <v/>
      </c>
      <c r="J69" s="109" t="str">
        <f t="shared" si="2"/>
        <v/>
      </c>
      <c r="K69" s="110" t="str">
        <f t="shared" si="3"/>
        <v/>
      </c>
      <c r="L69" s="111" t="str">
        <f>IFERROR(IF(B69="","",AK69/SUMIF(REGISTROS!$B$5:$B$1000,RENTABILIDAD!B69,REGISTROS!$G$5:$G$1000)),0)</f>
        <v/>
      </c>
      <c r="M69" s="62"/>
      <c r="N69" s="120" t="str">
        <f>IF(B69="","",SUMIF(REGISTROS!$B$5:$B$1000,RENTABILIDAD!B69,REGISTROS!$G$5:$G$1000)/SUMIF(REGISTROS!$B$5:$B$1000,RENTABILIDAD!B69,REGISTROS!$K$5:$K$1000))</f>
        <v/>
      </c>
      <c r="O69" s="121" t="str">
        <f ca="1">IF(VLOOKUP(C69,'PRECIO ACTUAL'!$B$6:$D$102,2,0)="Ingresar precio de hoy:",VLOOKUP(C69,'PRECIO ACTUAL'!$B$6:$D$102,3,0),VLOOKUP(C69,'PRECIO ACTUAL'!$B$6:$D$102,2,0))</f>
        <v/>
      </c>
      <c r="AB69" s="24" t="str">
        <f t="shared" si="4"/>
        <v/>
      </c>
      <c r="AC69" s="63" t="str">
        <f t="shared" si="5"/>
        <v/>
      </c>
      <c r="AD69" s="63" t="str">
        <f>IF(AB69="","",VLOOKUP(AB69,PORTAFOLIO!$AE$6:$AI$102,3,0))</f>
        <v/>
      </c>
      <c r="AE69" s="63" t="str">
        <f>IF(AB69="","",VLOOKUP(AB69,PORTAFOLIO!$AE$6:$AI$102,4,0))</f>
        <v/>
      </c>
      <c r="AF69" s="63" t="str">
        <f>IF(AB69="","",VLOOKUP(AB69,PORTAFOLIO!$AE$6:$AI$102,5,0))</f>
        <v/>
      </c>
      <c r="AG69" s="64" t="str">
        <f>IF(AB69="","",SUMIF(REGISTROS!$B$5:$B$1000,AB69,REGISTROS!$K$5:$K$1000)-SUMIF(REGISTROS!$M$5:$M$1000,AB69,REGISTROS!$V$5:$V$1000))</f>
        <v/>
      </c>
      <c r="AH69" s="65" t="str">
        <f>IF(AB69="","",SUMIF(REGISTROS!$B$5:$B$1000,RENTABILIDAD!AB69,REGISTROS!$H$5:$H$1000)+SUMIF(REGISTROS!$M$5:$M$1000,RENTABILIDAD!AB69,REGISTROS!$S$5:$S$1000))</f>
        <v/>
      </c>
      <c r="AI69" s="65" t="str">
        <f t="shared" si="6"/>
        <v/>
      </c>
      <c r="AJ69" s="65" t="str">
        <f>IF(AB69="","",SUMIF(DIVIDENDOS!$B$5:$B$1000,RENTABILIDAD!AB69,DIVIDENDOS!$AC$5:$AC$1000))</f>
        <v/>
      </c>
      <c r="AK69" s="66" t="str">
        <f>IF(AB69="","",AI69+SUMIF(REGISTROS!$M$5:$M$1000,RENTABILIDAD!AB69,REGISTROS!$R$5:$R$1000)-SUMIF(REGISTROS!$B$5:$B$1000,RENTABILIDAD!AB69,REGISTROS!$G$5:$G$1000)+AJ69-AH69)</f>
        <v/>
      </c>
      <c r="AL69" s="67" t="str">
        <f>IFERROR(IF(AB69="","",AK69/SUMIF(REGISTROS!$B$5:$B$1000,RENTABILIDAD!AB69,REGISTROS!$G$5:$G$1000)),0)</f>
        <v/>
      </c>
      <c r="AM69" s="68"/>
      <c r="AN69" s="65" t="str">
        <f>IF(AB69="","",SUMIF(REGISTROS!$B$5:$B$1000,RENTABILIDAD!AB69,REGISTROS!$G$5:$G$1000)/SUMIF(REGISTROS!$B$5:$B$1000,RENTABILIDAD!AB69,REGISTROS!$K$5:$K$1000))</f>
        <v/>
      </c>
      <c r="AO69" s="65" t="str">
        <f ca="1">IF(VLOOKUP(AC69,'PRECIO ACTUAL'!$B$6:$D$102,2,0)="Ingresar precio de hoy:",VLOOKUP(AC69,'PRECIO ACTUAL'!$B$6:$D$102,3,0),VLOOKUP(AC69,'PRECIO ACTUAL'!$B$6:$D$102,2,0))</f>
        <v/>
      </c>
      <c r="AP69" s="24" t="str">
        <f>IFERROR(VLOOKUP(AF69,'TASA DE CAMBIO'!$D$2:$G$15,2,0),"")</f>
        <v/>
      </c>
      <c r="AQ69" s="24" t="str">
        <f>IFERROR(VLOOKUP(AF69,'TASA DE CAMBIO'!$D$2:$G$15,3,0),"")</f>
        <v/>
      </c>
      <c r="AR69" s="24" t="str">
        <f>IFERROR(VLOOKUP(AF69,'TASA DE CAMBIO'!$D$2:$G$15,4,0),"")</f>
        <v/>
      </c>
    </row>
    <row r="70" spans="2:44" x14ac:dyDescent="0.2">
      <c r="B70" s="24" t="str">
        <f>IF(PORTAFOLIO!AE71=0,"",PORTAFOLIO!AE71)</f>
        <v/>
      </c>
      <c r="C70" s="108" t="str">
        <f>IF(PORTAFOLIO!B71="","",PORTAFOLIO!B71)</f>
        <v/>
      </c>
      <c r="D70" s="2" t="str">
        <f>IF(B70="","",VLOOKUP(B70,PORTAFOLIO!$AE$6:$AI$102,3,0))</f>
        <v/>
      </c>
      <c r="E70" s="2" t="str">
        <f>IF(B70="","",VLOOKUP(B70,PORTAFOLIO!$AE$6:$AI$102,4,0))</f>
        <v/>
      </c>
      <c r="F70" s="2" t="str">
        <f>IF(B70="","",VLOOKUP(B70,PORTAFOLIO!$AE$6:$AI$102,5,0))</f>
        <v/>
      </c>
      <c r="G70" s="6" t="str">
        <f>IF(B70="","",SUMIF(REGISTROS!$B$5:$B$1000,B70,REGISTROS!$K$5:$K$1000)-SUMIF(REGISTROS!$M$5:$M$1000,B70,REGISTROS!$V$5:$V$1000))</f>
        <v/>
      </c>
      <c r="H70" s="109" t="str">
        <f t="shared" ref="H70:H101" si="7">IF(AH70="","",IF(AND(AQ70="Inicio",AR70=2),_xlfn.CONCAT(AP70,TEXT(AH70,"#,##0.00")), IF(AND(AQ70="Fin",AR70=2),_xlfn.CONCAT(TEXT(AH70,"#,##0.00"),AP70), IF(AND(AQ70="Inicio",AR70=0),_xlfn.CONCAT(AP70,TEXT(AH70,"#,##0")), IF(AND(AQ70="Fin",AR70=0),_xlfn.CONCAT(TEXT(AH70,"#,##0"),AP70),"")))))</f>
        <v/>
      </c>
      <c r="I70" s="109" t="str">
        <f t="shared" ref="I70:I101" si="8">IF(AI70="","",IF(AND(AQ70="Inicio",AR70=2),_xlfn.CONCAT(AP70,TEXT(AI70,"#,##0.00")), IF(AND(AQ70="Fin",AR70=2),_xlfn.CONCAT(TEXT(AI70,"#,##0.00"),AP70), IF(AND(AQ70="Inicio",AR70=0),_xlfn.CONCAT(AP70,TEXT(AI70,"#,##0")), IF(AND(AQ70="Fin",AR70=0),_xlfn.CONCAT(TEXT(AI70,"#,##0"),AP70),"")))))</f>
        <v/>
      </c>
      <c r="J70" s="109" t="str">
        <f t="shared" ref="J70:J101" si="9">IF(AJ70="","",IF(AND(AQ70="Inicio",AR70=2),_xlfn.CONCAT(AP70,TEXT(AJ70,"#,##0.00")), IF(AND(AQ70="Fin",AR70=2),_xlfn.CONCAT(TEXT(AJ70,"#,##0.00"),AP70), IF(AND(AQ70="Inicio",AR70=0),_xlfn.CONCAT(AP70,TEXT(AJ70,"#,##0")), IF(AND(AQ70="Fin",AR70=0),_xlfn.CONCAT(TEXT(AJ70,"#,##0"),AP70),"")))))</f>
        <v/>
      </c>
      <c r="K70" s="110" t="str">
        <f t="shared" ref="K70:K101" si="10">IF(AK70="","",IF(AND(AQ70="Inicio",AR70=2),_xlfn.CONCAT(AP70,TEXT(AK70,"#,##0.00")), IF(AND(AQ70="Fin",AR70=2),_xlfn.CONCAT(TEXT(AK70,"#,##0.00"),AP70), IF(AND(AQ70="Inicio",AR70=0),_xlfn.CONCAT(AP70,TEXT(AK70,"#,##0")), IF(AND(AQ70="Fin",AR70=0),_xlfn.CONCAT(TEXT(AK70,"#,##0"),AP70),"")))))</f>
        <v/>
      </c>
      <c r="L70" s="111" t="str">
        <f>IFERROR(IF(B70="","",AK70/SUMIF(REGISTROS!$B$5:$B$1000,RENTABILIDAD!B70,REGISTROS!$G$5:$G$1000)),0)</f>
        <v/>
      </c>
      <c r="M70" s="62"/>
      <c r="N70" s="120" t="str">
        <f>IF(B70="","",SUMIF(REGISTROS!$B$5:$B$1000,RENTABILIDAD!B70,REGISTROS!$G$5:$G$1000)/SUMIF(REGISTROS!$B$5:$B$1000,RENTABILIDAD!B70,REGISTROS!$K$5:$K$1000))</f>
        <v/>
      </c>
      <c r="O70" s="121" t="str">
        <f ca="1">IF(VLOOKUP(C70,'PRECIO ACTUAL'!$B$6:$D$102,2,0)="Ingresar precio de hoy:",VLOOKUP(C70,'PRECIO ACTUAL'!$B$6:$D$102,3,0),VLOOKUP(C70,'PRECIO ACTUAL'!$B$6:$D$102,2,0))</f>
        <v/>
      </c>
      <c r="AB70" s="24" t="str">
        <f t="shared" ref="AB70:AB101" si="11">B70</f>
        <v/>
      </c>
      <c r="AC70" s="63" t="str">
        <f t="shared" ref="AC70:AC101" si="12">C70</f>
        <v/>
      </c>
      <c r="AD70" s="63" t="str">
        <f>IF(AB70="","",VLOOKUP(AB70,PORTAFOLIO!$AE$6:$AI$102,3,0))</f>
        <v/>
      </c>
      <c r="AE70" s="63" t="str">
        <f>IF(AB70="","",VLOOKUP(AB70,PORTAFOLIO!$AE$6:$AI$102,4,0))</f>
        <v/>
      </c>
      <c r="AF70" s="63" t="str">
        <f>IF(AB70="","",VLOOKUP(AB70,PORTAFOLIO!$AE$6:$AI$102,5,0))</f>
        <v/>
      </c>
      <c r="AG70" s="64" t="str">
        <f>IF(AB70="","",SUMIF(REGISTROS!$B$5:$B$1000,AB70,REGISTROS!$K$5:$K$1000)-SUMIF(REGISTROS!$M$5:$M$1000,AB70,REGISTROS!$V$5:$V$1000))</f>
        <v/>
      </c>
      <c r="AH70" s="65" t="str">
        <f>IF(AB70="","",SUMIF(REGISTROS!$B$5:$B$1000,RENTABILIDAD!AB70,REGISTROS!$H$5:$H$1000)+SUMIF(REGISTROS!$M$5:$M$1000,RENTABILIDAD!AB70,REGISTROS!$S$5:$S$1000))</f>
        <v/>
      </c>
      <c r="AI70" s="65" t="str">
        <f t="shared" ref="AI70:AI101" si="13">IF(AB70="","",AO70*AG70)</f>
        <v/>
      </c>
      <c r="AJ70" s="65" t="str">
        <f>IF(AB70="","",SUMIF(DIVIDENDOS!$B$5:$B$1000,RENTABILIDAD!AB70,DIVIDENDOS!$AC$5:$AC$1000))</f>
        <v/>
      </c>
      <c r="AK70" s="66" t="str">
        <f>IF(AB70="","",AI70+SUMIF(REGISTROS!$M$5:$M$1000,RENTABILIDAD!AB70,REGISTROS!$R$5:$R$1000)-SUMIF(REGISTROS!$B$5:$B$1000,RENTABILIDAD!AB70,REGISTROS!$G$5:$G$1000)+AJ70-AH70)</f>
        <v/>
      </c>
      <c r="AL70" s="67" t="str">
        <f>IFERROR(IF(AB70="","",AK70/SUMIF(REGISTROS!$B$5:$B$1000,RENTABILIDAD!AB70,REGISTROS!$G$5:$G$1000)),0)</f>
        <v/>
      </c>
      <c r="AM70" s="68"/>
      <c r="AN70" s="65" t="str">
        <f>IF(AB70="","",SUMIF(REGISTROS!$B$5:$B$1000,RENTABILIDAD!AB70,REGISTROS!$G$5:$G$1000)/SUMIF(REGISTROS!$B$5:$B$1000,RENTABILIDAD!AB70,REGISTROS!$K$5:$K$1000))</f>
        <v/>
      </c>
      <c r="AO70" s="65" t="str">
        <f ca="1">IF(VLOOKUP(AC70,'PRECIO ACTUAL'!$B$6:$D$102,2,0)="Ingresar precio de hoy:",VLOOKUP(AC70,'PRECIO ACTUAL'!$B$6:$D$102,3,0),VLOOKUP(AC70,'PRECIO ACTUAL'!$B$6:$D$102,2,0))</f>
        <v/>
      </c>
      <c r="AP70" s="24" t="str">
        <f>IFERROR(VLOOKUP(AF70,'TASA DE CAMBIO'!$D$2:$G$15,2,0),"")</f>
        <v/>
      </c>
      <c r="AQ70" s="24" t="str">
        <f>IFERROR(VLOOKUP(AF70,'TASA DE CAMBIO'!$D$2:$G$15,3,0),"")</f>
        <v/>
      </c>
      <c r="AR70" s="24" t="str">
        <f>IFERROR(VLOOKUP(AF70,'TASA DE CAMBIO'!$D$2:$G$15,4,0),"")</f>
        <v/>
      </c>
    </row>
    <row r="71" spans="2:44" x14ac:dyDescent="0.2">
      <c r="B71" s="24" t="str">
        <f>IF(PORTAFOLIO!AE72=0,"",PORTAFOLIO!AE72)</f>
        <v/>
      </c>
      <c r="C71" s="108" t="str">
        <f>IF(PORTAFOLIO!B72="","",PORTAFOLIO!B72)</f>
        <v/>
      </c>
      <c r="D71" s="2" t="str">
        <f>IF(B71="","",VLOOKUP(B71,PORTAFOLIO!$AE$6:$AI$102,3,0))</f>
        <v/>
      </c>
      <c r="E71" s="2" t="str">
        <f>IF(B71="","",VLOOKUP(B71,PORTAFOLIO!$AE$6:$AI$102,4,0))</f>
        <v/>
      </c>
      <c r="F71" s="2" t="str">
        <f>IF(B71="","",VLOOKUP(B71,PORTAFOLIO!$AE$6:$AI$102,5,0))</f>
        <v/>
      </c>
      <c r="G71" s="6" t="str">
        <f>IF(B71="","",SUMIF(REGISTROS!$B$5:$B$1000,B71,REGISTROS!$K$5:$K$1000)-SUMIF(REGISTROS!$M$5:$M$1000,B71,REGISTROS!$V$5:$V$1000))</f>
        <v/>
      </c>
      <c r="H71" s="109" t="str">
        <f t="shared" si="7"/>
        <v/>
      </c>
      <c r="I71" s="109" t="str">
        <f t="shared" si="8"/>
        <v/>
      </c>
      <c r="J71" s="109" t="str">
        <f t="shared" si="9"/>
        <v/>
      </c>
      <c r="K71" s="110" t="str">
        <f t="shared" si="10"/>
        <v/>
      </c>
      <c r="L71" s="111" t="str">
        <f>IFERROR(IF(B71="","",AK71/SUMIF(REGISTROS!$B$5:$B$1000,RENTABILIDAD!B71,REGISTROS!$G$5:$G$1000)),0)</f>
        <v/>
      </c>
      <c r="M71" s="62"/>
      <c r="N71" s="120" t="str">
        <f>IF(B71="","",SUMIF(REGISTROS!$B$5:$B$1000,RENTABILIDAD!B71,REGISTROS!$G$5:$G$1000)/SUMIF(REGISTROS!$B$5:$B$1000,RENTABILIDAD!B71,REGISTROS!$K$5:$K$1000))</f>
        <v/>
      </c>
      <c r="O71" s="121" t="str">
        <f ca="1">IF(VLOOKUP(C71,'PRECIO ACTUAL'!$B$6:$D$102,2,0)="Ingresar precio de hoy:",VLOOKUP(C71,'PRECIO ACTUAL'!$B$6:$D$102,3,0),VLOOKUP(C71,'PRECIO ACTUAL'!$B$6:$D$102,2,0))</f>
        <v/>
      </c>
      <c r="AB71" s="24" t="str">
        <f t="shared" si="11"/>
        <v/>
      </c>
      <c r="AC71" s="63" t="str">
        <f t="shared" si="12"/>
        <v/>
      </c>
      <c r="AD71" s="63" t="str">
        <f>IF(AB71="","",VLOOKUP(AB71,PORTAFOLIO!$AE$6:$AI$102,3,0))</f>
        <v/>
      </c>
      <c r="AE71" s="63" t="str">
        <f>IF(AB71="","",VLOOKUP(AB71,PORTAFOLIO!$AE$6:$AI$102,4,0))</f>
        <v/>
      </c>
      <c r="AF71" s="63" t="str">
        <f>IF(AB71="","",VLOOKUP(AB71,PORTAFOLIO!$AE$6:$AI$102,5,0))</f>
        <v/>
      </c>
      <c r="AG71" s="64" t="str">
        <f>IF(AB71="","",SUMIF(REGISTROS!$B$5:$B$1000,AB71,REGISTROS!$K$5:$K$1000)-SUMIF(REGISTROS!$M$5:$M$1000,AB71,REGISTROS!$V$5:$V$1000))</f>
        <v/>
      </c>
      <c r="AH71" s="65" t="str">
        <f>IF(AB71="","",SUMIF(REGISTROS!$B$5:$B$1000,RENTABILIDAD!AB71,REGISTROS!$H$5:$H$1000)+SUMIF(REGISTROS!$M$5:$M$1000,RENTABILIDAD!AB71,REGISTROS!$S$5:$S$1000))</f>
        <v/>
      </c>
      <c r="AI71" s="65" t="str">
        <f t="shared" si="13"/>
        <v/>
      </c>
      <c r="AJ71" s="65" t="str">
        <f>IF(AB71="","",SUMIF(DIVIDENDOS!$B$5:$B$1000,RENTABILIDAD!AB71,DIVIDENDOS!$AC$5:$AC$1000))</f>
        <v/>
      </c>
      <c r="AK71" s="66" t="str">
        <f>IF(AB71="","",AI71+SUMIF(REGISTROS!$M$5:$M$1000,RENTABILIDAD!AB71,REGISTROS!$R$5:$R$1000)-SUMIF(REGISTROS!$B$5:$B$1000,RENTABILIDAD!AB71,REGISTROS!$G$5:$G$1000)+AJ71-AH71)</f>
        <v/>
      </c>
      <c r="AL71" s="67" t="str">
        <f>IFERROR(IF(AB71="","",AK71/SUMIF(REGISTROS!$B$5:$B$1000,RENTABILIDAD!AB71,REGISTROS!$G$5:$G$1000)),0)</f>
        <v/>
      </c>
      <c r="AM71" s="68"/>
      <c r="AN71" s="65" t="str">
        <f>IF(AB71="","",SUMIF(REGISTROS!$B$5:$B$1000,RENTABILIDAD!AB71,REGISTROS!$G$5:$G$1000)/SUMIF(REGISTROS!$B$5:$B$1000,RENTABILIDAD!AB71,REGISTROS!$K$5:$K$1000))</f>
        <v/>
      </c>
      <c r="AO71" s="65" t="str">
        <f ca="1">IF(VLOOKUP(AC71,'PRECIO ACTUAL'!$B$6:$D$102,2,0)="Ingresar precio de hoy:",VLOOKUP(AC71,'PRECIO ACTUAL'!$B$6:$D$102,3,0),VLOOKUP(AC71,'PRECIO ACTUAL'!$B$6:$D$102,2,0))</f>
        <v/>
      </c>
      <c r="AP71" s="24" t="str">
        <f>IFERROR(VLOOKUP(AF71,'TASA DE CAMBIO'!$D$2:$G$15,2,0),"")</f>
        <v/>
      </c>
      <c r="AQ71" s="24" t="str">
        <f>IFERROR(VLOOKUP(AF71,'TASA DE CAMBIO'!$D$2:$G$15,3,0),"")</f>
        <v/>
      </c>
      <c r="AR71" s="24" t="str">
        <f>IFERROR(VLOOKUP(AF71,'TASA DE CAMBIO'!$D$2:$G$15,4,0),"")</f>
        <v/>
      </c>
    </row>
    <row r="72" spans="2:44" x14ac:dyDescent="0.2">
      <c r="B72" s="24" t="str">
        <f>IF(PORTAFOLIO!AE73=0,"",PORTAFOLIO!AE73)</f>
        <v/>
      </c>
      <c r="C72" s="108" t="str">
        <f>IF(PORTAFOLIO!B73="","",PORTAFOLIO!B73)</f>
        <v/>
      </c>
      <c r="D72" s="2" t="str">
        <f>IF(B72="","",VLOOKUP(B72,PORTAFOLIO!$AE$6:$AI$102,3,0))</f>
        <v/>
      </c>
      <c r="E72" s="2" t="str">
        <f>IF(B72="","",VLOOKUP(B72,PORTAFOLIO!$AE$6:$AI$102,4,0))</f>
        <v/>
      </c>
      <c r="F72" s="2" t="str">
        <f>IF(B72="","",VLOOKUP(B72,PORTAFOLIO!$AE$6:$AI$102,5,0))</f>
        <v/>
      </c>
      <c r="G72" s="6" t="str">
        <f>IF(B72="","",SUMIF(REGISTROS!$B$5:$B$1000,B72,REGISTROS!$K$5:$K$1000)-SUMIF(REGISTROS!$M$5:$M$1000,B72,REGISTROS!$V$5:$V$1000))</f>
        <v/>
      </c>
      <c r="H72" s="109" t="str">
        <f t="shared" si="7"/>
        <v/>
      </c>
      <c r="I72" s="109" t="str">
        <f t="shared" si="8"/>
        <v/>
      </c>
      <c r="J72" s="109" t="str">
        <f t="shared" si="9"/>
        <v/>
      </c>
      <c r="K72" s="110" t="str">
        <f t="shared" si="10"/>
        <v/>
      </c>
      <c r="L72" s="111" t="str">
        <f>IFERROR(IF(B72="","",AK72/SUMIF(REGISTROS!$B$5:$B$1000,RENTABILIDAD!B72,REGISTROS!$G$5:$G$1000)),0)</f>
        <v/>
      </c>
      <c r="M72" s="62"/>
      <c r="N72" s="120" t="str">
        <f>IF(B72="","",SUMIF(REGISTROS!$B$5:$B$1000,RENTABILIDAD!B72,REGISTROS!$G$5:$G$1000)/SUMIF(REGISTROS!$B$5:$B$1000,RENTABILIDAD!B72,REGISTROS!$K$5:$K$1000))</f>
        <v/>
      </c>
      <c r="O72" s="121" t="str">
        <f ca="1">IF(VLOOKUP(C72,'PRECIO ACTUAL'!$B$6:$D$102,2,0)="Ingresar precio de hoy:",VLOOKUP(C72,'PRECIO ACTUAL'!$B$6:$D$102,3,0),VLOOKUP(C72,'PRECIO ACTUAL'!$B$6:$D$102,2,0))</f>
        <v/>
      </c>
      <c r="AB72" s="24" t="str">
        <f t="shared" si="11"/>
        <v/>
      </c>
      <c r="AC72" s="63" t="str">
        <f t="shared" si="12"/>
        <v/>
      </c>
      <c r="AD72" s="63" t="str">
        <f>IF(AB72="","",VLOOKUP(AB72,PORTAFOLIO!$AE$6:$AI$102,3,0))</f>
        <v/>
      </c>
      <c r="AE72" s="63" t="str">
        <f>IF(AB72="","",VLOOKUP(AB72,PORTAFOLIO!$AE$6:$AI$102,4,0))</f>
        <v/>
      </c>
      <c r="AF72" s="63" t="str">
        <f>IF(AB72="","",VLOOKUP(AB72,PORTAFOLIO!$AE$6:$AI$102,5,0))</f>
        <v/>
      </c>
      <c r="AG72" s="64" t="str">
        <f>IF(AB72="","",SUMIF(REGISTROS!$B$5:$B$1000,AB72,REGISTROS!$K$5:$K$1000)-SUMIF(REGISTROS!$M$5:$M$1000,AB72,REGISTROS!$V$5:$V$1000))</f>
        <v/>
      </c>
      <c r="AH72" s="65" t="str">
        <f>IF(AB72="","",SUMIF(REGISTROS!$B$5:$B$1000,RENTABILIDAD!AB72,REGISTROS!$H$5:$H$1000)+SUMIF(REGISTROS!$M$5:$M$1000,RENTABILIDAD!AB72,REGISTROS!$S$5:$S$1000))</f>
        <v/>
      </c>
      <c r="AI72" s="65" t="str">
        <f t="shared" si="13"/>
        <v/>
      </c>
      <c r="AJ72" s="65" t="str">
        <f>IF(AB72="","",SUMIF(DIVIDENDOS!$B$5:$B$1000,RENTABILIDAD!AB72,DIVIDENDOS!$AC$5:$AC$1000))</f>
        <v/>
      </c>
      <c r="AK72" s="66" t="str">
        <f>IF(AB72="","",AI72+SUMIF(REGISTROS!$M$5:$M$1000,RENTABILIDAD!AB72,REGISTROS!$R$5:$R$1000)-SUMIF(REGISTROS!$B$5:$B$1000,RENTABILIDAD!AB72,REGISTROS!$G$5:$G$1000)+AJ72-AH72)</f>
        <v/>
      </c>
      <c r="AL72" s="67" t="str">
        <f>IFERROR(IF(AB72="","",AK72/SUMIF(REGISTROS!$B$5:$B$1000,RENTABILIDAD!AB72,REGISTROS!$G$5:$G$1000)),0)</f>
        <v/>
      </c>
      <c r="AM72" s="68"/>
      <c r="AN72" s="65" t="str">
        <f>IF(AB72="","",SUMIF(REGISTROS!$B$5:$B$1000,RENTABILIDAD!AB72,REGISTROS!$G$5:$G$1000)/SUMIF(REGISTROS!$B$5:$B$1000,RENTABILIDAD!AB72,REGISTROS!$K$5:$K$1000))</f>
        <v/>
      </c>
      <c r="AO72" s="65" t="str">
        <f ca="1">IF(VLOOKUP(AC72,'PRECIO ACTUAL'!$B$6:$D$102,2,0)="Ingresar precio de hoy:",VLOOKUP(AC72,'PRECIO ACTUAL'!$B$6:$D$102,3,0),VLOOKUP(AC72,'PRECIO ACTUAL'!$B$6:$D$102,2,0))</f>
        <v/>
      </c>
      <c r="AP72" s="24" t="str">
        <f>IFERROR(VLOOKUP(AF72,'TASA DE CAMBIO'!$D$2:$G$15,2,0),"")</f>
        <v/>
      </c>
      <c r="AQ72" s="24" t="str">
        <f>IFERROR(VLOOKUP(AF72,'TASA DE CAMBIO'!$D$2:$G$15,3,0),"")</f>
        <v/>
      </c>
      <c r="AR72" s="24" t="str">
        <f>IFERROR(VLOOKUP(AF72,'TASA DE CAMBIO'!$D$2:$G$15,4,0),"")</f>
        <v/>
      </c>
    </row>
    <row r="73" spans="2:44" x14ac:dyDescent="0.2">
      <c r="B73" s="24" t="str">
        <f>IF(PORTAFOLIO!AE74=0,"",PORTAFOLIO!AE74)</f>
        <v/>
      </c>
      <c r="C73" s="108" t="str">
        <f>IF(PORTAFOLIO!B74="","",PORTAFOLIO!B74)</f>
        <v/>
      </c>
      <c r="D73" s="2" t="str">
        <f>IF(B73="","",VLOOKUP(B73,PORTAFOLIO!$AE$6:$AI$102,3,0))</f>
        <v/>
      </c>
      <c r="E73" s="2" t="str">
        <f>IF(B73="","",VLOOKUP(B73,PORTAFOLIO!$AE$6:$AI$102,4,0))</f>
        <v/>
      </c>
      <c r="F73" s="2" t="str">
        <f>IF(B73="","",VLOOKUP(B73,PORTAFOLIO!$AE$6:$AI$102,5,0))</f>
        <v/>
      </c>
      <c r="G73" s="6" t="str">
        <f>IF(B73="","",SUMIF(REGISTROS!$B$5:$B$1000,B73,REGISTROS!$K$5:$K$1000)-SUMIF(REGISTROS!$M$5:$M$1000,B73,REGISTROS!$V$5:$V$1000))</f>
        <v/>
      </c>
      <c r="H73" s="109" t="str">
        <f t="shared" si="7"/>
        <v/>
      </c>
      <c r="I73" s="109" t="str">
        <f t="shared" si="8"/>
        <v/>
      </c>
      <c r="J73" s="109" t="str">
        <f t="shared" si="9"/>
        <v/>
      </c>
      <c r="K73" s="110" t="str">
        <f t="shared" si="10"/>
        <v/>
      </c>
      <c r="L73" s="111" t="str">
        <f>IFERROR(IF(B73="","",AK73/SUMIF(REGISTROS!$B$5:$B$1000,RENTABILIDAD!B73,REGISTROS!$G$5:$G$1000)),0)</f>
        <v/>
      </c>
      <c r="M73" s="62"/>
      <c r="N73" s="120" t="str">
        <f>IF(B73="","",SUMIF(REGISTROS!$B$5:$B$1000,RENTABILIDAD!B73,REGISTROS!$G$5:$G$1000)/SUMIF(REGISTROS!$B$5:$B$1000,RENTABILIDAD!B73,REGISTROS!$K$5:$K$1000))</f>
        <v/>
      </c>
      <c r="O73" s="121" t="str">
        <f ca="1">IF(VLOOKUP(C73,'PRECIO ACTUAL'!$B$6:$D$102,2,0)="Ingresar precio de hoy:",VLOOKUP(C73,'PRECIO ACTUAL'!$B$6:$D$102,3,0),VLOOKUP(C73,'PRECIO ACTUAL'!$B$6:$D$102,2,0))</f>
        <v/>
      </c>
      <c r="AB73" s="24" t="str">
        <f t="shared" si="11"/>
        <v/>
      </c>
      <c r="AC73" s="63" t="str">
        <f t="shared" si="12"/>
        <v/>
      </c>
      <c r="AD73" s="63" t="str">
        <f>IF(AB73="","",VLOOKUP(AB73,PORTAFOLIO!$AE$6:$AI$102,3,0))</f>
        <v/>
      </c>
      <c r="AE73" s="63" t="str">
        <f>IF(AB73="","",VLOOKUP(AB73,PORTAFOLIO!$AE$6:$AI$102,4,0))</f>
        <v/>
      </c>
      <c r="AF73" s="63" t="str">
        <f>IF(AB73="","",VLOOKUP(AB73,PORTAFOLIO!$AE$6:$AI$102,5,0))</f>
        <v/>
      </c>
      <c r="AG73" s="64" t="str">
        <f>IF(AB73="","",SUMIF(REGISTROS!$B$5:$B$1000,AB73,REGISTROS!$K$5:$K$1000)-SUMIF(REGISTROS!$M$5:$M$1000,AB73,REGISTROS!$V$5:$V$1000))</f>
        <v/>
      </c>
      <c r="AH73" s="65" t="str">
        <f>IF(AB73="","",SUMIF(REGISTROS!$B$5:$B$1000,RENTABILIDAD!AB73,REGISTROS!$H$5:$H$1000)+SUMIF(REGISTROS!$M$5:$M$1000,RENTABILIDAD!AB73,REGISTROS!$S$5:$S$1000))</f>
        <v/>
      </c>
      <c r="AI73" s="65" t="str">
        <f t="shared" si="13"/>
        <v/>
      </c>
      <c r="AJ73" s="65" t="str">
        <f>IF(AB73="","",SUMIF(DIVIDENDOS!$B$5:$B$1000,RENTABILIDAD!AB73,DIVIDENDOS!$AC$5:$AC$1000))</f>
        <v/>
      </c>
      <c r="AK73" s="66" t="str">
        <f>IF(AB73="","",AI73+SUMIF(REGISTROS!$M$5:$M$1000,RENTABILIDAD!AB73,REGISTROS!$R$5:$R$1000)-SUMIF(REGISTROS!$B$5:$B$1000,RENTABILIDAD!AB73,REGISTROS!$G$5:$G$1000)+AJ73-AH73)</f>
        <v/>
      </c>
      <c r="AL73" s="67" t="str">
        <f>IFERROR(IF(AB73="","",AK73/SUMIF(REGISTROS!$B$5:$B$1000,RENTABILIDAD!AB73,REGISTROS!$G$5:$G$1000)),0)</f>
        <v/>
      </c>
      <c r="AM73" s="68"/>
      <c r="AN73" s="65" t="str">
        <f>IF(AB73="","",SUMIF(REGISTROS!$B$5:$B$1000,RENTABILIDAD!AB73,REGISTROS!$G$5:$G$1000)/SUMIF(REGISTROS!$B$5:$B$1000,RENTABILIDAD!AB73,REGISTROS!$K$5:$K$1000))</f>
        <v/>
      </c>
      <c r="AO73" s="65" t="str">
        <f ca="1">IF(VLOOKUP(AC73,'PRECIO ACTUAL'!$B$6:$D$102,2,0)="Ingresar precio de hoy:",VLOOKUP(AC73,'PRECIO ACTUAL'!$B$6:$D$102,3,0),VLOOKUP(AC73,'PRECIO ACTUAL'!$B$6:$D$102,2,0))</f>
        <v/>
      </c>
      <c r="AP73" s="24" t="str">
        <f>IFERROR(VLOOKUP(AF73,'TASA DE CAMBIO'!$D$2:$G$15,2,0),"")</f>
        <v/>
      </c>
      <c r="AQ73" s="24" t="str">
        <f>IFERROR(VLOOKUP(AF73,'TASA DE CAMBIO'!$D$2:$G$15,3,0),"")</f>
        <v/>
      </c>
      <c r="AR73" s="24" t="str">
        <f>IFERROR(VLOOKUP(AF73,'TASA DE CAMBIO'!$D$2:$G$15,4,0),"")</f>
        <v/>
      </c>
    </row>
    <row r="74" spans="2:44" x14ac:dyDescent="0.2">
      <c r="B74" s="24" t="str">
        <f>IF(PORTAFOLIO!AE75=0,"",PORTAFOLIO!AE75)</f>
        <v/>
      </c>
      <c r="C74" s="108" t="str">
        <f>IF(PORTAFOLIO!B75="","",PORTAFOLIO!B75)</f>
        <v/>
      </c>
      <c r="D74" s="2" t="str">
        <f>IF(B74="","",VLOOKUP(B74,PORTAFOLIO!$AE$6:$AI$102,3,0))</f>
        <v/>
      </c>
      <c r="E74" s="2" t="str">
        <f>IF(B74="","",VLOOKUP(B74,PORTAFOLIO!$AE$6:$AI$102,4,0))</f>
        <v/>
      </c>
      <c r="F74" s="2" t="str">
        <f>IF(B74="","",VLOOKUP(B74,PORTAFOLIO!$AE$6:$AI$102,5,0))</f>
        <v/>
      </c>
      <c r="G74" s="6" t="str">
        <f>IF(B74="","",SUMIF(REGISTROS!$B$5:$B$1000,B74,REGISTROS!$K$5:$K$1000)-SUMIF(REGISTROS!$M$5:$M$1000,B74,REGISTROS!$V$5:$V$1000))</f>
        <v/>
      </c>
      <c r="H74" s="109" t="str">
        <f t="shared" si="7"/>
        <v/>
      </c>
      <c r="I74" s="109" t="str">
        <f t="shared" si="8"/>
        <v/>
      </c>
      <c r="J74" s="109" t="str">
        <f t="shared" si="9"/>
        <v/>
      </c>
      <c r="K74" s="110" t="str">
        <f t="shared" si="10"/>
        <v/>
      </c>
      <c r="L74" s="111" t="str">
        <f>IFERROR(IF(B74="","",AK74/SUMIF(REGISTROS!$B$5:$B$1000,RENTABILIDAD!B74,REGISTROS!$G$5:$G$1000)),0)</f>
        <v/>
      </c>
      <c r="M74" s="62"/>
      <c r="N74" s="120" t="str">
        <f>IF(B74="","",SUMIF(REGISTROS!$B$5:$B$1000,RENTABILIDAD!B74,REGISTROS!$G$5:$G$1000)/SUMIF(REGISTROS!$B$5:$B$1000,RENTABILIDAD!B74,REGISTROS!$K$5:$K$1000))</f>
        <v/>
      </c>
      <c r="O74" s="121" t="str">
        <f ca="1">IF(VLOOKUP(C74,'PRECIO ACTUAL'!$B$6:$D$102,2,0)="Ingresar precio de hoy:",VLOOKUP(C74,'PRECIO ACTUAL'!$B$6:$D$102,3,0),VLOOKUP(C74,'PRECIO ACTUAL'!$B$6:$D$102,2,0))</f>
        <v/>
      </c>
      <c r="AB74" s="24" t="str">
        <f t="shared" si="11"/>
        <v/>
      </c>
      <c r="AC74" s="63" t="str">
        <f t="shared" si="12"/>
        <v/>
      </c>
      <c r="AD74" s="63" t="str">
        <f>IF(AB74="","",VLOOKUP(AB74,PORTAFOLIO!$AE$6:$AI$102,3,0))</f>
        <v/>
      </c>
      <c r="AE74" s="63" t="str">
        <f>IF(AB74="","",VLOOKUP(AB74,PORTAFOLIO!$AE$6:$AI$102,4,0))</f>
        <v/>
      </c>
      <c r="AF74" s="63" t="str">
        <f>IF(AB74="","",VLOOKUP(AB74,PORTAFOLIO!$AE$6:$AI$102,5,0))</f>
        <v/>
      </c>
      <c r="AG74" s="64" t="str">
        <f>IF(AB74="","",SUMIF(REGISTROS!$B$5:$B$1000,AB74,REGISTROS!$K$5:$K$1000)-SUMIF(REGISTROS!$M$5:$M$1000,AB74,REGISTROS!$V$5:$V$1000))</f>
        <v/>
      </c>
      <c r="AH74" s="65" t="str">
        <f>IF(AB74="","",SUMIF(REGISTROS!$B$5:$B$1000,RENTABILIDAD!AB74,REGISTROS!$H$5:$H$1000)+SUMIF(REGISTROS!$M$5:$M$1000,RENTABILIDAD!AB74,REGISTROS!$S$5:$S$1000))</f>
        <v/>
      </c>
      <c r="AI74" s="65" t="str">
        <f t="shared" si="13"/>
        <v/>
      </c>
      <c r="AJ74" s="65" t="str">
        <f>IF(AB74="","",SUMIF(DIVIDENDOS!$B$5:$B$1000,RENTABILIDAD!AB74,DIVIDENDOS!$AC$5:$AC$1000))</f>
        <v/>
      </c>
      <c r="AK74" s="66" t="str">
        <f>IF(AB74="","",AI74+SUMIF(REGISTROS!$M$5:$M$1000,RENTABILIDAD!AB74,REGISTROS!$R$5:$R$1000)-SUMIF(REGISTROS!$B$5:$B$1000,RENTABILIDAD!AB74,REGISTROS!$G$5:$G$1000)+AJ74-AH74)</f>
        <v/>
      </c>
      <c r="AL74" s="67" t="str">
        <f>IFERROR(IF(AB74="","",AK74/SUMIF(REGISTROS!$B$5:$B$1000,RENTABILIDAD!AB74,REGISTROS!$G$5:$G$1000)),0)</f>
        <v/>
      </c>
      <c r="AM74" s="68"/>
      <c r="AN74" s="65" t="str">
        <f>IF(AB74="","",SUMIF(REGISTROS!$B$5:$B$1000,RENTABILIDAD!AB74,REGISTROS!$G$5:$G$1000)/SUMIF(REGISTROS!$B$5:$B$1000,RENTABILIDAD!AB74,REGISTROS!$K$5:$K$1000))</f>
        <v/>
      </c>
      <c r="AO74" s="65" t="str">
        <f ca="1">IF(VLOOKUP(AC74,'PRECIO ACTUAL'!$B$6:$D$102,2,0)="Ingresar precio de hoy:",VLOOKUP(AC74,'PRECIO ACTUAL'!$B$6:$D$102,3,0),VLOOKUP(AC74,'PRECIO ACTUAL'!$B$6:$D$102,2,0))</f>
        <v/>
      </c>
      <c r="AP74" s="24" t="str">
        <f>IFERROR(VLOOKUP(AF74,'TASA DE CAMBIO'!$D$2:$G$15,2,0),"")</f>
        <v/>
      </c>
      <c r="AQ74" s="24" t="str">
        <f>IFERROR(VLOOKUP(AF74,'TASA DE CAMBIO'!$D$2:$G$15,3,0),"")</f>
        <v/>
      </c>
      <c r="AR74" s="24" t="str">
        <f>IFERROR(VLOOKUP(AF74,'TASA DE CAMBIO'!$D$2:$G$15,4,0),"")</f>
        <v/>
      </c>
    </row>
    <row r="75" spans="2:44" x14ac:dyDescent="0.2">
      <c r="B75" s="24" t="str">
        <f>IF(PORTAFOLIO!AE76=0,"",PORTAFOLIO!AE76)</f>
        <v/>
      </c>
      <c r="C75" s="108" t="str">
        <f>IF(PORTAFOLIO!B76="","",PORTAFOLIO!B76)</f>
        <v/>
      </c>
      <c r="D75" s="2" t="str">
        <f>IF(B75="","",VLOOKUP(B75,PORTAFOLIO!$AE$6:$AI$102,3,0))</f>
        <v/>
      </c>
      <c r="E75" s="2" t="str">
        <f>IF(B75="","",VLOOKUP(B75,PORTAFOLIO!$AE$6:$AI$102,4,0))</f>
        <v/>
      </c>
      <c r="F75" s="2" t="str">
        <f>IF(B75="","",VLOOKUP(B75,PORTAFOLIO!$AE$6:$AI$102,5,0))</f>
        <v/>
      </c>
      <c r="G75" s="6" t="str">
        <f>IF(B75="","",SUMIF(REGISTROS!$B$5:$B$1000,B75,REGISTROS!$K$5:$K$1000)-SUMIF(REGISTROS!$M$5:$M$1000,B75,REGISTROS!$V$5:$V$1000))</f>
        <v/>
      </c>
      <c r="H75" s="109" t="str">
        <f t="shared" si="7"/>
        <v/>
      </c>
      <c r="I75" s="109" t="str">
        <f t="shared" si="8"/>
        <v/>
      </c>
      <c r="J75" s="109" t="str">
        <f t="shared" si="9"/>
        <v/>
      </c>
      <c r="K75" s="110" t="str">
        <f t="shared" si="10"/>
        <v/>
      </c>
      <c r="L75" s="111" t="str">
        <f>IFERROR(IF(B75="","",AK75/SUMIF(REGISTROS!$B$5:$B$1000,RENTABILIDAD!B75,REGISTROS!$G$5:$G$1000)),0)</f>
        <v/>
      </c>
      <c r="M75" s="62"/>
      <c r="N75" s="120" t="str">
        <f>IF(B75="","",SUMIF(REGISTROS!$B$5:$B$1000,RENTABILIDAD!B75,REGISTROS!$G$5:$G$1000)/SUMIF(REGISTROS!$B$5:$B$1000,RENTABILIDAD!B75,REGISTROS!$K$5:$K$1000))</f>
        <v/>
      </c>
      <c r="O75" s="121" t="str">
        <f ca="1">IF(VLOOKUP(C75,'PRECIO ACTUAL'!$B$6:$D$102,2,0)="Ingresar precio de hoy:",VLOOKUP(C75,'PRECIO ACTUAL'!$B$6:$D$102,3,0),VLOOKUP(C75,'PRECIO ACTUAL'!$B$6:$D$102,2,0))</f>
        <v/>
      </c>
      <c r="AB75" s="24" t="str">
        <f t="shared" si="11"/>
        <v/>
      </c>
      <c r="AC75" s="63" t="str">
        <f t="shared" si="12"/>
        <v/>
      </c>
      <c r="AD75" s="63" t="str">
        <f>IF(AB75="","",VLOOKUP(AB75,PORTAFOLIO!$AE$6:$AI$102,3,0))</f>
        <v/>
      </c>
      <c r="AE75" s="63" t="str">
        <f>IF(AB75="","",VLOOKUP(AB75,PORTAFOLIO!$AE$6:$AI$102,4,0))</f>
        <v/>
      </c>
      <c r="AF75" s="63" t="str">
        <f>IF(AB75="","",VLOOKUP(AB75,PORTAFOLIO!$AE$6:$AI$102,5,0))</f>
        <v/>
      </c>
      <c r="AG75" s="64" t="str">
        <f>IF(AB75="","",SUMIF(REGISTROS!$B$5:$B$1000,AB75,REGISTROS!$K$5:$K$1000)-SUMIF(REGISTROS!$M$5:$M$1000,AB75,REGISTROS!$V$5:$V$1000))</f>
        <v/>
      </c>
      <c r="AH75" s="65" t="str">
        <f>IF(AB75="","",SUMIF(REGISTROS!$B$5:$B$1000,RENTABILIDAD!AB75,REGISTROS!$H$5:$H$1000)+SUMIF(REGISTROS!$M$5:$M$1000,RENTABILIDAD!AB75,REGISTROS!$S$5:$S$1000))</f>
        <v/>
      </c>
      <c r="AI75" s="65" t="str">
        <f t="shared" si="13"/>
        <v/>
      </c>
      <c r="AJ75" s="65" t="str">
        <f>IF(AB75="","",SUMIF(DIVIDENDOS!$B$5:$B$1000,RENTABILIDAD!AB75,DIVIDENDOS!$AC$5:$AC$1000))</f>
        <v/>
      </c>
      <c r="AK75" s="66" t="str">
        <f>IF(AB75="","",AI75+SUMIF(REGISTROS!$M$5:$M$1000,RENTABILIDAD!AB75,REGISTROS!$R$5:$R$1000)-SUMIF(REGISTROS!$B$5:$B$1000,RENTABILIDAD!AB75,REGISTROS!$G$5:$G$1000)+AJ75-AH75)</f>
        <v/>
      </c>
      <c r="AL75" s="67" t="str">
        <f>IFERROR(IF(AB75="","",AK75/SUMIF(REGISTROS!$B$5:$B$1000,RENTABILIDAD!AB75,REGISTROS!$G$5:$G$1000)),0)</f>
        <v/>
      </c>
      <c r="AM75" s="68"/>
      <c r="AN75" s="65" t="str">
        <f>IF(AB75="","",SUMIF(REGISTROS!$B$5:$B$1000,RENTABILIDAD!AB75,REGISTROS!$G$5:$G$1000)/SUMIF(REGISTROS!$B$5:$B$1000,RENTABILIDAD!AB75,REGISTROS!$K$5:$K$1000))</f>
        <v/>
      </c>
      <c r="AO75" s="65" t="str">
        <f ca="1">IF(VLOOKUP(AC75,'PRECIO ACTUAL'!$B$6:$D$102,2,0)="Ingresar precio de hoy:",VLOOKUP(AC75,'PRECIO ACTUAL'!$B$6:$D$102,3,0),VLOOKUP(AC75,'PRECIO ACTUAL'!$B$6:$D$102,2,0))</f>
        <v/>
      </c>
      <c r="AP75" s="24" t="str">
        <f>IFERROR(VLOOKUP(AF75,'TASA DE CAMBIO'!$D$2:$G$15,2,0),"")</f>
        <v/>
      </c>
      <c r="AQ75" s="24" t="str">
        <f>IFERROR(VLOOKUP(AF75,'TASA DE CAMBIO'!$D$2:$G$15,3,0),"")</f>
        <v/>
      </c>
      <c r="AR75" s="24" t="str">
        <f>IFERROR(VLOOKUP(AF75,'TASA DE CAMBIO'!$D$2:$G$15,4,0),"")</f>
        <v/>
      </c>
    </row>
    <row r="76" spans="2:44" x14ac:dyDescent="0.2">
      <c r="B76" s="24" t="str">
        <f>IF(PORTAFOLIO!AE77=0,"",PORTAFOLIO!AE77)</f>
        <v/>
      </c>
      <c r="C76" s="108" t="str">
        <f>IF(PORTAFOLIO!B77="","",PORTAFOLIO!B77)</f>
        <v/>
      </c>
      <c r="D76" s="2" t="str">
        <f>IF(B76="","",VLOOKUP(B76,PORTAFOLIO!$AE$6:$AI$102,3,0))</f>
        <v/>
      </c>
      <c r="E76" s="2" t="str">
        <f>IF(B76="","",VLOOKUP(B76,PORTAFOLIO!$AE$6:$AI$102,4,0))</f>
        <v/>
      </c>
      <c r="F76" s="2" t="str">
        <f>IF(B76="","",VLOOKUP(B76,PORTAFOLIO!$AE$6:$AI$102,5,0))</f>
        <v/>
      </c>
      <c r="G76" s="6" t="str">
        <f>IF(B76="","",SUMIF(REGISTROS!$B$5:$B$1000,B76,REGISTROS!$K$5:$K$1000)-SUMIF(REGISTROS!$M$5:$M$1000,B76,REGISTROS!$V$5:$V$1000))</f>
        <v/>
      </c>
      <c r="H76" s="109" t="str">
        <f t="shared" si="7"/>
        <v/>
      </c>
      <c r="I76" s="109" t="str">
        <f t="shared" si="8"/>
        <v/>
      </c>
      <c r="J76" s="109" t="str">
        <f t="shared" si="9"/>
        <v/>
      </c>
      <c r="K76" s="110" t="str">
        <f t="shared" si="10"/>
        <v/>
      </c>
      <c r="L76" s="111" t="str">
        <f>IFERROR(IF(B76="","",AK76/SUMIF(REGISTROS!$B$5:$B$1000,RENTABILIDAD!B76,REGISTROS!$G$5:$G$1000)),0)</f>
        <v/>
      </c>
      <c r="M76" s="62"/>
      <c r="N76" s="120" t="str">
        <f>IF(B76="","",SUMIF(REGISTROS!$B$5:$B$1000,RENTABILIDAD!B76,REGISTROS!$G$5:$G$1000)/SUMIF(REGISTROS!$B$5:$B$1000,RENTABILIDAD!B76,REGISTROS!$K$5:$K$1000))</f>
        <v/>
      </c>
      <c r="O76" s="121" t="str">
        <f ca="1">IF(VLOOKUP(C76,'PRECIO ACTUAL'!$B$6:$D$102,2,0)="Ingresar precio de hoy:",VLOOKUP(C76,'PRECIO ACTUAL'!$B$6:$D$102,3,0),VLOOKUP(C76,'PRECIO ACTUAL'!$B$6:$D$102,2,0))</f>
        <v/>
      </c>
      <c r="AB76" s="24" t="str">
        <f t="shared" si="11"/>
        <v/>
      </c>
      <c r="AC76" s="63" t="str">
        <f t="shared" si="12"/>
        <v/>
      </c>
      <c r="AD76" s="63" t="str">
        <f>IF(AB76="","",VLOOKUP(AB76,PORTAFOLIO!$AE$6:$AI$102,3,0))</f>
        <v/>
      </c>
      <c r="AE76" s="63" t="str">
        <f>IF(AB76="","",VLOOKUP(AB76,PORTAFOLIO!$AE$6:$AI$102,4,0))</f>
        <v/>
      </c>
      <c r="AF76" s="63" t="str">
        <f>IF(AB76="","",VLOOKUP(AB76,PORTAFOLIO!$AE$6:$AI$102,5,0))</f>
        <v/>
      </c>
      <c r="AG76" s="64" t="str">
        <f>IF(AB76="","",SUMIF(REGISTROS!$B$5:$B$1000,AB76,REGISTROS!$K$5:$K$1000)-SUMIF(REGISTROS!$M$5:$M$1000,AB76,REGISTROS!$V$5:$V$1000))</f>
        <v/>
      </c>
      <c r="AH76" s="65" t="str">
        <f>IF(AB76="","",SUMIF(REGISTROS!$B$5:$B$1000,RENTABILIDAD!AB76,REGISTROS!$H$5:$H$1000)+SUMIF(REGISTROS!$M$5:$M$1000,RENTABILIDAD!AB76,REGISTROS!$S$5:$S$1000))</f>
        <v/>
      </c>
      <c r="AI76" s="65" t="str">
        <f t="shared" si="13"/>
        <v/>
      </c>
      <c r="AJ76" s="65" t="str">
        <f>IF(AB76="","",SUMIF(DIVIDENDOS!$B$5:$B$1000,RENTABILIDAD!AB76,DIVIDENDOS!$AC$5:$AC$1000))</f>
        <v/>
      </c>
      <c r="AK76" s="66" t="str">
        <f>IF(AB76="","",AI76+SUMIF(REGISTROS!$M$5:$M$1000,RENTABILIDAD!AB76,REGISTROS!$R$5:$R$1000)-SUMIF(REGISTROS!$B$5:$B$1000,RENTABILIDAD!AB76,REGISTROS!$G$5:$G$1000)+AJ76-AH76)</f>
        <v/>
      </c>
      <c r="AL76" s="67" t="str">
        <f>IFERROR(IF(AB76="","",AK76/SUMIF(REGISTROS!$B$5:$B$1000,RENTABILIDAD!AB76,REGISTROS!$G$5:$G$1000)),0)</f>
        <v/>
      </c>
      <c r="AM76" s="68"/>
      <c r="AN76" s="65" t="str">
        <f>IF(AB76="","",SUMIF(REGISTROS!$B$5:$B$1000,RENTABILIDAD!AB76,REGISTROS!$G$5:$G$1000)/SUMIF(REGISTROS!$B$5:$B$1000,RENTABILIDAD!AB76,REGISTROS!$K$5:$K$1000))</f>
        <v/>
      </c>
      <c r="AO76" s="65" t="str">
        <f ca="1">IF(VLOOKUP(AC76,'PRECIO ACTUAL'!$B$6:$D$102,2,0)="Ingresar precio de hoy:",VLOOKUP(AC76,'PRECIO ACTUAL'!$B$6:$D$102,3,0),VLOOKUP(AC76,'PRECIO ACTUAL'!$B$6:$D$102,2,0))</f>
        <v/>
      </c>
      <c r="AP76" s="24" t="str">
        <f>IFERROR(VLOOKUP(AF76,'TASA DE CAMBIO'!$D$2:$G$15,2,0),"")</f>
        <v/>
      </c>
      <c r="AQ76" s="24" t="str">
        <f>IFERROR(VLOOKUP(AF76,'TASA DE CAMBIO'!$D$2:$G$15,3,0),"")</f>
        <v/>
      </c>
      <c r="AR76" s="24" t="str">
        <f>IFERROR(VLOOKUP(AF76,'TASA DE CAMBIO'!$D$2:$G$15,4,0),"")</f>
        <v/>
      </c>
    </row>
    <row r="77" spans="2:44" x14ac:dyDescent="0.2">
      <c r="B77" s="24" t="str">
        <f>IF(PORTAFOLIO!AE78=0,"",PORTAFOLIO!AE78)</f>
        <v/>
      </c>
      <c r="C77" s="108" t="str">
        <f>IF(PORTAFOLIO!B78="","",PORTAFOLIO!B78)</f>
        <v/>
      </c>
      <c r="D77" s="2" t="str">
        <f>IF(B77="","",VLOOKUP(B77,PORTAFOLIO!$AE$6:$AI$102,3,0))</f>
        <v/>
      </c>
      <c r="E77" s="2" t="str">
        <f>IF(B77="","",VLOOKUP(B77,PORTAFOLIO!$AE$6:$AI$102,4,0))</f>
        <v/>
      </c>
      <c r="F77" s="2" t="str">
        <f>IF(B77="","",VLOOKUP(B77,PORTAFOLIO!$AE$6:$AI$102,5,0))</f>
        <v/>
      </c>
      <c r="G77" s="6" t="str">
        <f>IF(B77="","",SUMIF(REGISTROS!$B$5:$B$1000,B77,REGISTROS!$K$5:$K$1000)-SUMIF(REGISTROS!$M$5:$M$1000,B77,REGISTROS!$V$5:$V$1000))</f>
        <v/>
      </c>
      <c r="H77" s="109" t="str">
        <f t="shared" si="7"/>
        <v/>
      </c>
      <c r="I77" s="109" t="str">
        <f t="shared" si="8"/>
        <v/>
      </c>
      <c r="J77" s="109" t="str">
        <f t="shared" si="9"/>
        <v/>
      </c>
      <c r="K77" s="110" t="str">
        <f t="shared" si="10"/>
        <v/>
      </c>
      <c r="L77" s="111" t="str">
        <f>IFERROR(IF(B77="","",AK77/SUMIF(REGISTROS!$B$5:$B$1000,RENTABILIDAD!B77,REGISTROS!$G$5:$G$1000)),0)</f>
        <v/>
      </c>
      <c r="M77" s="62"/>
      <c r="N77" s="120" t="str">
        <f>IF(B77="","",SUMIF(REGISTROS!$B$5:$B$1000,RENTABILIDAD!B77,REGISTROS!$G$5:$G$1000)/SUMIF(REGISTROS!$B$5:$B$1000,RENTABILIDAD!B77,REGISTROS!$K$5:$K$1000))</f>
        <v/>
      </c>
      <c r="O77" s="121" t="str">
        <f ca="1">IF(VLOOKUP(C77,'PRECIO ACTUAL'!$B$6:$D$102,2,0)="Ingresar precio de hoy:",VLOOKUP(C77,'PRECIO ACTUAL'!$B$6:$D$102,3,0),VLOOKUP(C77,'PRECIO ACTUAL'!$B$6:$D$102,2,0))</f>
        <v/>
      </c>
      <c r="AB77" s="24" t="str">
        <f t="shared" si="11"/>
        <v/>
      </c>
      <c r="AC77" s="63" t="str">
        <f t="shared" si="12"/>
        <v/>
      </c>
      <c r="AD77" s="63" t="str">
        <f>IF(AB77="","",VLOOKUP(AB77,PORTAFOLIO!$AE$6:$AI$102,3,0))</f>
        <v/>
      </c>
      <c r="AE77" s="63" t="str">
        <f>IF(AB77="","",VLOOKUP(AB77,PORTAFOLIO!$AE$6:$AI$102,4,0))</f>
        <v/>
      </c>
      <c r="AF77" s="63" t="str">
        <f>IF(AB77="","",VLOOKUP(AB77,PORTAFOLIO!$AE$6:$AI$102,5,0))</f>
        <v/>
      </c>
      <c r="AG77" s="64" t="str">
        <f>IF(AB77="","",SUMIF(REGISTROS!$B$5:$B$1000,AB77,REGISTROS!$K$5:$K$1000)-SUMIF(REGISTROS!$M$5:$M$1000,AB77,REGISTROS!$V$5:$V$1000))</f>
        <v/>
      </c>
      <c r="AH77" s="65" t="str">
        <f>IF(AB77="","",SUMIF(REGISTROS!$B$5:$B$1000,RENTABILIDAD!AB77,REGISTROS!$H$5:$H$1000)+SUMIF(REGISTROS!$M$5:$M$1000,RENTABILIDAD!AB77,REGISTROS!$S$5:$S$1000))</f>
        <v/>
      </c>
      <c r="AI77" s="65" t="str">
        <f t="shared" si="13"/>
        <v/>
      </c>
      <c r="AJ77" s="65" t="str">
        <f>IF(AB77="","",SUMIF(DIVIDENDOS!$B$5:$B$1000,RENTABILIDAD!AB77,DIVIDENDOS!$AC$5:$AC$1000))</f>
        <v/>
      </c>
      <c r="AK77" s="66" t="str">
        <f>IF(AB77="","",AI77+SUMIF(REGISTROS!$M$5:$M$1000,RENTABILIDAD!AB77,REGISTROS!$R$5:$R$1000)-SUMIF(REGISTROS!$B$5:$B$1000,RENTABILIDAD!AB77,REGISTROS!$G$5:$G$1000)+AJ77-AH77)</f>
        <v/>
      </c>
      <c r="AL77" s="67" t="str">
        <f>IFERROR(IF(AB77="","",AK77/SUMIF(REGISTROS!$B$5:$B$1000,RENTABILIDAD!AB77,REGISTROS!$G$5:$G$1000)),0)</f>
        <v/>
      </c>
      <c r="AM77" s="68"/>
      <c r="AN77" s="65" t="str">
        <f>IF(AB77="","",SUMIF(REGISTROS!$B$5:$B$1000,RENTABILIDAD!AB77,REGISTROS!$G$5:$G$1000)/SUMIF(REGISTROS!$B$5:$B$1000,RENTABILIDAD!AB77,REGISTROS!$K$5:$K$1000))</f>
        <v/>
      </c>
      <c r="AO77" s="65" t="str">
        <f ca="1">IF(VLOOKUP(AC77,'PRECIO ACTUAL'!$B$6:$D$102,2,0)="Ingresar precio de hoy:",VLOOKUP(AC77,'PRECIO ACTUAL'!$B$6:$D$102,3,0),VLOOKUP(AC77,'PRECIO ACTUAL'!$B$6:$D$102,2,0))</f>
        <v/>
      </c>
      <c r="AP77" s="24" t="str">
        <f>IFERROR(VLOOKUP(AF77,'TASA DE CAMBIO'!$D$2:$G$15,2,0),"")</f>
        <v/>
      </c>
      <c r="AQ77" s="24" t="str">
        <f>IFERROR(VLOOKUP(AF77,'TASA DE CAMBIO'!$D$2:$G$15,3,0),"")</f>
        <v/>
      </c>
      <c r="AR77" s="24" t="str">
        <f>IFERROR(VLOOKUP(AF77,'TASA DE CAMBIO'!$D$2:$G$15,4,0),"")</f>
        <v/>
      </c>
    </row>
    <row r="78" spans="2:44" x14ac:dyDescent="0.2">
      <c r="B78" s="24" t="str">
        <f>IF(PORTAFOLIO!AE79=0,"",PORTAFOLIO!AE79)</f>
        <v/>
      </c>
      <c r="C78" s="108" t="str">
        <f>IF(PORTAFOLIO!B79="","",PORTAFOLIO!B79)</f>
        <v/>
      </c>
      <c r="D78" s="2" t="str">
        <f>IF(B78="","",VLOOKUP(B78,PORTAFOLIO!$AE$6:$AI$102,3,0))</f>
        <v/>
      </c>
      <c r="E78" s="2" t="str">
        <f>IF(B78="","",VLOOKUP(B78,PORTAFOLIO!$AE$6:$AI$102,4,0))</f>
        <v/>
      </c>
      <c r="F78" s="2" t="str">
        <f>IF(B78="","",VLOOKUP(B78,PORTAFOLIO!$AE$6:$AI$102,5,0))</f>
        <v/>
      </c>
      <c r="G78" s="6" t="str">
        <f>IF(B78="","",SUMIF(REGISTROS!$B$5:$B$1000,B78,REGISTROS!$K$5:$K$1000)-SUMIF(REGISTROS!$M$5:$M$1000,B78,REGISTROS!$V$5:$V$1000))</f>
        <v/>
      </c>
      <c r="H78" s="109" t="str">
        <f t="shared" si="7"/>
        <v/>
      </c>
      <c r="I78" s="109" t="str">
        <f t="shared" si="8"/>
        <v/>
      </c>
      <c r="J78" s="109" t="str">
        <f t="shared" si="9"/>
        <v/>
      </c>
      <c r="K78" s="110" t="str">
        <f t="shared" si="10"/>
        <v/>
      </c>
      <c r="L78" s="111" t="str">
        <f>IFERROR(IF(B78="","",AK78/SUMIF(REGISTROS!$B$5:$B$1000,RENTABILIDAD!B78,REGISTROS!$G$5:$G$1000)),0)</f>
        <v/>
      </c>
      <c r="M78" s="62"/>
      <c r="N78" s="120" t="str">
        <f>IF(B78="","",SUMIF(REGISTROS!$B$5:$B$1000,RENTABILIDAD!B78,REGISTROS!$G$5:$G$1000)/SUMIF(REGISTROS!$B$5:$B$1000,RENTABILIDAD!B78,REGISTROS!$K$5:$K$1000))</f>
        <v/>
      </c>
      <c r="O78" s="121" t="str">
        <f ca="1">IF(VLOOKUP(C78,'PRECIO ACTUAL'!$B$6:$D$102,2,0)="Ingresar precio de hoy:",VLOOKUP(C78,'PRECIO ACTUAL'!$B$6:$D$102,3,0),VLOOKUP(C78,'PRECIO ACTUAL'!$B$6:$D$102,2,0))</f>
        <v/>
      </c>
      <c r="AB78" s="24" t="str">
        <f t="shared" si="11"/>
        <v/>
      </c>
      <c r="AC78" s="63" t="str">
        <f t="shared" si="12"/>
        <v/>
      </c>
      <c r="AD78" s="63" t="str">
        <f>IF(AB78="","",VLOOKUP(AB78,PORTAFOLIO!$AE$6:$AI$102,3,0))</f>
        <v/>
      </c>
      <c r="AE78" s="63" t="str">
        <f>IF(AB78="","",VLOOKUP(AB78,PORTAFOLIO!$AE$6:$AI$102,4,0))</f>
        <v/>
      </c>
      <c r="AF78" s="63" t="str">
        <f>IF(AB78="","",VLOOKUP(AB78,PORTAFOLIO!$AE$6:$AI$102,5,0))</f>
        <v/>
      </c>
      <c r="AG78" s="64" t="str">
        <f>IF(AB78="","",SUMIF(REGISTROS!$B$5:$B$1000,AB78,REGISTROS!$K$5:$K$1000)-SUMIF(REGISTROS!$M$5:$M$1000,AB78,REGISTROS!$V$5:$V$1000))</f>
        <v/>
      </c>
      <c r="AH78" s="65" t="str">
        <f>IF(AB78="","",SUMIF(REGISTROS!$B$5:$B$1000,RENTABILIDAD!AB78,REGISTROS!$H$5:$H$1000)+SUMIF(REGISTROS!$M$5:$M$1000,RENTABILIDAD!AB78,REGISTROS!$S$5:$S$1000))</f>
        <v/>
      </c>
      <c r="AI78" s="65" t="str">
        <f t="shared" si="13"/>
        <v/>
      </c>
      <c r="AJ78" s="65" t="str">
        <f>IF(AB78="","",SUMIF(DIVIDENDOS!$B$5:$B$1000,RENTABILIDAD!AB78,DIVIDENDOS!$AC$5:$AC$1000))</f>
        <v/>
      </c>
      <c r="AK78" s="66" t="str">
        <f>IF(AB78="","",AI78+SUMIF(REGISTROS!$M$5:$M$1000,RENTABILIDAD!AB78,REGISTROS!$R$5:$R$1000)-SUMIF(REGISTROS!$B$5:$B$1000,RENTABILIDAD!AB78,REGISTROS!$G$5:$G$1000)+AJ78-AH78)</f>
        <v/>
      </c>
      <c r="AL78" s="67" t="str">
        <f>IFERROR(IF(AB78="","",AK78/SUMIF(REGISTROS!$B$5:$B$1000,RENTABILIDAD!AB78,REGISTROS!$G$5:$G$1000)),0)</f>
        <v/>
      </c>
      <c r="AM78" s="68"/>
      <c r="AN78" s="65" t="str">
        <f>IF(AB78="","",SUMIF(REGISTROS!$B$5:$B$1000,RENTABILIDAD!AB78,REGISTROS!$G$5:$G$1000)/SUMIF(REGISTROS!$B$5:$B$1000,RENTABILIDAD!AB78,REGISTROS!$K$5:$K$1000))</f>
        <v/>
      </c>
      <c r="AO78" s="65" t="str">
        <f ca="1">IF(VLOOKUP(AC78,'PRECIO ACTUAL'!$B$6:$D$102,2,0)="Ingresar precio de hoy:",VLOOKUP(AC78,'PRECIO ACTUAL'!$B$6:$D$102,3,0),VLOOKUP(AC78,'PRECIO ACTUAL'!$B$6:$D$102,2,0))</f>
        <v/>
      </c>
      <c r="AP78" s="24" t="str">
        <f>IFERROR(VLOOKUP(AF78,'TASA DE CAMBIO'!$D$2:$G$15,2,0),"")</f>
        <v/>
      </c>
      <c r="AQ78" s="24" t="str">
        <f>IFERROR(VLOOKUP(AF78,'TASA DE CAMBIO'!$D$2:$G$15,3,0),"")</f>
        <v/>
      </c>
      <c r="AR78" s="24" t="str">
        <f>IFERROR(VLOOKUP(AF78,'TASA DE CAMBIO'!$D$2:$G$15,4,0),"")</f>
        <v/>
      </c>
    </row>
    <row r="79" spans="2:44" x14ac:dyDescent="0.2">
      <c r="B79" s="24" t="str">
        <f>IF(PORTAFOLIO!AE80=0,"",PORTAFOLIO!AE80)</f>
        <v/>
      </c>
      <c r="C79" s="108" t="str">
        <f>IF(PORTAFOLIO!B80="","",PORTAFOLIO!B80)</f>
        <v/>
      </c>
      <c r="D79" s="2" t="str">
        <f>IF(B79="","",VLOOKUP(B79,PORTAFOLIO!$AE$6:$AI$102,3,0))</f>
        <v/>
      </c>
      <c r="E79" s="2" t="str">
        <f>IF(B79="","",VLOOKUP(B79,PORTAFOLIO!$AE$6:$AI$102,4,0))</f>
        <v/>
      </c>
      <c r="F79" s="2" t="str">
        <f>IF(B79="","",VLOOKUP(B79,PORTAFOLIO!$AE$6:$AI$102,5,0))</f>
        <v/>
      </c>
      <c r="G79" s="6" t="str">
        <f>IF(B79="","",SUMIF(REGISTROS!$B$5:$B$1000,B79,REGISTROS!$K$5:$K$1000)-SUMIF(REGISTROS!$M$5:$M$1000,B79,REGISTROS!$V$5:$V$1000))</f>
        <v/>
      </c>
      <c r="H79" s="109" t="str">
        <f t="shared" si="7"/>
        <v/>
      </c>
      <c r="I79" s="109" t="str">
        <f t="shared" si="8"/>
        <v/>
      </c>
      <c r="J79" s="109" t="str">
        <f t="shared" si="9"/>
        <v/>
      </c>
      <c r="K79" s="110" t="str">
        <f t="shared" si="10"/>
        <v/>
      </c>
      <c r="L79" s="111" t="str">
        <f>IFERROR(IF(B79="","",AK79/SUMIF(REGISTROS!$B$5:$B$1000,RENTABILIDAD!B79,REGISTROS!$G$5:$G$1000)),0)</f>
        <v/>
      </c>
      <c r="M79" s="62"/>
      <c r="N79" s="120" t="str">
        <f>IF(B79="","",SUMIF(REGISTROS!$B$5:$B$1000,RENTABILIDAD!B79,REGISTROS!$G$5:$G$1000)/SUMIF(REGISTROS!$B$5:$B$1000,RENTABILIDAD!B79,REGISTROS!$K$5:$K$1000))</f>
        <v/>
      </c>
      <c r="O79" s="121" t="str">
        <f ca="1">IF(VLOOKUP(C79,'PRECIO ACTUAL'!$B$6:$D$102,2,0)="Ingresar precio de hoy:",VLOOKUP(C79,'PRECIO ACTUAL'!$B$6:$D$102,3,0),VLOOKUP(C79,'PRECIO ACTUAL'!$B$6:$D$102,2,0))</f>
        <v/>
      </c>
      <c r="AB79" s="24" t="str">
        <f t="shared" si="11"/>
        <v/>
      </c>
      <c r="AC79" s="63" t="str">
        <f t="shared" si="12"/>
        <v/>
      </c>
      <c r="AD79" s="63" t="str">
        <f>IF(AB79="","",VLOOKUP(AB79,PORTAFOLIO!$AE$6:$AI$102,3,0))</f>
        <v/>
      </c>
      <c r="AE79" s="63" t="str">
        <f>IF(AB79="","",VLOOKUP(AB79,PORTAFOLIO!$AE$6:$AI$102,4,0))</f>
        <v/>
      </c>
      <c r="AF79" s="63" t="str">
        <f>IF(AB79="","",VLOOKUP(AB79,PORTAFOLIO!$AE$6:$AI$102,5,0))</f>
        <v/>
      </c>
      <c r="AG79" s="64" t="str">
        <f>IF(AB79="","",SUMIF(REGISTROS!$B$5:$B$1000,AB79,REGISTROS!$K$5:$K$1000)-SUMIF(REGISTROS!$M$5:$M$1000,AB79,REGISTROS!$V$5:$V$1000))</f>
        <v/>
      </c>
      <c r="AH79" s="65" t="str">
        <f>IF(AB79="","",SUMIF(REGISTROS!$B$5:$B$1000,RENTABILIDAD!AB79,REGISTROS!$H$5:$H$1000)+SUMIF(REGISTROS!$M$5:$M$1000,RENTABILIDAD!AB79,REGISTROS!$S$5:$S$1000))</f>
        <v/>
      </c>
      <c r="AI79" s="65" t="str">
        <f t="shared" si="13"/>
        <v/>
      </c>
      <c r="AJ79" s="65" t="str">
        <f>IF(AB79="","",SUMIF(DIVIDENDOS!$B$5:$B$1000,RENTABILIDAD!AB79,DIVIDENDOS!$AC$5:$AC$1000))</f>
        <v/>
      </c>
      <c r="AK79" s="66" t="str">
        <f>IF(AB79="","",AI79+SUMIF(REGISTROS!$M$5:$M$1000,RENTABILIDAD!AB79,REGISTROS!$R$5:$R$1000)-SUMIF(REGISTROS!$B$5:$B$1000,RENTABILIDAD!AB79,REGISTROS!$G$5:$G$1000)+AJ79-AH79)</f>
        <v/>
      </c>
      <c r="AL79" s="67" t="str">
        <f>IFERROR(IF(AB79="","",AK79/SUMIF(REGISTROS!$B$5:$B$1000,RENTABILIDAD!AB79,REGISTROS!$G$5:$G$1000)),0)</f>
        <v/>
      </c>
      <c r="AM79" s="68"/>
      <c r="AN79" s="65" t="str">
        <f>IF(AB79="","",SUMIF(REGISTROS!$B$5:$B$1000,RENTABILIDAD!AB79,REGISTROS!$G$5:$G$1000)/SUMIF(REGISTROS!$B$5:$B$1000,RENTABILIDAD!AB79,REGISTROS!$K$5:$K$1000))</f>
        <v/>
      </c>
      <c r="AO79" s="65" t="str">
        <f ca="1">IF(VLOOKUP(AC79,'PRECIO ACTUAL'!$B$6:$D$102,2,0)="Ingresar precio de hoy:",VLOOKUP(AC79,'PRECIO ACTUAL'!$B$6:$D$102,3,0),VLOOKUP(AC79,'PRECIO ACTUAL'!$B$6:$D$102,2,0))</f>
        <v/>
      </c>
      <c r="AP79" s="24" t="str">
        <f>IFERROR(VLOOKUP(AF79,'TASA DE CAMBIO'!$D$2:$G$15,2,0),"")</f>
        <v/>
      </c>
      <c r="AQ79" s="24" t="str">
        <f>IFERROR(VLOOKUP(AF79,'TASA DE CAMBIO'!$D$2:$G$15,3,0),"")</f>
        <v/>
      </c>
      <c r="AR79" s="24" t="str">
        <f>IFERROR(VLOOKUP(AF79,'TASA DE CAMBIO'!$D$2:$G$15,4,0),"")</f>
        <v/>
      </c>
    </row>
    <row r="80" spans="2:44" x14ac:dyDescent="0.2">
      <c r="B80" s="24" t="str">
        <f>IF(PORTAFOLIO!AE81=0,"",PORTAFOLIO!AE81)</f>
        <v/>
      </c>
      <c r="C80" s="108" t="str">
        <f>IF(PORTAFOLIO!B81="","",PORTAFOLIO!B81)</f>
        <v/>
      </c>
      <c r="D80" s="2" t="str">
        <f>IF(B80="","",VLOOKUP(B80,PORTAFOLIO!$AE$6:$AI$102,3,0))</f>
        <v/>
      </c>
      <c r="E80" s="2" t="str">
        <f>IF(B80="","",VLOOKUP(B80,PORTAFOLIO!$AE$6:$AI$102,4,0))</f>
        <v/>
      </c>
      <c r="F80" s="2" t="str">
        <f>IF(B80="","",VLOOKUP(B80,PORTAFOLIO!$AE$6:$AI$102,5,0))</f>
        <v/>
      </c>
      <c r="G80" s="6" t="str">
        <f>IF(B80="","",SUMIF(REGISTROS!$B$5:$B$1000,B80,REGISTROS!$K$5:$K$1000)-SUMIF(REGISTROS!$M$5:$M$1000,B80,REGISTROS!$V$5:$V$1000))</f>
        <v/>
      </c>
      <c r="H80" s="109" t="str">
        <f t="shared" si="7"/>
        <v/>
      </c>
      <c r="I80" s="109" t="str">
        <f t="shared" si="8"/>
        <v/>
      </c>
      <c r="J80" s="109" t="str">
        <f t="shared" si="9"/>
        <v/>
      </c>
      <c r="K80" s="110" t="str">
        <f t="shared" si="10"/>
        <v/>
      </c>
      <c r="L80" s="111" t="str">
        <f>IFERROR(IF(B80="","",AK80/SUMIF(REGISTROS!$B$5:$B$1000,RENTABILIDAD!B80,REGISTROS!$G$5:$G$1000)),0)</f>
        <v/>
      </c>
      <c r="M80" s="62"/>
      <c r="N80" s="120" t="str">
        <f>IF(B80="","",SUMIF(REGISTROS!$B$5:$B$1000,RENTABILIDAD!B80,REGISTROS!$G$5:$G$1000)/SUMIF(REGISTROS!$B$5:$B$1000,RENTABILIDAD!B80,REGISTROS!$K$5:$K$1000))</f>
        <v/>
      </c>
      <c r="O80" s="121" t="str">
        <f ca="1">IF(VLOOKUP(C80,'PRECIO ACTUAL'!$B$6:$D$102,2,0)="Ingresar precio de hoy:",VLOOKUP(C80,'PRECIO ACTUAL'!$B$6:$D$102,3,0),VLOOKUP(C80,'PRECIO ACTUAL'!$B$6:$D$102,2,0))</f>
        <v/>
      </c>
      <c r="AB80" s="24" t="str">
        <f t="shared" si="11"/>
        <v/>
      </c>
      <c r="AC80" s="63" t="str">
        <f t="shared" si="12"/>
        <v/>
      </c>
      <c r="AD80" s="63" t="str">
        <f>IF(AB80="","",VLOOKUP(AB80,PORTAFOLIO!$AE$6:$AI$102,3,0))</f>
        <v/>
      </c>
      <c r="AE80" s="63" t="str">
        <f>IF(AB80="","",VLOOKUP(AB80,PORTAFOLIO!$AE$6:$AI$102,4,0))</f>
        <v/>
      </c>
      <c r="AF80" s="63" t="str">
        <f>IF(AB80="","",VLOOKUP(AB80,PORTAFOLIO!$AE$6:$AI$102,5,0))</f>
        <v/>
      </c>
      <c r="AG80" s="64" t="str">
        <f>IF(AB80="","",SUMIF(REGISTROS!$B$5:$B$1000,AB80,REGISTROS!$K$5:$K$1000)-SUMIF(REGISTROS!$M$5:$M$1000,AB80,REGISTROS!$V$5:$V$1000))</f>
        <v/>
      </c>
      <c r="AH80" s="65" t="str">
        <f>IF(AB80="","",SUMIF(REGISTROS!$B$5:$B$1000,RENTABILIDAD!AB80,REGISTROS!$H$5:$H$1000)+SUMIF(REGISTROS!$M$5:$M$1000,RENTABILIDAD!AB80,REGISTROS!$S$5:$S$1000))</f>
        <v/>
      </c>
      <c r="AI80" s="65" t="str">
        <f t="shared" si="13"/>
        <v/>
      </c>
      <c r="AJ80" s="65" t="str">
        <f>IF(AB80="","",SUMIF(DIVIDENDOS!$B$5:$B$1000,RENTABILIDAD!AB80,DIVIDENDOS!$AC$5:$AC$1000))</f>
        <v/>
      </c>
      <c r="AK80" s="66" t="str">
        <f>IF(AB80="","",AI80+SUMIF(REGISTROS!$M$5:$M$1000,RENTABILIDAD!AB80,REGISTROS!$R$5:$R$1000)-SUMIF(REGISTROS!$B$5:$B$1000,RENTABILIDAD!AB80,REGISTROS!$G$5:$G$1000)+AJ80-AH80)</f>
        <v/>
      </c>
      <c r="AL80" s="67" t="str">
        <f>IFERROR(IF(AB80="","",AK80/SUMIF(REGISTROS!$B$5:$B$1000,RENTABILIDAD!AB80,REGISTROS!$G$5:$G$1000)),0)</f>
        <v/>
      </c>
      <c r="AM80" s="68"/>
      <c r="AN80" s="65" t="str">
        <f>IF(AB80="","",SUMIF(REGISTROS!$B$5:$B$1000,RENTABILIDAD!AB80,REGISTROS!$G$5:$G$1000)/SUMIF(REGISTROS!$B$5:$B$1000,RENTABILIDAD!AB80,REGISTROS!$K$5:$K$1000))</f>
        <v/>
      </c>
      <c r="AO80" s="65" t="str">
        <f ca="1">IF(VLOOKUP(AC80,'PRECIO ACTUAL'!$B$6:$D$102,2,0)="Ingresar precio de hoy:",VLOOKUP(AC80,'PRECIO ACTUAL'!$B$6:$D$102,3,0),VLOOKUP(AC80,'PRECIO ACTUAL'!$B$6:$D$102,2,0))</f>
        <v/>
      </c>
      <c r="AP80" s="24" t="str">
        <f>IFERROR(VLOOKUP(AF80,'TASA DE CAMBIO'!$D$2:$G$15,2,0),"")</f>
        <v/>
      </c>
      <c r="AQ80" s="24" t="str">
        <f>IFERROR(VLOOKUP(AF80,'TASA DE CAMBIO'!$D$2:$G$15,3,0),"")</f>
        <v/>
      </c>
      <c r="AR80" s="24" t="str">
        <f>IFERROR(VLOOKUP(AF80,'TASA DE CAMBIO'!$D$2:$G$15,4,0),"")</f>
        <v/>
      </c>
    </row>
    <row r="81" spans="2:44" x14ac:dyDescent="0.2">
      <c r="B81" s="24" t="str">
        <f>IF(PORTAFOLIO!AE82=0,"",PORTAFOLIO!AE82)</f>
        <v/>
      </c>
      <c r="C81" s="108" t="str">
        <f>IF(PORTAFOLIO!B82="","",PORTAFOLIO!B82)</f>
        <v/>
      </c>
      <c r="D81" s="2" t="str">
        <f>IF(B81="","",VLOOKUP(B81,PORTAFOLIO!$AE$6:$AI$102,3,0))</f>
        <v/>
      </c>
      <c r="E81" s="2" t="str">
        <f>IF(B81="","",VLOOKUP(B81,PORTAFOLIO!$AE$6:$AI$102,4,0))</f>
        <v/>
      </c>
      <c r="F81" s="2" t="str">
        <f>IF(B81="","",VLOOKUP(B81,PORTAFOLIO!$AE$6:$AI$102,5,0))</f>
        <v/>
      </c>
      <c r="G81" s="6" t="str">
        <f>IF(B81="","",SUMIF(REGISTROS!$B$5:$B$1000,B81,REGISTROS!$K$5:$K$1000)-SUMIF(REGISTROS!$M$5:$M$1000,B81,REGISTROS!$V$5:$V$1000))</f>
        <v/>
      </c>
      <c r="H81" s="109" t="str">
        <f t="shared" si="7"/>
        <v/>
      </c>
      <c r="I81" s="109" t="str">
        <f t="shared" si="8"/>
        <v/>
      </c>
      <c r="J81" s="109" t="str">
        <f t="shared" si="9"/>
        <v/>
      </c>
      <c r="K81" s="110" t="str">
        <f t="shared" si="10"/>
        <v/>
      </c>
      <c r="L81" s="111" t="str">
        <f>IFERROR(IF(B81="","",AK81/SUMIF(REGISTROS!$B$5:$B$1000,RENTABILIDAD!B81,REGISTROS!$G$5:$G$1000)),0)</f>
        <v/>
      </c>
      <c r="M81" s="62"/>
      <c r="N81" s="120" t="str">
        <f>IF(B81="","",SUMIF(REGISTROS!$B$5:$B$1000,RENTABILIDAD!B81,REGISTROS!$G$5:$G$1000)/SUMIF(REGISTROS!$B$5:$B$1000,RENTABILIDAD!B81,REGISTROS!$K$5:$K$1000))</f>
        <v/>
      </c>
      <c r="O81" s="121" t="str">
        <f ca="1">IF(VLOOKUP(C81,'PRECIO ACTUAL'!$B$6:$D$102,2,0)="Ingresar precio de hoy:",VLOOKUP(C81,'PRECIO ACTUAL'!$B$6:$D$102,3,0),VLOOKUP(C81,'PRECIO ACTUAL'!$B$6:$D$102,2,0))</f>
        <v/>
      </c>
      <c r="AB81" s="24" t="str">
        <f t="shared" si="11"/>
        <v/>
      </c>
      <c r="AC81" s="63" t="str">
        <f t="shared" si="12"/>
        <v/>
      </c>
      <c r="AD81" s="63" t="str">
        <f>IF(AB81="","",VLOOKUP(AB81,PORTAFOLIO!$AE$6:$AI$102,3,0))</f>
        <v/>
      </c>
      <c r="AE81" s="63" t="str">
        <f>IF(AB81="","",VLOOKUP(AB81,PORTAFOLIO!$AE$6:$AI$102,4,0))</f>
        <v/>
      </c>
      <c r="AF81" s="63" t="str">
        <f>IF(AB81="","",VLOOKUP(AB81,PORTAFOLIO!$AE$6:$AI$102,5,0))</f>
        <v/>
      </c>
      <c r="AG81" s="64" t="str">
        <f>IF(AB81="","",SUMIF(REGISTROS!$B$5:$B$1000,AB81,REGISTROS!$K$5:$K$1000)-SUMIF(REGISTROS!$M$5:$M$1000,AB81,REGISTROS!$V$5:$V$1000))</f>
        <v/>
      </c>
      <c r="AH81" s="65" t="str">
        <f>IF(AB81="","",SUMIF(REGISTROS!$B$5:$B$1000,RENTABILIDAD!AB81,REGISTROS!$H$5:$H$1000)+SUMIF(REGISTROS!$M$5:$M$1000,RENTABILIDAD!AB81,REGISTROS!$S$5:$S$1000))</f>
        <v/>
      </c>
      <c r="AI81" s="65" t="str">
        <f t="shared" si="13"/>
        <v/>
      </c>
      <c r="AJ81" s="65" t="str">
        <f>IF(AB81="","",SUMIF(DIVIDENDOS!$B$5:$B$1000,RENTABILIDAD!AB81,DIVIDENDOS!$AC$5:$AC$1000))</f>
        <v/>
      </c>
      <c r="AK81" s="66" t="str">
        <f>IF(AB81="","",AI81+SUMIF(REGISTROS!$M$5:$M$1000,RENTABILIDAD!AB81,REGISTROS!$R$5:$R$1000)-SUMIF(REGISTROS!$B$5:$B$1000,RENTABILIDAD!AB81,REGISTROS!$G$5:$G$1000)+AJ81-AH81)</f>
        <v/>
      </c>
      <c r="AL81" s="67" t="str">
        <f>IFERROR(IF(AB81="","",AK81/SUMIF(REGISTROS!$B$5:$B$1000,RENTABILIDAD!AB81,REGISTROS!$G$5:$G$1000)),0)</f>
        <v/>
      </c>
      <c r="AM81" s="68"/>
      <c r="AN81" s="65" t="str">
        <f>IF(AB81="","",SUMIF(REGISTROS!$B$5:$B$1000,RENTABILIDAD!AB81,REGISTROS!$G$5:$G$1000)/SUMIF(REGISTROS!$B$5:$B$1000,RENTABILIDAD!AB81,REGISTROS!$K$5:$K$1000))</f>
        <v/>
      </c>
      <c r="AO81" s="65" t="str">
        <f ca="1">IF(VLOOKUP(AC81,'PRECIO ACTUAL'!$B$6:$D$102,2,0)="Ingresar precio de hoy:",VLOOKUP(AC81,'PRECIO ACTUAL'!$B$6:$D$102,3,0),VLOOKUP(AC81,'PRECIO ACTUAL'!$B$6:$D$102,2,0))</f>
        <v/>
      </c>
      <c r="AP81" s="24" t="str">
        <f>IFERROR(VLOOKUP(AF81,'TASA DE CAMBIO'!$D$2:$G$15,2,0),"")</f>
        <v/>
      </c>
      <c r="AQ81" s="24" t="str">
        <f>IFERROR(VLOOKUP(AF81,'TASA DE CAMBIO'!$D$2:$G$15,3,0),"")</f>
        <v/>
      </c>
      <c r="AR81" s="24" t="str">
        <f>IFERROR(VLOOKUP(AF81,'TASA DE CAMBIO'!$D$2:$G$15,4,0),"")</f>
        <v/>
      </c>
    </row>
    <row r="82" spans="2:44" x14ac:dyDescent="0.2">
      <c r="B82" s="24" t="str">
        <f>IF(PORTAFOLIO!AE83=0,"",PORTAFOLIO!AE83)</f>
        <v/>
      </c>
      <c r="C82" s="108" t="str">
        <f>IF(PORTAFOLIO!B83="","",PORTAFOLIO!B83)</f>
        <v/>
      </c>
      <c r="D82" s="2" t="str">
        <f>IF(B82="","",VLOOKUP(B82,PORTAFOLIO!$AE$6:$AI$102,3,0))</f>
        <v/>
      </c>
      <c r="E82" s="2" t="str">
        <f>IF(B82="","",VLOOKUP(B82,PORTAFOLIO!$AE$6:$AI$102,4,0))</f>
        <v/>
      </c>
      <c r="F82" s="2" t="str">
        <f>IF(B82="","",VLOOKUP(B82,PORTAFOLIO!$AE$6:$AI$102,5,0))</f>
        <v/>
      </c>
      <c r="G82" s="6" t="str">
        <f>IF(B82="","",SUMIF(REGISTROS!$B$5:$B$1000,B82,REGISTROS!$K$5:$K$1000)-SUMIF(REGISTROS!$M$5:$M$1000,B82,REGISTROS!$V$5:$V$1000))</f>
        <v/>
      </c>
      <c r="H82" s="109" t="str">
        <f t="shared" si="7"/>
        <v/>
      </c>
      <c r="I82" s="109" t="str">
        <f t="shared" si="8"/>
        <v/>
      </c>
      <c r="J82" s="109" t="str">
        <f t="shared" si="9"/>
        <v/>
      </c>
      <c r="K82" s="110" t="str">
        <f t="shared" si="10"/>
        <v/>
      </c>
      <c r="L82" s="111" t="str">
        <f>IFERROR(IF(B82="","",AK82/SUMIF(REGISTROS!$B$5:$B$1000,RENTABILIDAD!B82,REGISTROS!$G$5:$G$1000)),0)</f>
        <v/>
      </c>
      <c r="M82" s="62"/>
      <c r="N82" s="120" t="str">
        <f>IF(B82="","",SUMIF(REGISTROS!$B$5:$B$1000,RENTABILIDAD!B82,REGISTROS!$G$5:$G$1000)/SUMIF(REGISTROS!$B$5:$B$1000,RENTABILIDAD!B82,REGISTROS!$K$5:$K$1000))</f>
        <v/>
      </c>
      <c r="O82" s="121" t="str">
        <f ca="1">IF(VLOOKUP(C82,'PRECIO ACTUAL'!$B$6:$D$102,2,0)="Ingresar precio de hoy:",VLOOKUP(C82,'PRECIO ACTUAL'!$B$6:$D$102,3,0),VLOOKUP(C82,'PRECIO ACTUAL'!$B$6:$D$102,2,0))</f>
        <v/>
      </c>
      <c r="AB82" s="24" t="str">
        <f t="shared" si="11"/>
        <v/>
      </c>
      <c r="AC82" s="63" t="str">
        <f t="shared" si="12"/>
        <v/>
      </c>
      <c r="AD82" s="63" t="str">
        <f>IF(AB82="","",VLOOKUP(AB82,PORTAFOLIO!$AE$6:$AI$102,3,0))</f>
        <v/>
      </c>
      <c r="AE82" s="63" t="str">
        <f>IF(AB82="","",VLOOKUP(AB82,PORTAFOLIO!$AE$6:$AI$102,4,0))</f>
        <v/>
      </c>
      <c r="AF82" s="63" t="str">
        <f>IF(AB82="","",VLOOKUP(AB82,PORTAFOLIO!$AE$6:$AI$102,5,0))</f>
        <v/>
      </c>
      <c r="AG82" s="64" t="str">
        <f>IF(AB82="","",SUMIF(REGISTROS!$B$5:$B$1000,AB82,REGISTROS!$K$5:$K$1000)-SUMIF(REGISTROS!$M$5:$M$1000,AB82,REGISTROS!$V$5:$V$1000))</f>
        <v/>
      </c>
      <c r="AH82" s="65" t="str">
        <f>IF(AB82="","",SUMIF(REGISTROS!$B$5:$B$1000,RENTABILIDAD!AB82,REGISTROS!$H$5:$H$1000)+SUMIF(REGISTROS!$M$5:$M$1000,RENTABILIDAD!AB82,REGISTROS!$S$5:$S$1000))</f>
        <v/>
      </c>
      <c r="AI82" s="65" t="str">
        <f t="shared" si="13"/>
        <v/>
      </c>
      <c r="AJ82" s="65" t="str">
        <f>IF(AB82="","",SUMIF(DIVIDENDOS!$B$5:$B$1000,RENTABILIDAD!AB82,DIVIDENDOS!$AC$5:$AC$1000))</f>
        <v/>
      </c>
      <c r="AK82" s="66" t="str">
        <f>IF(AB82="","",AI82+SUMIF(REGISTROS!$M$5:$M$1000,RENTABILIDAD!AB82,REGISTROS!$R$5:$R$1000)-SUMIF(REGISTROS!$B$5:$B$1000,RENTABILIDAD!AB82,REGISTROS!$G$5:$G$1000)+AJ82-AH82)</f>
        <v/>
      </c>
      <c r="AL82" s="67" t="str">
        <f>IFERROR(IF(AB82="","",AK82/SUMIF(REGISTROS!$B$5:$B$1000,RENTABILIDAD!AB82,REGISTROS!$G$5:$G$1000)),0)</f>
        <v/>
      </c>
      <c r="AM82" s="68"/>
      <c r="AN82" s="65" t="str">
        <f>IF(AB82="","",SUMIF(REGISTROS!$B$5:$B$1000,RENTABILIDAD!AB82,REGISTROS!$G$5:$G$1000)/SUMIF(REGISTROS!$B$5:$B$1000,RENTABILIDAD!AB82,REGISTROS!$K$5:$K$1000))</f>
        <v/>
      </c>
      <c r="AO82" s="65" t="str">
        <f ca="1">IF(VLOOKUP(AC82,'PRECIO ACTUAL'!$B$6:$D$102,2,0)="Ingresar precio de hoy:",VLOOKUP(AC82,'PRECIO ACTUAL'!$B$6:$D$102,3,0),VLOOKUP(AC82,'PRECIO ACTUAL'!$B$6:$D$102,2,0))</f>
        <v/>
      </c>
      <c r="AP82" s="24" t="str">
        <f>IFERROR(VLOOKUP(AF82,'TASA DE CAMBIO'!$D$2:$G$15,2,0),"")</f>
        <v/>
      </c>
      <c r="AQ82" s="24" t="str">
        <f>IFERROR(VLOOKUP(AF82,'TASA DE CAMBIO'!$D$2:$G$15,3,0),"")</f>
        <v/>
      </c>
      <c r="AR82" s="24" t="str">
        <f>IFERROR(VLOOKUP(AF82,'TASA DE CAMBIO'!$D$2:$G$15,4,0),"")</f>
        <v/>
      </c>
    </row>
    <row r="83" spans="2:44" x14ac:dyDescent="0.2">
      <c r="B83" s="24" t="str">
        <f>IF(PORTAFOLIO!AE84=0,"",PORTAFOLIO!AE84)</f>
        <v/>
      </c>
      <c r="C83" s="108" t="str">
        <f>IF(PORTAFOLIO!B84="","",PORTAFOLIO!B84)</f>
        <v/>
      </c>
      <c r="D83" s="2" t="str">
        <f>IF(B83="","",VLOOKUP(B83,PORTAFOLIO!$AE$6:$AI$102,3,0))</f>
        <v/>
      </c>
      <c r="E83" s="2" t="str">
        <f>IF(B83="","",VLOOKUP(B83,PORTAFOLIO!$AE$6:$AI$102,4,0))</f>
        <v/>
      </c>
      <c r="F83" s="2" t="str">
        <f>IF(B83="","",VLOOKUP(B83,PORTAFOLIO!$AE$6:$AI$102,5,0))</f>
        <v/>
      </c>
      <c r="G83" s="6" t="str">
        <f>IF(B83="","",SUMIF(REGISTROS!$B$5:$B$1000,B83,REGISTROS!$K$5:$K$1000)-SUMIF(REGISTROS!$M$5:$M$1000,B83,REGISTROS!$V$5:$V$1000))</f>
        <v/>
      </c>
      <c r="H83" s="109" t="str">
        <f t="shared" si="7"/>
        <v/>
      </c>
      <c r="I83" s="109" t="str">
        <f t="shared" si="8"/>
        <v/>
      </c>
      <c r="J83" s="109" t="str">
        <f t="shared" si="9"/>
        <v/>
      </c>
      <c r="K83" s="110" t="str">
        <f t="shared" si="10"/>
        <v/>
      </c>
      <c r="L83" s="111" t="str">
        <f>IFERROR(IF(B83="","",AK83/SUMIF(REGISTROS!$B$5:$B$1000,RENTABILIDAD!B83,REGISTROS!$G$5:$G$1000)),0)</f>
        <v/>
      </c>
      <c r="M83" s="62"/>
      <c r="N83" s="120" t="str">
        <f>IF(B83="","",SUMIF(REGISTROS!$B$5:$B$1000,RENTABILIDAD!B83,REGISTROS!$G$5:$G$1000)/SUMIF(REGISTROS!$B$5:$B$1000,RENTABILIDAD!B83,REGISTROS!$K$5:$K$1000))</f>
        <v/>
      </c>
      <c r="O83" s="121" t="str">
        <f ca="1">IF(VLOOKUP(C83,'PRECIO ACTUAL'!$B$6:$D$102,2,0)="Ingresar precio de hoy:",VLOOKUP(C83,'PRECIO ACTUAL'!$B$6:$D$102,3,0),VLOOKUP(C83,'PRECIO ACTUAL'!$B$6:$D$102,2,0))</f>
        <v/>
      </c>
      <c r="AB83" s="24" t="str">
        <f t="shared" si="11"/>
        <v/>
      </c>
      <c r="AC83" s="63" t="str">
        <f t="shared" si="12"/>
        <v/>
      </c>
      <c r="AD83" s="63" t="str">
        <f>IF(AB83="","",VLOOKUP(AB83,PORTAFOLIO!$AE$6:$AI$102,3,0))</f>
        <v/>
      </c>
      <c r="AE83" s="63" t="str">
        <f>IF(AB83="","",VLOOKUP(AB83,PORTAFOLIO!$AE$6:$AI$102,4,0))</f>
        <v/>
      </c>
      <c r="AF83" s="63" t="str">
        <f>IF(AB83="","",VLOOKUP(AB83,PORTAFOLIO!$AE$6:$AI$102,5,0))</f>
        <v/>
      </c>
      <c r="AG83" s="64" t="str">
        <f>IF(AB83="","",SUMIF(REGISTROS!$B$5:$B$1000,AB83,REGISTROS!$K$5:$K$1000)-SUMIF(REGISTROS!$M$5:$M$1000,AB83,REGISTROS!$V$5:$V$1000))</f>
        <v/>
      </c>
      <c r="AH83" s="65" t="str">
        <f>IF(AB83="","",SUMIF(REGISTROS!$B$5:$B$1000,RENTABILIDAD!AB83,REGISTROS!$H$5:$H$1000)+SUMIF(REGISTROS!$M$5:$M$1000,RENTABILIDAD!AB83,REGISTROS!$S$5:$S$1000))</f>
        <v/>
      </c>
      <c r="AI83" s="65" t="str">
        <f t="shared" si="13"/>
        <v/>
      </c>
      <c r="AJ83" s="65" t="str">
        <f>IF(AB83="","",SUMIF(DIVIDENDOS!$B$5:$B$1000,RENTABILIDAD!AB83,DIVIDENDOS!$AC$5:$AC$1000))</f>
        <v/>
      </c>
      <c r="AK83" s="66" t="str">
        <f>IF(AB83="","",AI83+SUMIF(REGISTROS!$M$5:$M$1000,RENTABILIDAD!AB83,REGISTROS!$R$5:$R$1000)-SUMIF(REGISTROS!$B$5:$B$1000,RENTABILIDAD!AB83,REGISTROS!$G$5:$G$1000)+AJ83-AH83)</f>
        <v/>
      </c>
      <c r="AL83" s="67" t="str">
        <f>IFERROR(IF(AB83="","",AK83/SUMIF(REGISTROS!$B$5:$B$1000,RENTABILIDAD!AB83,REGISTROS!$G$5:$G$1000)),0)</f>
        <v/>
      </c>
      <c r="AM83" s="68"/>
      <c r="AN83" s="65" t="str">
        <f>IF(AB83="","",SUMIF(REGISTROS!$B$5:$B$1000,RENTABILIDAD!AB83,REGISTROS!$G$5:$G$1000)/SUMIF(REGISTROS!$B$5:$B$1000,RENTABILIDAD!AB83,REGISTROS!$K$5:$K$1000))</f>
        <v/>
      </c>
      <c r="AO83" s="65" t="str">
        <f ca="1">IF(VLOOKUP(AC83,'PRECIO ACTUAL'!$B$6:$D$102,2,0)="Ingresar precio de hoy:",VLOOKUP(AC83,'PRECIO ACTUAL'!$B$6:$D$102,3,0),VLOOKUP(AC83,'PRECIO ACTUAL'!$B$6:$D$102,2,0))</f>
        <v/>
      </c>
      <c r="AP83" s="24" t="str">
        <f>IFERROR(VLOOKUP(AF83,'TASA DE CAMBIO'!$D$2:$G$15,2,0),"")</f>
        <v/>
      </c>
      <c r="AQ83" s="24" t="str">
        <f>IFERROR(VLOOKUP(AF83,'TASA DE CAMBIO'!$D$2:$G$15,3,0),"")</f>
        <v/>
      </c>
      <c r="AR83" s="24" t="str">
        <f>IFERROR(VLOOKUP(AF83,'TASA DE CAMBIO'!$D$2:$G$15,4,0),"")</f>
        <v/>
      </c>
    </row>
    <row r="84" spans="2:44" x14ac:dyDescent="0.2">
      <c r="B84" s="24" t="str">
        <f>IF(PORTAFOLIO!AE85=0,"",PORTAFOLIO!AE85)</f>
        <v/>
      </c>
      <c r="C84" s="108" t="str">
        <f>IF(PORTAFOLIO!B85="","",PORTAFOLIO!B85)</f>
        <v/>
      </c>
      <c r="D84" s="2" t="str">
        <f>IF(B84="","",VLOOKUP(B84,PORTAFOLIO!$AE$6:$AI$102,3,0))</f>
        <v/>
      </c>
      <c r="E84" s="2" t="str">
        <f>IF(B84="","",VLOOKUP(B84,PORTAFOLIO!$AE$6:$AI$102,4,0))</f>
        <v/>
      </c>
      <c r="F84" s="2" t="str">
        <f>IF(B84="","",VLOOKUP(B84,PORTAFOLIO!$AE$6:$AI$102,5,0))</f>
        <v/>
      </c>
      <c r="G84" s="6" t="str">
        <f>IF(B84="","",SUMIF(REGISTROS!$B$5:$B$1000,B84,REGISTROS!$K$5:$K$1000)-SUMIF(REGISTROS!$M$5:$M$1000,B84,REGISTROS!$V$5:$V$1000))</f>
        <v/>
      </c>
      <c r="H84" s="109" t="str">
        <f t="shared" si="7"/>
        <v/>
      </c>
      <c r="I84" s="109" t="str">
        <f t="shared" si="8"/>
        <v/>
      </c>
      <c r="J84" s="109" t="str">
        <f t="shared" si="9"/>
        <v/>
      </c>
      <c r="K84" s="110" t="str">
        <f t="shared" si="10"/>
        <v/>
      </c>
      <c r="L84" s="111" t="str">
        <f>IFERROR(IF(B84="","",AK84/SUMIF(REGISTROS!$B$5:$B$1000,RENTABILIDAD!B84,REGISTROS!$G$5:$G$1000)),0)</f>
        <v/>
      </c>
      <c r="M84" s="62"/>
      <c r="N84" s="120" t="str">
        <f>IF(B84="","",SUMIF(REGISTROS!$B$5:$B$1000,RENTABILIDAD!B84,REGISTROS!$G$5:$G$1000)/SUMIF(REGISTROS!$B$5:$B$1000,RENTABILIDAD!B84,REGISTROS!$K$5:$K$1000))</f>
        <v/>
      </c>
      <c r="O84" s="121" t="str">
        <f ca="1">IF(VLOOKUP(C84,'PRECIO ACTUAL'!$B$6:$D$102,2,0)="Ingresar precio de hoy:",VLOOKUP(C84,'PRECIO ACTUAL'!$B$6:$D$102,3,0),VLOOKUP(C84,'PRECIO ACTUAL'!$B$6:$D$102,2,0))</f>
        <v/>
      </c>
      <c r="AB84" s="24" t="str">
        <f t="shared" si="11"/>
        <v/>
      </c>
      <c r="AC84" s="63" t="str">
        <f t="shared" si="12"/>
        <v/>
      </c>
      <c r="AD84" s="63" t="str">
        <f>IF(AB84="","",VLOOKUP(AB84,PORTAFOLIO!$AE$6:$AI$102,3,0))</f>
        <v/>
      </c>
      <c r="AE84" s="63" t="str">
        <f>IF(AB84="","",VLOOKUP(AB84,PORTAFOLIO!$AE$6:$AI$102,4,0))</f>
        <v/>
      </c>
      <c r="AF84" s="63" t="str">
        <f>IF(AB84="","",VLOOKUP(AB84,PORTAFOLIO!$AE$6:$AI$102,5,0))</f>
        <v/>
      </c>
      <c r="AG84" s="64" t="str">
        <f>IF(AB84="","",SUMIF(REGISTROS!$B$5:$B$1000,AB84,REGISTROS!$K$5:$K$1000)-SUMIF(REGISTROS!$M$5:$M$1000,AB84,REGISTROS!$V$5:$V$1000))</f>
        <v/>
      </c>
      <c r="AH84" s="65" t="str">
        <f>IF(AB84="","",SUMIF(REGISTROS!$B$5:$B$1000,RENTABILIDAD!AB84,REGISTROS!$H$5:$H$1000)+SUMIF(REGISTROS!$M$5:$M$1000,RENTABILIDAD!AB84,REGISTROS!$S$5:$S$1000))</f>
        <v/>
      </c>
      <c r="AI84" s="65" t="str">
        <f t="shared" si="13"/>
        <v/>
      </c>
      <c r="AJ84" s="65" t="str">
        <f>IF(AB84="","",SUMIF(DIVIDENDOS!$B$5:$B$1000,RENTABILIDAD!AB84,DIVIDENDOS!$AC$5:$AC$1000))</f>
        <v/>
      </c>
      <c r="AK84" s="66" t="str">
        <f>IF(AB84="","",AI84+SUMIF(REGISTROS!$M$5:$M$1000,RENTABILIDAD!AB84,REGISTROS!$R$5:$R$1000)-SUMIF(REGISTROS!$B$5:$B$1000,RENTABILIDAD!AB84,REGISTROS!$G$5:$G$1000)+AJ84-AH84)</f>
        <v/>
      </c>
      <c r="AL84" s="67" t="str">
        <f>IFERROR(IF(AB84="","",AK84/SUMIF(REGISTROS!$B$5:$B$1000,RENTABILIDAD!AB84,REGISTROS!$G$5:$G$1000)),0)</f>
        <v/>
      </c>
      <c r="AM84" s="68"/>
      <c r="AN84" s="65" t="str">
        <f>IF(AB84="","",SUMIF(REGISTROS!$B$5:$B$1000,RENTABILIDAD!AB84,REGISTROS!$G$5:$G$1000)/SUMIF(REGISTROS!$B$5:$B$1000,RENTABILIDAD!AB84,REGISTROS!$K$5:$K$1000))</f>
        <v/>
      </c>
      <c r="AO84" s="65" t="str">
        <f ca="1">IF(VLOOKUP(AC84,'PRECIO ACTUAL'!$B$6:$D$102,2,0)="Ingresar precio de hoy:",VLOOKUP(AC84,'PRECIO ACTUAL'!$B$6:$D$102,3,0),VLOOKUP(AC84,'PRECIO ACTUAL'!$B$6:$D$102,2,0))</f>
        <v/>
      </c>
      <c r="AP84" s="24" t="str">
        <f>IFERROR(VLOOKUP(AF84,'TASA DE CAMBIO'!$D$2:$G$15,2,0),"")</f>
        <v/>
      </c>
      <c r="AQ84" s="24" t="str">
        <f>IFERROR(VLOOKUP(AF84,'TASA DE CAMBIO'!$D$2:$G$15,3,0),"")</f>
        <v/>
      </c>
      <c r="AR84" s="24" t="str">
        <f>IFERROR(VLOOKUP(AF84,'TASA DE CAMBIO'!$D$2:$G$15,4,0),"")</f>
        <v/>
      </c>
    </row>
    <row r="85" spans="2:44" x14ac:dyDescent="0.2">
      <c r="B85" s="24" t="str">
        <f>IF(PORTAFOLIO!AE86=0,"",PORTAFOLIO!AE86)</f>
        <v/>
      </c>
      <c r="C85" s="108" t="str">
        <f>IF(PORTAFOLIO!B86="","",PORTAFOLIO!B86)</f>
        <v/>
      </c>
      <c r="D85" s="2" t="str">
        <f>IF(B85="","",VLOOKUP(B85,PORTAFOLIO!$AE$6:$AI$102,3,0))</f>
        <v/>
      </c>
      <c r="E85" s="2" t="str">
        <f>IF(B85="","",VLOOKUP(B85,PORTAFOLIO!$AE$6:$AI$102,4,0))</f>
        <v/>
      </c>
      <c r="F85" s="2" t="str">
        <f>IF(B85="","",VLOOKUP(B85,PORTAFOLIO!$AE$6:$AI$102,5,0))</f>
        <v/>
      </c>
      <c r="G85" s="6" t="str">
        <f>IF(B85="","",SUMIF(REGISTROS!$B$5:$B$1000,B85,REGISTROS!$K$5:$K$1000)-SUMIF(REGISTROS!$M$5:$M$1000,B85,REGISTROS!$V$5:$V$1000))</f>
        <v/>
      </c>
      <c r="H85" s="109" t="str">
        <f t="shared" si="7"/>
        <v/>
      </c>
      <c r="I85" s="109" t="str">
        <f t="shared" si="8"/>
        <v/>
      </c>
      <c r="J85" s="109" t="str">
        <f t="shared" si="9"/>
        <v/>
      </c>
      <c r="K85" s="110" t="str">
        <f t="shared" si="10"/>
        <v/>
      </c>
      <c r="L85" s="111" t="str">
        <f>IFERROR(IF(B85="","",AK85/SUMIF(REGISTROS!$B$5:$B$1000,RENTABILIDAD!B85,REGISTROS!$G$5:$G$1000)),0)</f>
        <v/>
      </c>
      <c r="M85" s="62"/>
      <c r="N85" s="120" t="str">
        <f>IF(B85="","",SUMIF(REGISTROS!$B$5:$B$1000,RENTABILIDAD!B85,REGISTROS!$G$5:$G$1000)/SUMIF(REGISTROS!$B$5:$B$1000,RENTABILIDAD!B85,REGISTROS!$K$5:$K$1000))</f>
        <v/>
      </c>
      <c r="O85" s="121" t="str">
        <f ca="1">IF(VLOOKUP(C85,'PRECIO ACTUAL'!$B$6:$D$102,2,0)="Ingresar precio de hoy:",VLOOKUP(C85,'PRECIO ACTUAL'!$B$6:$D$102,3,0),VLOOKUP(C85,'PRECIO ACTUAL'!$B$6:$D$102,2,0))</f>
        <v/>
      </c>
      <c r="AB85" s="24" t="str">
        <f t="shared" si="11"/>
        <v/>
      </c>
      <c r="AC85" s="63" t="str">
        <f t="shared" si="12"/>
        <v/>
      </c>
      <c r="AD85" s="63" t="str">
        <f>IF(AB85="","",VLOOKUP(AB85,PORTAFOLIO!$AE$6:$AI$102,3,0))</f>
        <v/>
      </c>
      <c r="AE85" s="63" t="str">
        <f>IF(AB85="","",VLOOKUP(AB85,PORTAFOLIO!$AE$6:$AI$102,4,0))</f>
        <v/>
      </c>
      <c r="AF85" s="63" t="str">
        <f>IF(AB85="","",VLOOKUP(AB85,PORTAFOLIO!$AE$6:$AI$102,5,0))</f>
        <v/>
      </c>
      <c r="AG85" s="64" t="str">
        <f>IF(AB85="","",SUMIF(REGISTROS!$B$5:$B$1000,AB85,REGISTROS!$K$5:$K$1000)-SUMIF(REGISTROS!$M$5:$M$1000,AB85,REGISTROS!$V$5:$V$1000))</f>
        <v/>
      </c>
      <c r="AH85" s="65" t="str">
        <f>IF(AB85="","",SUMIF(REGISTROS!$B$5:$B$1000,RENTABILIDAD!AB85,REGISTROS!$H$5:$H$1000)+SUMIF(REGISTROS!$M$5:$M$1000,RENTABILIDAD!AB85,REGISTROS!$S$5:$S$1000))</f>
        <v/>
      </c>
      <c r="AI85" s="65" t="str">
        <f t="shared" si="13"/>
        <v/>
      </c>
      <c r="AJ85" s="65" t="str">
        <f>IF(AB85="","",SUMIF(DIVIDENDOS!$B$5:$B$1000,RENTABILIDAD!AB85,DIVIDENDOS!$AC$5:$AC$1000))</f>
        <v/>
      </c>
      <c r="AK85" s="66" t="str">
        <f>IF(AB85="","",AI85+SUMIF(REGISTROS!$M$5:$M$1000,RENTABILIDAD!AB85,REGISTROS!$R$5:$R$1000)-SUMIF(REGISTROS!$B$5:$B$1000,RENTABILIDAD!AB85,REGISTROS!$G$5:$G$1000)+AJ85-AH85)</f>
        <v/>
      </c>
      <c r="AL85" s="67" t="str">
        <f>IFERROR(IF(AB85="","",AK85/SUMIF(REGISTROS!$B$5:$B$1000,RENTABILIDAD!AB85,REGISTROS!$G$5:$G$1000)),0)</f>
        <v/>
      </c>
      <c r="AM85" s="68"/>
      <c r="AN85" s="65" t="str">
        <f>IF(AB85="","",SUMIF(REGISTROS!$B$5:$B$1000,RENTABILIDAD!AB85,REGISTROS!$G$5:$G$1000)/SUMIF(REGISTROS!$B$5:$B$1000,RENTABILIDAD!AB85,REGISTROS!$K$5:$K$1000))</f>
        <v/>
      </c>
      <c r="AO85" s="65" t="str">
        <f ca="1">IF(VLOOKUP(AC85,'PRECIO ACTUAL'!$B$6:$D$102,2,0)="Ingresar precio de hoy:",VLOOKUP(AC85,'PRECIO ACTUAL'!$B$6:$D$102,3,0),VLOOKUP(AC85,'PRECIO ACTUAL'!$B$6:$D$102,2,0))</f>
        <v/>
      </c>
      <c r="AP85" s="24" t="str">
        <f>IFERROR(VLOOKUP(AF85,'TASA DE CAMBIO'!$D$2:$G$15,2,0),"")</f>
        <v/>
      </c>
      <c r="AQ85" s="24" t="str">
        <f>IFERROR(VLOOKUP(AF85,'TASA DE CAMBIO'!$D$2:$G$15,3,0),"")</f>
        <v/>
      </c>
      <c r="AR85" s="24" t="str">
        <f>IFERROR(VLOOKUP(AF85,'TASA DE CAMBIO'!$D$2:$G$15,4,0),"")</f>
        <v/>
      </c>
    </row>
    <row r="86" spans="2:44" x14ac:dyDescent="0.2">
      <c r="B86" s="24" t="str">
        <f>IF(PORTAFOLIO!AE87=0,"",PORTAFOLIO!AE87)</f>
        <v/>
      </c>
      <c r="C86" s="108" t="str">
        <f>IF(PORTAFOLIO!B87="","",PORTAFOLIO!B87)</f>
        <v/>
      </c>
      <c r="D86" s="2" t="str">
        <f>IF(B86="","",VLOOKUP(B86,PORTAFOLIO!$AE$6:$AI$102,3,0))</f>
        <v/>
      </c>
      <c r="E86" s="2" t="str">
        <f>IF(B86="","",VLOOKUP(B86,PORTAFOLIO!$AE$6:$AI$102,4,0))</f>
        <v/>
      </c>
      <c r="F86" s="2" t="str">
        <f>IF(B86="","",VLOOKUP(B86,PORTAFOLIO!$AE$6:$AI$102,5,0))</f>
        <v/>
      </c>
      <c r="G86" s="6" t="str">
        <f>IF(B86="","",SUMIF(REGISTROS!$B$5:$B$1000,B86,REGISTROS!$K$5:$K$1000)-SUMIF(REGISTROS!$M$5:$M$1000,B86,REGISTROS!$V$5:$V$1000))</f>
        <v/>
      </c>
      <c r="H86" s="109" t="str">
        <f t="shared" si="7"/>
        <v/>
      </c>
      <c r="I86" s="109" t="str">
        <f t="shared" si="8"/>
        <v/>
      </c>
      <c r="J86" s="109" t="str">
        <f t="shared" si="9"/>
        <v/>
      </c>
      <c r="K86" s="110" t="str">
        <f t="shared" si="10"/>
        <v/>
      </c>
      <c r="L86" s="111" t="str">
        <f>IFERROR(IF(B86="","",AK86/SUMIF(REGISTROS!$B$5:$B$1000,RENTABILIDAD!B86,REGISTROS!$G$5:$G$1000)),0)</f>
        <v/>
      </c>
      <c r="M86" s="62"/>
      <c r="N86" s="120" t="str">
        <f>IF(B86="","",SUMIF(REGISTROS!$B$5:$B$1000,RENTABILIDAD!B86,REGISTROS!$G$5:$G$1000)/SUMIF(REGISTROS!$B$5:$B$1000,RENTABILIDAD!B86,REGISTROS!$K$5:$K$1000))</f>
        <v/>
      </c>
      <c r="O86" s="121" t="str">
        <f ca="1">IF(VLOOKUP(C86,'PRECIO ACTUAL'!$B$6:$D$102,2,0)="Ingresar precio de hoy:",VLOOKUP(C86,'PRECIO ACTUAL'!$B$6:$D$102,3,0),VLOOKUP(C86,'PRECIO ACTUAL'!$B$6:$D$102,2,0))</f>
        <v/>
      </c>
      <c r="AB86" s="24" t="str">
        <f t="shared" si="11"/>
        <v/>
      </c>
      <c r="AC86" s="63" t="str">
        <f t="shared" si="12"/>
        <v/>
      </c>
      <c r="AD86" s="63" t="str">
        <f>IF(AB86="","",VLOOKUP(AB86,PORTAFOLIO!$AE$6:$AI$102,3,0))</f>
        <v/>
      </c>
      <c r="AE86" s="63" t="str">
        <f>IF(AB86="","",VLOOKUP(AB86,PORTAFOLIO!$AE$6:$AI$102,4,0))</f>
        <v/>
      </c>
      <c r="AF86" s="63" t="str">
        <f>IF(AB86="","",VLOOKUP(AB86,PORTAFOLIO!$AE$6:$AI$102,5,0))</f>
        <v/>
      </c>
      <c r="AG86" s="64" t="str">
        <f>IF(AB86="","",SUMIF(REGISTROS!$B$5:$B$1000,AB86,REGISTROS!$K$5:$K$1000)-SUMIF(REGISTROS!$M$5:$M$1000,AB86,REGISTROS!$V$5:$V$1000))</f>
        <v/>
      </c>
      <c r="AH86" s="65" t="str">
        <f>IF(AB86="","",SUMIF(REGISTROS!$B$5:$B$1000,RENTABILIDAD!AB86,REGISTROS!$H$5:$H$1000)+SUMIF(REGISTROS!$M$5:$M$1000,RENTABILIDAD!AB86,REGISTROS!$S$5:$S$1000))</f>
        <v/>
      </c>
      <c r="AI86" s="65" t="str">
        <f t="shared" si="13"/>
        <v/>
      </c>
      <c r="AJ86" s="65" t="str">
        <f>IF(AB86="","",SUMIF(DIVIDENDOS!$B$5:$B$1000,RENTABILIDAD!AB86,DIVIDENDOS!$AC$5:$AC$1000))</f>
        <v/>
      </c>
      <c r="AK86" s="66" t="str">
        <f>IF(AB86="","",AI86+SUMIF(REGISTROS!$M$5:$M$1000,RENTABILIDAD!AB86,REGISTROS!$R$5:$R$1000)-SUMIF(REGISTROS!$B$5:$B$1000,RENTABILIDAD!AB86,REGISTROS!$G$5:$G$1000)+AJ86-AH86)</f>
        <v/>
      </c>
      <c r="AL86" s="67" t="str">
        <f>IFERROR(IF(AB86="","",AK86/SUMIF(REGISTROS!$B$5:$B$1000,RENTABILIDAD!AB86,REGISTROS!$G$5:$G$1000)),0)</f>
        <v/>
      </c>
      <c r="AM86" s="68"/>
      <c r="AN86" s="65" t="str">
        <f>IF(AB86="","",SUMIF(REGISTROS!$B$5:$B$1000,RENTABILIDAD!AB86,REGISTROS!$G$5:$G$1000)/SUMIF(REGISTROS!$B$5:$B$1000,RENTABILIDAD!AB86,REGISTROS!$K$5:$K$1000))</f>
        <v/>
      </c>
      <c r="AO86" s="65" t="str">
        <f ca="1">IF(VLOOKUP(AC86,'PRECIO ACTUAL'!$B$6:$D$102,2,0)="Ingresar precio de hoy:",VLOOKUP(AC86,'PRECIO ACTUAL'!$B$6:$D$102,3,0),VLOOKUP(AC86,'PRECIO ACTUAL'!$B$6:$D$102,2,0))</f>
        <v/>
      </c>
      <c r="AP86" s="24" t="str">
        <f>IFERROR(VLOOKUP(AF86,'TASA DE CAMBIO'!$D$2:$G$15,2,0),"")</f>
        <v/>
      </c>
      <c r="AQ86" s="24" t="str">
        <f>IFERROR(VLOOKUP(AF86,'TASA DE CAMBIO'!$D$2:$G$15,3,0),"")</f>
        <v/>
      </c>
      <c r="AR86" s="24" t="str">
        <f>IFERROR(VLOOKUP(AF86,'TASA DE CAMBIO'!$D$2:$G$15,4,0),"")</f>
        <v/>
      </c>
    </row>
    <row r="87" spans="2:44" x14ac:dyDescent="0.2">
      <c r="B87" s="24" t="str">
        <f>IF(PORTAFOLIO!AE88=0,"",PORTAFOLIO!AE88)</f>
        <v/>
      </c>
      <c r="C87" s="108" t="str">
        <f>IF(PORTAFOLIO!B88="","",PORTAFOLIO!B88)</f>
        <v/>
      </c>
      <c r="D87" s="2" t="str">
        <f>IF(B87="","",VLOOKUP(B87,PORTAFOLIO!$AE$6:$AI$102,3,0))</f>
        <v/>
      </c>
      <c r="E87" s="2" t="str">
        <f>IF(B87="","",VLOOKUP(B87,PORTAFOLIO!$AE$6:$AI$102,4,0))</f>
        <v/>
      </c>
      <c r="F87" s="2" t="str">
        <f>IF(B87="","",VLOOKUP(B87,PORTAFOLIO!$AE$6:$AI$102,5,0))</f>
        <v/>
      </c>
      <c r="G87" s="6" t="str">
        <f>IF(B87="","",SUMIF(REGISTROS!$B$5:$B$1000,B87,REGISTROS!$K$5:$K$1000)-SUMIF(REGISTROS!$M$5:$M$1000,B87,REGISTROS!$V$5:$V$1000))</f>
        <v/>
      </c>
      <c r="H87" s="109" t="str">
        <f t="shared" si="7"/>
        <v/>
      </c>
      <c r="I87" s="109" t="str">
        <f t="shared" si="8"/>
        <v/>
      </c>
      <c r="J87" s="109" t="str">
        <f t="shared" si="9"/>
        <v/>
      </c>
      <c r="K87" s="110" t="str">
        <f t="shared" si="10"/>
        <v/>
      </c>
      <c r="L87" s="111" t="str">
        <f>IFERROR(IF(B87="","",AK87/SUMIF(REGISTROS!$B$5:$B$1000,RENTABILIDAD!B87,REGISTROS!$G$5:$G$1000)),0)</f>
        <v/>
      </c>
      <c r="M87" s="62"/>
      <c r="N87" s="120" t="str">
        <f>IF(B87="","",SUMIF(REGISTROS!$B$5:$B$1000,RENTABILIDAD!B87,REGISTROS!$G$5:$G$1000)/SUMIF(REGISTROS!$B$5:$B$1000,RENTABILIDAD!B87,REGISTROS!$K$5:$K$1000))</f>
        <v/>
      </c>
      <c r="O87" s="121" t="str">
        <f ca="1">IF(VLOOKUP(C87,'PRECIO ACTUAL'!$B$6:$D$102,2,0)="Ingresar precio de hoy:",VLOOKUP(C87,'PRECIO ACTUAL'!$B$6:$D$102,3,0),VLOOKUP(C87,'PRECIO ACTUAL'!$B$6:$D$102,2,0))</f>
        <v/>
      </c>
      <c r="AB87" s="24" t="str">
        <f t="shared" si="11"/>
        <v/>
      </c>
      <c r="AC87" s="63" t="str">
        <f t="shared" si="12"/>
        <v/>
      </c>
      <c r="AD87" s="63" t="str">
        <f>IF(AB87="","",VLOOKUP(AB87,PORTAFOLIO!$AE$6:$AI$102,3,0))</f>
        <v/>
      </c>
      <c r="AE87" s="63" t="str">
        <f>IF(AB87="","",VLOOKUP(AB87,PORTAFOLIO!$AE$6:$AI$102,4,0))</f>
        <v/>
      </c>
      <c r="AF87" s="63" t="str">
        <f>IF(AB87="","",VLOOKUP(AB87,PORTAFOLIO!$AE$6:$AI$102,5,0))</f>
        <v/>
      </c>
      <c r="AG87" s="64" t="str">
        <f>IF(AB87="","",SUMIF(REGISTROS!$B$5:$B$1000,AB87,REGISTROS!$K$5:$K$1000)-SUMIF(REGISTROS!$M$5:$M$1000,AB87,REGISTROS!$V$5:$V$1000))</f>
        <v/>
      </c>
      <c r="AH87" s="65" t="str">
        <f>IF(AB87="","",SUMIF(REGISTROS!$B$5:$B$1000,RENTABILIDAD!AB87,REGISTROS!$H$5:$H$1000)+SUMIF(REGISTROS!$M$5:$M$1000,RENTABILIDAD!AB87,REGISTROS!$S$5:$S$1000))</f>
        <v/>
      </c>
      <c r="AI87" s="65" t="str">
        <f t="shared" si="13"/>
        <v/>
      </c>
      <c r="AJ87" s="65" t="str">
        <f>IF(AB87="","",SUMIF(DIVIDENDOS!$B$5:$B$1000,RENTABILIDAD!AB87,DIVIDENDOS!$AC$5:$AC$1000))</f>
        <v/>
      </c>
      <c r="AK87" s="66" t="str">
        <f>IF(AB87="","",AI87+SUMIF(REGISTROS!$M$5:$M$1000,RENTABILIDAD!AB87,REGISTROS!$R$5:$R$1000)-SUMIF(REGISTROS!$B$5:$B$1000,RENTABILIDAD!AB87,REGISTROS!$G$5:$G$1000)+AJ87-AH87)</f>
        <v/>
      </c>
      <c r="AL87" s="67" t="str">
        <f>IFERROR(IF(AB87="","",AK87/SUMIF(REGISTROS!$B$5:$B$1000,RENTABILIDAD!AB87,REGISTROS!$G$5:$G$1000)),0)</f>
        <v/>
      </c>
      <c r="AM87" s="68"/>
      <c r="AN87" s="65" t="str">
        <f>IF(AB87="","",SUMIF(REGISTROS!$B$5:$B$1000,RENTABILIDAD!AB87,REGISTROS!$G$5:$G$1000)/SUMIF(REGISTROS!$B$5:$B$1000,RENTABILIDAD!AB87,REGISTROS!$K$5:$K$1000))</f>
        <v/>
      </c>
      <c r="AO87" s="65" t="str">
        <f ca="1">IF(VLOOKUP(AC87,'PRECIO ACTUAL'!$B$6:$D$102,2,0)="Ingresar precio de hoy:",VLOOKUP(AC87,'PRECIO ACTUAL'!$B$6:$D$102,3,0),VLOOKUP(AC87,'PRECIO ACTUAL'!$B$6:$D$102,2,0))</f>
        <v/>
      </c>
      <c r="AP87" s="24" t="str">
        <f>IFERROR(VLOOKUP(AF87,'TASA DE CAMBIO'!$D$2:$G$15,2,0),"")</f>
        <v/>
      </c>
      <c r="AQ87" s="24" t="str">
        <f>IFERROR(VLOOKUP(AF87,'TASA DE CAMBIO'!$D$2:$G$15,3,0),"")</f>
        <v/>
      </c>
      <c r="AR87" s="24" t="str">
        <f>IFERROR(VLOOKUP(AF87,'TASA DE CAMBIO'!$D$2:$G$15,4,0),"")</f>
        <v/>
      </c>
    </row>
    <row r="88" spans="2:44" x14ac:dyDescent="0.2">
      <c r="B88" s="24" t="str">
        <f>IF(PORTAFOLIO!AE89=0,"",PORTAFOLIO!AE89)</f>
        <v/>
      </c>
      <c r="C88" s="108" t="str">
        <f>IF(PORTAFOLIO!B89="","",PORTAFOLIO!B89)</f>
        <v/>
      </c>
      <c r="D88" s="2" t="str">
        <f>IF(B88="","",VLOOKUP(B88,PORTAFOLIO!$AE$6:$AI$102,3,0))</f>
        <v/>
      </c>
      <c r="E88" s="2" t="str">
        <f>IF(B88="","",VLOOKUP(B88,PORTAFOLIO!$AE$6:$AI$102,4,0))</f>
        <v/>
      </c>
      <c r="F88" s="2" t="str">
        <f>IF(B88="","",VLOOKUP(B88,PORTAFOLIO!$AE$6:$AI$102,5,0))</f>
        <v/>
      </c>
      <c r="G88" s="6" t="str">
        <f>IF(B88="","",SUMIF(REGISTROS!$B$5:$B$1000,B88,REGISTROS!$K$5:$K$1000)-SUMIF(REGISTROS!$M$5:$M$1000,B88,REGISTROS!$V$5:$V$1000))</f>
        <v/>
      </c>
      <c r="H88" s="109" t="str">
        <f t="shared" si="7"/>
        <v/>
      </c>
      <c r="I88" s="109" t="str">
        <f t="shared" si="8"/>
        <v/>
      </c>
      <c r="J88" s="109" t="str">
        <f t="shared" si="9"/>
        <v/>
      </c>
      <c r="K88" s="110" t="str">
        <f t="shared" si="10"/>
        <v/>
      </c>
      <c r="L88" s="111" t="str">
        <f>IFERROR(IF(B88="","",AK88/SUMIF(REGISTROS!$B$5:$B$1000,RENTABILIDAD!B88,REGISTROS!$G$5:$G$1000)),0)</f>
        <v/>
      </c>
      <c r="M88" s="62"/>
      <c r="N88" s="120" t="str">
        <f>IF(B88="","",SUMIF(REGISTROS!$B$5:$B$1000,RENTABILIDAD!B88,REGISTROS!$G$5:$G$1000)/SUMIF(REGISTROS!$B$5:$B$1000,RENTABILIDAD!B88,REGISTROS!$K$5:$K$1000))</f>
        <v/>
      </c>
      <c r="O88" s="121" t="str">
        <f ca="1">IF(VLOOKUP(C88,'PRECIO ACTUAL'!$B$6:$D$102,2,0)="Ingresar precio de hoy:",VLOOKUP(C88,'PRECIO ACTUAL'!$B$6:$D$102,3,0),VLOOKUP(C88,'PRECIO ACTUAL'!$B$6:$D$102,2,0))</f>
        <v/>
      </c>
      <c r="AB88" s="24" t="str">
        <f t="shared" si="11"/>
        <v/>
      </c>
      <c r="AC88" s="63" t="str">
        <f t="shared" si="12"/>
        <v/>
      </c>
      <c r="AD88" s="63" t="str">
        <f>IF(AB88="","",VLOOKUP(AB88,PORTAFOLIO!$AE$6:$AI$102,3,0))</f>
        <v/>
      </c>
      <c r="AE88" s="63" t="str">
        <f>IF(AB88="","",VLOOKUP(AB88,PORTAFOLIO!$AE$6:$AI$102,4,0))</f>
        <v/>
      </c>
      <c r="AF88" s="63" t="str">
        <f>IF(AB88="","",VLOOKUP(AB88,PORTAFOLIO!$AE$6:$AI$102,5,0))</f>
        <v/>
      </c>
      <c r="AG88" s="64" t="str">
        <f>IF(AB88="","",SUMIF(REGISTROS!$B$5:$B$1000,AB88,REGISTROS!$K$5:$K$1000)-SUMIF(REGISTROS!$M$5:$M$1000,AB88,REGISTROS!$V$5:$V$1000))</f>
        <v/>
      </c>
      <c r="AH88" s="65" t="str">
        <f>IF(AB88="","",SUMIF(REGISTROS!$B$5:$B$1000,RENTABILIDAD!AB88,REGISTROS!$H$5:$H$1000)+SUMIF(REGISTROS!$M$5:$M$1000,RENTABILIDAD!AB88,REGISTROS!$S$5:$S$1000))</f>
        <v/>
      </c>
      <c r="AI88" s="65" t="str">
        <f t="shared" si="13"/>
        <v/>
      </c>
      <c r="AJ88" s="65" t="str">
        <f>IF(AB88="","",SUMIF(DIVIDENDOS!$B$5:$B$1000,RENTABILIDAD!AB88,DIVIDENDOS!$AC$5:$AC$1000))</f>
        <v/>
      </c>
      <c r="AK88" s="66" t="str">
        <f>IF(AB88="","",AI88+SUMIF(REGISTROS!$M$5:$M$1000,RENTABILIDAD!AB88,REGISTROS!$R$5:$R$1000)-SUMIF(REGISTROS!$B$5:$B$1000,RENTABILIDAD!AB88,REGISTROS!$G$5:$G$1000)+AJ88-AH88)</f>
        <v/>
      </c>
      <c r="AL88" s="67" t="str">
        <f>IFERROR(IF(AB88="","",AK88/SUMIF(REGISTROS!$B$5:$B$1000,RENTABILIDAD!AB88,REGISTROS!$G$5:$G$1000)),0)</f>
        <v/>
      </c>
      <c r="AM88" s="68"/>
      <c r="AN88" s="65" t="str">
        <f>IF(AB88="","",SUMIF(REGISTROS!$B$5:$B$1000,RENTABILIDAD!AB88,REGISTROS!$G$5:$G$1000)/SUMIF(REGISTROS!$B$5:$B$1000,RENTABILIDAD!AB88,REGISTROS!$K$5:$K$1000))</f>
        <v/>
      </c>
      <c r="AO88" s="65" t="str">
        <f ca="1">IF(VLOOKUP(AC88,'PRECIO ACTUAL'!$B$6:$D$102,2,0)="Ingresar precio de hoy:",VLOOKUP(AC88,'PRECIO ACTUAL'!$B$6:$D$102,3,0),VLOOKUP(AC88,'PRECIO ACTUAL'!$B$6:$D$102,2,0))</f>
        <v/>
      </c>
      <c r="AP88" s="24" t="str">
        <f>IFERROR(VLOOKUP(AF88,'TASA DE CAMBIO'!$D$2:$G$15,2,0),"")</f>
        <v/>
      </c>
      <c r="AQ88" s="24" t="str">
        <f>IFERROR(VLOOKUP(AF88,'TASA DE CAMBIO'!$D$2:$G$15,3,0),"")</f>
        <v/>
      </c>
      <c r="AR88" s="24" t="str">
        <f>IFERROR(VLOOKUP(AF88,'TASA DE CAMBIO'!$D$2:$G$15,4,0),"")</f>
        <v/>
      </c>
    </row>
    <row r="89" spans="2:44" x14ac:dyDescent="0.2">
      <c r="B89" s="24" t="str">
        <f>IF(PORTAFOLIO!AE90=0,"",PORTAFOLIO!AE90)</f>
        <v/>
      </c>
      <c r="C89" s="108" t="str">
        <f>IF(PORTAFOLIO!B90="","",PORTAFOLIO!B90)</f>
        <v/>
      </c>
      <c r="D89" s="2" t="str">
        <f>IF(B89="","",VLOOKUP(B89,PORTAFOLIO!$AE$6:$AI$102,3,0))</f>
        <v/>
      </c>
      <c r="E89" s="2" t="str">
        <f>IF(B89="","",VLOOKUP(B89,PORTAFOLIO!$AE$6:$AI$102,4,0))</f>
        <v/>
      </c>
      <c r="F89" s="2" t="str">
        <f>IF(B89="","",VLOOKUP(B89,PORTAFOLIO!$AE$6:$AI$102,5,0))</f>
        <v/>
      </c>
      <c r="G89" s="6" t="str">
        <f>IF(B89="","",SUMIF(REGISTROS!$B$5:$B$1000,B89,REGISTROS!$K$5:$K$1000)-SUMIF(REGISTROS!$M$5:$M$1000,B89,REGISTROS!$V$5:$V$1000))</f>
        <v/>
      </c>
      <c r="H89" s="109" t="str">
        <f t="shared" si="7"/>
        <v/>
      </c>
      <c r="I89" s="109" t="str">
        <f t="shared" si="8"/>
        <v/>
      </c>
      <c r="J89" s="109" t="str">
        <f t="shared" si="9"/>
        <v/>
      </c>
      <c r="K89" s="110" t="str">
        <f t="shared" si="10"/>
        <v/>
      </c>
      <c r="L89" s="111" t="str">
        <f>IFERROR(IF(B89="","",AK89/SUMIF(REGISTROS!$B$5:$B$1000,RENTABILIDAD!B89,REGISTROS!$G$5:$G$1000)),0)</f>
        <v/>
      </c>
      <c r="M89" s="62"/>
      <c r="N89" s="120" t="str">
        <f>IF(B89="","",SUMIF(REGISTROS!$B$5:$B$1000,RENTABILIDAD!B89,REGISTROS!$G$5:$G$1000)/SUMIF(REGISTROS!$B$5:$B$1000,RENTABILIDAD!B89,REGISTROS!$K$5:$K$1000))</f>
        <v/>
      </c>
      <c r="O89" s="121" t="str">
        <f ca="1">IF(VLOOKUP(C89,'PRECIO ACTUAL'!$B$6:$D$102,2,0)="Ingresar precio de hoy:",VLOOKUP(C89,'PRECIO ACTUAL'!$B$6:$D$102,3,0),VLOOKUP(C89,'PRECIO ACTUAL'!$B$6:$D$102,2,0))</f>
        <v/>
      </c>
      <c r="AB89" s="24" t="str">
        <f t="shared" si="11"/>
        <v/>
      </c>
      <c r="AC89" s="63" t="str">
        <f t="shared" si="12"/>
        <v/>
      </c>
      <c r="AD89" s="63" t="str">
        <f>IF(AB89="","",VLOOKUP(AB89,PORTAFOLIO!$AE$6:$AI$102,3,0))</f>
        <v/>
      </c>
      <c r="AE89" s="63" t="str">
        <f>IF(AB89="","",VLOOKUP(AB89,PORTAFOLIO!$AE$6:$AI$102,4,0))</f>
        <v/>
      </c>
      <c r="AF89" s="63" t="str">
        <f>IF(AB89="","",VLOOKUP(AB89,PORTAFOLIO!$AE$6:$AI$102,5,0))</f>
        <v/>
      </c>
      <c r="AG89" s="64" t="str">
        <f>IF(AB89="","",SUMIF(REGISTROS!$B$5:$B$1000,AB89,REGISTROS!$K$5:$K$1000)-SUMIF(REGISTROS!$M$5:$M$1000,AB89,REGISTROS!$V$5:$V$1000))</f>
        <v/>
      </c>
      <c r="AH89" s="65" t="str">
        <f>IF(AB89="","",SUMIF(REGISTROS!$B$5:$B$1000,RENTABILIDAD!AB89,REGISTROS!$H$5:$H$1000)+SUMIF(REGISTROS!$M$5:$M$1000,RENTABILIDAD!AB89,REGISTROS!$S$5:$S$1000))</f>
        <v/>
      </c>
      <c r="AI89" s="65" t="str">
        <f t="shared" si="13"/>
        <v/>
      </c>
      <c r="AJ89" s="65" t="str">
        <f>IF(AB89="","",SUMIF(DIVIDENDOS!$B$5:$B$1000,RENTABILIDAD!AB89,DIVIDENDOS!$AC$5:$AC$1000))</f>
        <v/>
      </c>
      <c r="AK89" s="66" t="str">
        <f>IF(AB89="","",AI89+SUMIF(REGISTROS!$M$5:$M$1000,RENTABILIDAD!AB89,REGISTROS!$R$5:$R$1000)-SUMIF(REGISTROS!$B$5:$B$1000,RENTABILIDAD!AB89,REGISTROS!$G$5:$G$1000)+AJ89-AH89)</f>
        <v/>
      </c>
      <c r="AL89" s="67" t="str">
        <f>IFERROR(IF(AB89="","",AK89/SUMIF(REGISTROS!$B$5:$B$1000,RENTABILIDAD!AB89,REGISTROS!$G$5:$G$1000)),0)</f>
        <v/>
      </c>
      <c r="AM89" s="68"/>
      <c r="AN89" s="65" t="str">
        <f>IF(AB89="","",SUMIF(REGISTROS!$B$5:$B$1000,RENTABILIDAD!AB89,REGISTROS!$G$5:$G$1000)/SUMIF(REGISTROS!$B$5:$B$1000,RENTABILIDAD!AB89,REGISTROS!$K$5:$K$1000))</f>
        <v/>
      </c>
      <c r="AO89" s="65" t="str">
        <f ca="1">IF(VLOOKUP(AC89,'PRECIO ACTUAL'!$B$6:$D$102,2,0)="Ingresar precio de hoy:",VLOOKUP(AC89,'PRECIO ACTUAL'!$B$6:$D$102,3,0),VLOOKUP(AC89,'PRECIO ACTUAL'!$B$6:$D$102,2,0))</f>
        <v/>
      </c>
      <c r="AP89" s="24" t="str">
        <f>IFERROR(VLOOKUP(AF89,'TASA DE CAMBIO'!$D$2:$G$15,2,0),"")</f>
        <v/>
      </c>
      <c r="AQ89" s="24" t="str">
        <f>IFERROR(VLOOKUP(AF89,'TASA DE CAMBIO'!$D$2:$G$15,3,0),"")</f>
        <v/>
      </c>
      <c r="AR89" s="24" t="str">
        <f>IFERROR(VLOOKUP(AF89,'TASA DE CAMBIO'!$D$2:$G$15,4,0),"")</f>
        <v/>
      </c>
    </row>
    <row r="90" spans="2:44" x14ac:dyDescent="0.2">
      <c r="B90" s="24" t="str">
        <f>IF(PORTAFOLIO!AE91=0,"",PORTAFOLIO!AE91)</f>
        <v/>
      </c>
      <c r="C90" s="108" t="str">
        <f>IF(PORTAFOLIO!B91="","",PORTAFOLIO!B91)</f>
        <v/>
      </c>
      <c r="D90" s="2" t="str">
        <f>IF(B90="","",VLOOKUP(B90,PORTAFOLIO!$AE$6:$AI$102,3,0))</f>
        <v/>
      </c>
      <c r="E90" s="2" t="str">
        <f>IF(B90="","",VLOOKUP(B90,PORTAFOLIO!$AE$6:$AI$102,4,0))</f>
        <v/>
      </c>
      <c r="F90" s="2" t="str">
        <f>IF(B90="","",VLOOKUP(B90,PORTAFOLIO!$AE$6:$AI$102,5,0))</f>
        <v/>
      </c>
      <c r="G90" s="6" t="str">
        <f>IF(B90="","",SUMIF(REGISTROS!$B$5:$B$1000,B90,REGISTROS!$K$5:$K$1000)-SUMIF(REGISTROS!$M$5:$M$1000,B90,REGISTROS!$V$5:$V$1000))</f>
        <v/>
      </c>
      <c r="H90" s="109" t="str">
        <f t="shared" si="7"/>
        <v/>
      </c>
      <c r="I90" s="109" t="str">
        <f t="shared" si="8"/>
        <v/>
      </c>
      <c r="J90" s="109" t="str">
        <f t="shared" si="9"/>
        <v/>
      </c>
      <c r="K90" s="110" t="str">
        <f t="shared" si="10"/>
        <v/>
      </c>
      <c r="L90" s="111" t="str">
        <f>IFERROR(IF(B90="","",AK90/SUMIF(REGISTROS!$B$5:$B$1000,RENTABILIDAD!B90,REGISTROS!$G$5:$G$1000)),0)</f>
        <v/>
      </c>
      <c r="M90" s="62"/>
      <c r="N90" s="120" t="str">
        <f>IF(B90="","",SUMIF(REGISTROS!$B$5:$B$1000,RENTABILIDAD!B90,REGISTROS!$G$5:$G$1000)/SUMIF(REGISTROS!$B$5:$B$1000,RENTABILIDAD!B90,REGISTROS!$K$5:$K$1000))</f>
        <v/>
      </c>
      <c r="O90" s="121" t="str">
        <f ca="1">IF(VLOOKUP(C90,'PRECIO ACTUAL'!$B$6:$D$102,2,0)="Ingresar precio de hoy:",VLOOKUP(C90,'PRECIO ACTUAL'!$B$6:$D$102,3,0),VLOOKUP(C90,'PRECIO ACTUAL'!$B$6:$D$102,2,0))</f>
        <v/>
      </c>
      <c r="AB90" s="24" t="str">
        <f t="shared" si="11"/>
        <v/>
      </c>
      <c r="AC90" s="63" t="str">
        <f t="shared" si="12"/>
        <v/>
      </c>
      <c r="AD90" s="63" t="str">
        <f>IF(AB90="","",VLOOKUP(AB90,PORTAFOLIO!$AE$6:$AI$102,3,0))</f>
        <v/>
      </c>
      <c r="AE90" s="63" t="str">
        <f>IF(AB90="","",VLOOKUP(AB90,PORTAFOLIO!$AE$6:$AI$102,4,0))</f>
        <v/>
      </c>
      <c r="AF90" s="63" t="str">
        <f>IF(AB90="","",VLOOKUP(AB90,PORTAFOLIO!$AE$6:$AI$102,5,0))</f>
        <v/>
      </c>
      <c r="AG90" s="64" t="str">
        <f>IF(AB90="","",SUMIF(REGISTROS!$B$5:$B$1000,AB90,REGISTROS!$K$5:$K$1000)-SUMIF(REGISTROS!$M$5:$M$1000,AB90,REGISTROS!$V$5:$V$1000))</f>
        <v/>
      </c>
      <c r="AH90" s="65" t="str">
        <f>IF(AB90="","",SUMIF(REGISTROS!$B$5:$B$1000,RENTABILIDAD!AB90,REGISTROS!$H$5:$H$1000)+SUMIF(REGISTROS!$M$5:$M$1000,RENTABILIDAD!AB90,REGISTROS!$S$5:$S$1000))</f>
        <v/>
      </c>
      <c r="AI90" s="65" t="str">
        <f t="shared" si="13"/>
        <v/>
      </c>
      <c r="AJ90" s="65" t="str">
        <f>IF(AB90="","",SUMIF(DIVIDENDOS!$B$5:$B$1000,RENTABILIDAD!AB90,DIVIDENDOS!$AC$5:$AC$1000))</f>
        <v/>
      </c>
      <c r="AK90" s="66" t="str">
        <f>IF(AB90="","",AI90+SUMIF(REGISTROS!$M$5:$M$1000,RENTABILIDAD!AB90,REGISTROS!$R$5:$R$1000)-SUMIF(REGISTROS!$B$5:$B$1000,RENTABILIDAD!AB90,REGISTROS!$G$5:$G$1000)+AJ90-AH90)</f>
        <v/>
      </c>
      <c r="AL90" s="67" t="str">
        <f>IFERROR(IF(AB90="","",AK90/SUMIF(REGISTROS!$B$5:$B$1000,RENTABILIDAD!AB90,REGISTROS!$G$5:$G$1000)),0)</f>
        <v/>
      </c>
      <c r="AM90" s="68"/>
      <c r="AN90" s="65" t="str">
        <f>IF(AB90="","",SUMIF(REGISTROS!$B$5:$B$1000,RENTABILIDAD!AB90,REGISTROS!$G$5:$G$1000)/SUMIF(REGISTROS!$B$5:$B$1000,RENTABILIDAD!AB90,REGISTROS!$K$5:$K$1000))</f>
        <v/>
      </c>
      <c r="AO90" s="65" t="str">
        <f ca="1">IF(VLOOKUP(AC90,'PRECIO ACTUAL'!$B$6:$D$102,2,0)="Ingresar precio de hoy:",VLOOKUP(AC90,'PRECIO ACTUAL'!$B$6:$D$102,3,0),VLOOKUP(AC90,'PRECIO ACTUAL'!$B$6:$D$102,2,0))</f>
        <v/>
      </c>
      <c r="AP90" s="24" t="str">
        <f>IFERROR(VLOOKUP(AF90,'TASA DE CAMBIO'!$D$2:$G$15,2,0),"")</f>
        <v/>
      </c>
      <c r="AQ90" s="24" t="str">
        <f>IFERROR(VLOOKUP(AF90,'TASA DE CAMBIO'!$D$2:$G$15,3,0),"")</f>
        <v/>
      </c>
      <c r="AR90" s="24" t="str">
        <f>IFERROR(VLOOKUP(AF90,'TASA DE CAMBIO'!$D$2:$G$15,4,0),"")</f>
        <v/>
      </c>
    </row>
    <row r="91" spans="2:44" x14ac:dyDescent="0.2">
      <c r="B91" s="24" t="str">
        <f>IF(PORTAFOLIO!AE92=0,"",PORTAFOLIO!AE92)</f>
        <v/>
      </c>
      <c r="C91" s="108" t="str">
        <f>IF(PORTAFOLIO!B92="","",PORTAFOLIO!B92)</f>
        <v/>
      </c>
      <c r="D91" s="2" t="str">
        <f>IF(B91="","",VLOOKUP(B91,PORTAFOLIO!$AE$6:$AI$102,3,0))</f>
        <v/>
      </c>
      <c r="E91" s="2" t="str">
        <f>IF(B91="","",VLOOKUP(B91,PORTAFOLIO!$AE$6:$AI$102,4,0))</f>
        <v/>
      </c>
      <c r="F91" s="2" t="str">
        <f>IF(B91="","",VLOOKUP(B91,PORTAFOLIO!$AE$6:$AI$102,5,0))</f>
        <v/>
      </c>
      <c r="G91" s="6" t="str">
        <f>IF(B91="","",SUMIF(REGISTROS!$B$5:$B$1000,B91,REGISTROS!$K$5:$K$1000)-SUMIF(REGISTROS!$M$5:$M$1000,B91,REGISTROS!$V$5:$V$1000))</f>
        <v/>
      </c>
      <c r="H91" s="109" t="str">
        <f t="shared" si="7"/>
        <v/>
      </c>
      <c r="I91" s="109" t="str">
        <f t="shared" si="8"/>
        <v/>
      </c>
      <c r="J91" s="109" t="str">
        <f t="shared" si="9"/>
        <v/>
      </c>
      <c r="K91" s="110" t="str">
        <f t="shared" si="10"/>
        <v/>
      </c>
      <c r="L91" s="111" t="str">
        <f>IFERROR(IF(B91="","",AK91/SUMIF(REGISTROS!$B$5:$B$1000,RENTABILIDAD!B91,REGISTROS!$G$5:$G$1000)),0)</f>
        <v/>
      </c>
      <c r="M91" s="62"/>
      <c r="N91" s="120" t="str">
        <f>IF(B91="","",SUMIF(REGISTROS!$B$5:$B$1000,RENTABILIDAD!B91,REGISTROS!$G$5:$G$1000)/SUMIF(REGISTROS!$B$5:$B$1000,RENTABILIDAD!B91,REGISTROS!$K$5:$K$1000))</f>
        <v/>
      </c>
      <c r="O91" s="121" t="str">
        <f ca="1">IF(VLOOKUP(C91,'PRECIO ACTUAL'!$B$6:$D$102,2,0)="Ingresar precio de hoy:",VLOOKUP(C91,'PRECIO ACTUAL'!$B$6:$D$102,3,0),VLOOKUP(C91,'PRECIO ACTUAL'!$B$6:$D$102,2,0))</f>
        <v/>
      </c>
      <c r="AB91" s="24" t="str">
        <f t="shared" si="11"/>
        <v/>
      </c>
      <c r="AC91" s="63" t="str">
        <f t="shared" si="12"/>
        <v/>
      </c>
      <c r="AD91" s="63" t="str">
        <f>IF(AB91="","",VLOOKUP(AB91,PORTAFOLIO!$AE$6:$AI$102,3,0))</f>
        <v/>
      </c>
      <c r="AE91" s="63" t="str">
        <f>IF(AB91="","",VLOOKUP(AB91,PORTAFOLIO!$AE$6:$AI$102,4,0))</f>
        <v/>
      </c>
      <c r="AF91" s="63" t="str">
        <f>IF(AB91="","",VLOOKUP(AB91,PORTAFOLIO!$AE$6:$AI$102,5,0))</f>
        <v/>
      </c>
      <c r="AG91" s="64" t="str">
        <f>IF(AB91="","",SUMIF(REGISTROS!$B$5:$B$1000,AB91,REGISTROS!$K$5:$K$1000)-SUMIF(REGISTROS!$M$5:$M$1000,AB91,REGISTROS!$V$5:$V$1000))</f>
        <v/>
      </c>
      <c r="AH91" s="65" t="str">
        <f>IF(AB91="","",SUMIF(REGISTROS!$B$5:$B$1000,RENTABILIDAD!AB91,REGISTROS!$H$5:$H$1000)+SUMIF(REGISTROS!$M$5:$M$1000,RENTABILIDAD!AB91,REGISTROS!$S$5:$S$1000))</f>
        <v/>
      </c>
      <c r="AI91" s="65" t="str">
        <f t="shared" si="13"/>
        <v/>
      </c>
      <c r="AJ91" s="65" t="str">
        <f>IF(AB91="","",SUMIF(DIVIDENDOS!$B$5:$B$1000,RENTABILIDAD!AB91,DIVIDENDOS!$AC$5:$AC$1000))</f>
        <v/>
      </c>
      <c r="AK91" s="66" t="str">
        <f>IF(AB91="","",AI91+SUMIF(REGISTROS!$M$5:$M$1000,RENTABILIDAD!AB91,REGISTROS!$R$5:$R$1000)-SUMIF(REGISTROS!$B$5:$B$1000,RENTABILIDAD!AB91,REGISTROS!$G$5:$G$1000)+AJ91-AH91)</f>
        <v/>
      </c>
      <c r="AL91" s="67" t="str">
        <f>IFERROR(IF(AB91="","",AK91/SUMIF(REGISTROS!$B$5:$B$1000,RENTABILIDAD!AB91,REGISTROS!$G$5:$G$1000)),0)</f>
        <v/>
      </c>
      <c r="AM91" s="68"/>
      <c r="AN91" s="65" t="str">
        <f>IF(AB91="","",SUMIF(REGISTROS!$B$5:$B$1000,RENTABILIDAD!AB91,REGISTROS!$G$5:$G$1000)/SUMIF(REGISTROS!$B$5:$B$1000,RENTABILIDAD!AB91,REGISTROS!$K$5:$K$1000))</f>
        <v/>
      </c>
      <c r="AO91" s="65" t="str">
        <f ca="1">IF(VLOOKUP(AC91,'PRECIO ACTUAL'!$B$6:$D$102,2,0)="Ingresar precio de hoy:",VLOOKUP(AC91,'PRECIO ACTUAL'!$B$6:$D$102,3,0),VLOOKUP(AC91,'PRECIO ACTUAL'!$B$6:$D$102,2,0))</f>
        <v/>
      </c>
      <c r="AP91" s="24" t="str">
        <f>IFERROR(VLOOKUP(AF91,'TASA DE CAMBIO'!$D$2:$G$15,2,0),"")</f>
        <v/>
      </c>
      <c r="AQ91" s="24" t="str">
        <f>IFERROR(VLOOKUP(AF91,'TASA DE CAMBIO'!$D$2:$G$15,3,0),"")</f>
        <v/>
      </c>
      <c r="AR91" s="24" t="str">
        <f>IFERROR(VLOOKUP(AF91,'TASA DE CAMBIO'!$D$2:$G$15,4,0),"")</f>
        <v/>
      </c>
    </row>
    <row r="92" spans="2:44" x14ac:dyDescent="0.2">
      <c r="B92" s="24" t="str">
        <f>IF(PORTAFOLIO!AE93=0,"",PORTAFOLIO!AE93)</f>
        <v/>
      </c>
      <c r="C92" s="108" t="str">
        <f>IF(PORTAFOLIO!B93="","",PORTAFOLIO!B93)</f>
        <v/>
      </c>
      <c r="D92" s="2" t="str">
        <f>IF(B92="","",VLOOKUP(B92,PORTAFOLIO!$AE$6:$AI$102,3,0))</f>
        <v/>
      </c>
      <c r="E92" s="2" t="str">
        <f>IF(B92="","",VLOOKUP(B92,PORTAFOLIO!$AE$6:$AI$102,4,0))</f>
        <v/>
      </c>
      <c r="F92" s="2" t="str">
        <f>IF(B92="","",VLOOKUP(B92,PORTAFOLIO!$AE$6:$AI$102,5,0))</f>
        <v/>
      </c>
      <c r="G92" s="6" t="str">
        <f>IF(B92="","",SUMIF(REGISTROS!$B$5:$B$1000,B92,REGISTROS!$K$5:$K$1000)-SUMIF(REGISTROS!$M$5:$M$1000,B92,REGISTROS!$V$5:$V$1000))</f>
        <v/>
      </c>
      <c r="H92" s="109" t="str">
        <f t="shared" si="7"/>
        <v/>
      </c>
      <c r="I92" s="109" t="str">
        <f t="shared" si="8"/>
        <v/>
      </c>
      <c r="J92" s="109" t="str">
        <f t="shared" si="9"/>
        <v/>
      </c>
      <c r="K92" s="110" t="str">
        <f t="shared" si="10"/>
        <v/>
      </c>
      <c r="L92" s="111" t="str">
        <f>IFERROR(IF(B92="","",AK92/SUMIF(REGISTROS!$B$5:$B$1000,RENTABILIDAD!B92,REGISTROS!$G$5:$G$1000)),0)</f>
        <v/>
      </c>
      <c r="M92" s="62"/>
      <c r="N92" s="120" t="str">
        <f>IF(B92="","",SUMIF(REGISTROS!$B$5:$B$1000,RENTABILIDAD!B92,REGISTROS!$G$5:$G$1000)/SUMIF(REGISTROS!$B$5:$B$1000,RENTABILIDAD!B92,REGISTROS!$K$5:$K$1000))</f>
        <v/>
      </c>
      <c r="O92" s="121" t="str">
        <f ca="1">IF(VLOOKUP(C92,'PRECIO ACTUAL'!$B$6:$D$102,2,0)="Ingresar precio de hoy:",VLOOKUP(C92,'PRECIO ACTUAL'!$B$6:$D$102,3,0),VLOOKUP(C92,'PRECIO ACTUAL'!$B$6:$D$102,2,0))</f>
        <v/>
      </c>
      <c r="AB92" s="24" t="str">
        <f t="shared" si="11"/>
        <v/>
      </c>
      <c r="AC92" s="63" t="str">
        <f t="shared" si="12"/>
        <v/>
      </c>
      <c r="AD92" s="63" t="str">
        <f>IF(AB92="","",VLOOKUP(AB92,PORTAFOLIO!$AE$6:$AI$102,3,0))</f>
        <v/>
      </c>
      <c r="AE92" s="63" t="str">
        <f>IF(AB92="","",VLOOKUP(AB92,PORTAFOLIO!$AE$6:$AI$102,4,0))</f>
        <v/>
      </c>
      <c r="AF92" s="63" t="str">
        <f>IF(AB92="","",VLOOKUP(AB92,PORTAFOLIO!$AE$6:$AI$102,5,0))</f>
        <v/>
      </c>
      <c r="AG92" s="64" t="str">
        <f>IF(AB92="","",SUMIF(REGISTROS!$B$5:$B$1000,AB92,REGISTROS!$K$5:$K$1000)-SUMIF(REGISTROS!$M$5:$M$1000,AB92,REGISTROS!$V$5:$V$1000))</f>
        <v/>
      </c>
      <c r="AH92" s="65" t="str">
        <f>IF(AB92="","",SUMIF(REGISTROS!$B$5:$B$1000,RENTABILIDAD!AB92,REGISTROS!$H$5:$H$1000)+SUMIF(REGISTROS!$M$5:$M$1000,RENTABILIDAD!AB92,REGISTROS!$S$5:$S$1000))</f>
        <v/>
      </c>
      <c r="AI92" s="65" t="str">
        <f t="shared" si="13"/>
        <v/>
      </c>
      <c r="AJ92" s="65" t="str">
        <f>IF(AB92="","",SUMIF(DIVIDENDOS!$B$5:$B$1000,RENTABILIDAD!AB92,DIVIDENDOS!$AC$5:$AC$1000))</f>
        <v/>
      </c>
      <c r="AK92" s="66" t="str">
        <f>IF(AB92="","",AI92+SUMIF(REGISTROS!$M$5:$M$1000,RENTABILIDAD!AB92,REGISTROS!$R$5:$R$1000)-SUMIF(REGISTROS!$B$5:$B$1000,RENTABILIDAD!AB92,REGISTROS!$G$5:$G$1000)+AJ92-AH92)</f>
        <v/>
      </c>
      <c r="AL92" s="67" t="str">
        <f>IFERROR(IF(AB92="","",AK92/SUMIF(REGISTROS!$B$5:$B$1000,RENTABILIDAD!AB92,REGISTROS!$G$5:$G$1000)),0)</f>
        <v/>
      </c>
      <c r="AM92" s="68"/>
      <c r="AN92" s="65" t="str">
        <f>IF(AB92="","",SUMIF(REGISTROS!$B$5:$B$1000,RENTABILIDAD!AB92,REGISTROS!$G$5:$G$1000)/SUMIF(REGISTROS!$B$5:$B$1000,RENTABILIDAD!AB92,REGISTROS!$K$5:$K$1000))</f>
        <v/>
      </c>
      <c r="AO92" s="65" t="str">
        <f ca="1">IF(VLOOKUP(AC92,'PRECIO ACTUAL'!$B$6:$D$102,2,0)="Ingresar precio de hoy:",VLOOKUP(AC92,'PRECIO ACTUAL'!$B$6:$D$102,3,0),VLOOKUP(AC92,'PRECIO ACTUAL'!$B$6:$D$102,2,0))</f>
        <v/>
      </c>
      <c r="AP92" s="24" t="str">
        <f>IFERROR(VLOOKUP(AF92,'TASA DE CAMBIO'!$D$2:$G$15,2,0),"")</f>
        <v/>
      </c>
      <c r="AQ92" s="24" t="str">
        <f>IFERROR(VLOOKUP(AF92,'TASA DE CAMBIO'!$D$2:$G$15,3,0),"")</f>
        <v/>
      </c>
      <c r="AR92" s="24" t="str">
        <f>IFERROR(VLOOKUP(AF92,'TASA DE CAMBIO'!$D$2:$G$15,4,0),"")</f>
        <v/>
      </c>
    </row>
    <row r="93" spans="2:44" x14ac:dyDescent="0.2">
      <c r="B93" s="24" t="str">
        <f>IF(PORTAFOLIO!AE94=0,"",PORTAFOLIO!AE94)</f>
        <v/>
      </c>
      <c r="C93" s="108" t="str">
        <f>IF(PORTAFOLIO!B94="","",PORTAFOLIO!B94)</f>
        <v/>
      </c>
      <c r="D93" s="2" t="str">
        <f>IF(B93="","",VLOOKUP(B93,PORTAFOLIO!$AE$6:$AI$102,3,0))</f>
        <v/>
      </c>
      <c r="E93" s="2" t="str">
        <f>IF(B93="","",VLOOKUP(B93,PORTAFOLIO!$AE$6:$AI$102,4,0))</f>
        <v/>
      </c>
      <c r="F93" s="2" t="str">
        <f>IF(B93="","",VLOOKUP(B93,PORTAFOLIO!$AE$6:$AI$102,5,0))</f>
        <v/>
      </c>
      <c r="G93" s="6" t="str">
        <f>IF(B93="","",SUMIF(REGISTROS!$B$5:$B$1000,B93,REGISTROS!$K$5:$K$1000)-SUMIF(REGISTROS!$M$5:$M$1000,B93,REGISTROS!$V$5:$V$1000))</f>
        <v/>
      </c>
      <c r="H93" s="109" t="str">
        <f t="shared" si="7"/>
        <v/>
      </c>
      <c r="I93" s="109" t="str">
        <f t="shared" si="8"/>
        <v/>
      </c>
      <c r="J93" s="109" t="str">
        <f t="shared" si="9"/>
        <v/>
      </c>
      <c r="K93" s="110" t="str">
        <f t="shared" si="10"/>
        <v/>
      </c>
      <c r="L93" s="111" t="str">
        <f>IFERROR(IF(B93="","",AK93/SUMIF(REGISTROS!$B$5:$B$1000,RENTABILIDAD!B93,REGISTROS!$G$5:$G$1000)),0)</f>
        <v/>
      </c>
      <c r="M93" s="62"/>
      <c r="N93" s="120" t="str">
        <f>IF(B93="","",SUMIF(REGISTROS!$B$5:$B$1000,RENTABILIDAD!B93,REGISTROS!$G$5:$G$1000)/SUMIF(REGISTROS!$B$5:$B$1000,RENTABILIDAD!B93,REGISTROS!$K$5:$K$1000))</f>
        <v/>
      </c>
      <c r="O93" s="121" t="str">
        <f ca="1">IF(VLOOKUP(C93,'PRECIO ACTUAL'!$B$6:$D$102,2,0)="Ingresar precio de hoy:",VLOOKUP(C93,'PRECIO ACTUAL'!$B$6:$D$102,3,0),VLOOKUP(C93,'PRECIO ACTUAL'!$B$6:$D$102,2,0))</f>
        <v/>
      </c>
      <c r="AB93" s="24" t="str">
        <f t="shared" si="11"/>
        <v/>
      </c>
      <c r="AC93" s="63" t="str">
        <f t="shared" si="12"/>
        <v/>
      </c>
      <c r="AD93" s="63" t="str">
        <f>IF(AB93="","",VLOOKUP(AB93,PORTAFOLIO!$AE$6:$AI$102,3,0))</f>
        <v/>
      </c>
      <c r="AE93" s="63" t="str">
        <f>IF(AB93="","",VLOOKUP(AB93,PORTAFOLIO!$AE$6:$AI$102,4,0))</f>
        <v/>
      </c>
      <c r="AF93" s="63" t="str">
        <f>IF(AB93="","",VLOOKUP(AB93,PORTAFOLIO!$AE$6:$AI$102,5,0))</f>
        <v/>
      </c>
      <c r="AG93" s="64" t="str">
        <f>IF(AB93="","",SUMIF(REGISTROS!$B$5:$B$1000,AB93,REGISTROS!$K$5:$K$1000)-SUMIF(REGISTROS!$M$5:$M$1000,AB93,REGISTROS!$V$5:$V$1000))</f>
        <v/>
      </c>
      <c r="AH93" s="65" t="str">
        <f>IF(AB93="","",SUMIF(REGISTROS!$B$5:$B$1000,RENTABILIDAD!AB93,REGISTROS!$H$5:$H$1000)+SUMIF(REGISTROS!$M$5:$M$1000,RENTABILIDAD!AB93,REGISTROS!$S$5:$S$1000))</f>
        <v/>
      </c>
      <c r="AI93" s="65" t="str">
        <f t="shared" si="13"/>
        <v/>
      </c>
      <c r="AJ93" s="65" t="str">
        <f>IF(AB93="","",SUMIF(DIVIDENDOS!$B$5:$B$1000,RENTABILIDAD!AB93,DIVIDENDOS!$AC$5:$AC$1000))</f>
        <v/>
      </c>
      <c r="AK93" s="66" t="str">
        <f>IF(AB93="","",AI93+SUMIF(REGISTROS!$M$5:$M$1000,RENTABILIDAD!AB93,REGISTROS!$R$5:$R$1000)-SUMIF(REGISTROS!$B$5:$B$1000,RENTABILIDAD!AB93,REGISTROS!$G$5:$G$1000)+AJ93-AH93)</f>
        <v/>
      </c>
      <c r="AL93" s="67" t="str">
        <f>IFERROR(IF(AB93="","",AK93/SUMIF(REGISTROS!$B$5:$B$1000,RENTABILIDAD!AB93,REGISTROS!$G$5:$G$1000)),0)</f>
        <v/>
      </c>
      <c r="AM93" s="68"/>
      <c r="AN93" s="65" t="str">
        <f>IF(AB93="","",SUMIF(REGISTROS!$B$5:$B$1000,RENTABILIDAD!AB93,REGISTROS!$G$5:$G$1000)/SUMIF(REGISTROS!$B$5:$B$1000,RENTABILIDAD!AB93,REGISTROS!$K$5:$K$1000))</f>
        <v/>
      </c>
      <c r="AO93" s="65" t="str">
        <f ca="1">IF(VLOOKUP(AC93,'PRECIO ACTUAL'!$B$6:$D$102,2,0)="Ingresar precio de hoy:",VLOOKUP(AC93,'PRECIO ACTUAL'!$B$6:$D$102,3,0),VLOOKUP(AC93,'PRECIO ACTUAL'!$B$6:$D$102,2,0))</f>
        <v/>
      </c>
      <c r="AP93" s="24" t="str">
        <f>IFERROR(VLOOKUP(AF93,'TASA DE CAMBIO'!$D$2:$G$15,2,0),"")</f>
        <v/>
      </c>
      <c r="AQ93" s="24" t="str">
        <f>IFERROR(VLOOKUP(AF93,'TASA DE CAMBIO'!$D$2:$G$15,3,0),"")</f>
        <v/>
      </c>
      <c r="AR93" s="24" t="str">
        <f>IFERROR(VLOOKUP(AF93,'TASA DE CAMBIO'!$D$2:$G$15,4,0),"")</f>
        <v/>
      </c>
    </row>
    <row r="94" spans="2:44" x14ac:dyDescent="0.2">
      <c r="B94" s="24" t="str">
        <f>IF(PORTAFOLIO!AE95=0,"",PORTAFOLIO!AE95)</f>
        <v/>
      </c>
      <c r="C94" s="108" t="str">
        <f>IF(PORTAFOLIO!B95="","",PORTAFOLIO!B95)</f>
        <v/>
      </c>
      <c r="D94" s="2" t="str">
        <f>IF(B94="","",VLOOKUP(B94,PORTAFOLIO!$AE$6:$AI$102,3,0))</f>
        <v/>
      </c>
      <c r="E94" s="2" t="str">
        <f>IF(B94="","",VLOOKUP(B94,PORTAFOLIO!$AE$6:$AI$102,4,0))</f>
        <v/>
      </c>
      <c r="F94" s="2" t="str">
        <f>IF(B94="","",VLOOKUP(B94,PORTAFOLIO!$AE$6:$AI$102,5,0))</f>
        <v/>
      </c>
      <c r="G94" s="6" t="str">
        <f>IF(B94="","",SUMIF(REGISTROS!$B$5:$B$1000,B94,REGISTROS!$K$5:$K$1000)-SUMIF(REGISTROS!$M$5:$M$1000,B94,REGISTROS!$V$5:$V$1000))</f>
        <v/>
      </c>
      <c r="H94" s="109" t="str">
        <f t="shared" si="7"/>
        <v/>
      </c>
      <c r="I94" s="109" t="str">
        <f t="shared" si="8"/>
        <v/>
      </c>
      <c r="J94" s="109" t="str">
        <f t="shared" si="9"/>
        <v/>
      </c>
      <c r="K94" s="110" t="str">
        <f t="shared" si="10"/>
        <v/>
      </c>
      <c r="L94" s="111" t="str">
        <f>IFERROR(IF(B94="","",AK94/SUMIF(REGISTROS!$B$5:$B$1000,RENTABILIDAD!B94,REGISTROS!$G$5:$G$1000)),0)</f>
        <v/>
      </c>
      <c r="M94" s="62"/>
      <c r="N94" s="120" t="str">
        <f>IF(B94="","",SUMIF(REGISTROS!$B$5:$B$1000,RENTABILIDAD!B94,REGISTROS!$G$5:$G$1000)/SUMIF(REGISTROS!$B$5:$B$1000,RENTABILIDAD!B94,REGISTROS!$K$5:$K$1000))</f>
        <v/>
      </c>
      <c r="O94" s="121" t="str">
        <f ca="1">IF(VLOOKUP(C94,'PRECIO ACTUAL'!$B$6:$D$102,2,0)="Ingresar precio de hoy:",VLOOKUP(C94,'PRECIO ACTUAL'!$B$6:$D$102,3,0),VLOOKUP(C94,'PRECIO ACTUAL'!$B$6:$D$102,2,0))</f>
        <v/>
      </c>
      <c r="AB94" s="24" t="str">
        <f t="shared" si="11"/>
        <v/>
      </c>
      <c r="AC94" s="63" t="str">
        <f t="shared" si="12"/>
        <v/>
      </c>
      <c r="AD94" s="63" t="str">
        <f>IF(AB94="","",VLOOKUP(AB94,PORTAFOLIO!$AE$6:$AI$102,3,0))</f>
        <v/>
      </c>
      <c r="AE94" s="63" t="str">
        <f>IF(AB94="","",VLOOKUP(AB94,PORTAFOLIO!$AE$6:$AI$102,4,0))</f>
        <v/>
      </c>
      <c r="AF94" s="63" t="str">
        <f>IF(AB94="","",VLOOKUP(AB94,PORTAFOLIO!$AE$6:$AI$102,5,0))</f>
        <v/>
      </c>
      <c r="AG94" s="64" t="str">
        <f>IF(AB94="","",SUMIF(REGISTROS!$B$5:$B$1000,AB94,REGISTROS!$K$5:$K$1000)-SUMIF(REGISTROS!$M$5:$M$1000,AB94,REGISTROS!$V$5:$V$1000))</f>
        <v/>
      </c>
      <c r="AH94" s="65" t="str">
        <f>IF(AB94="","",SUMIF(REGISTROS!$B$5:$B$1000,RENTABILIDAD!AB94,REGISTROS!$H$5:$H$1000)+SUMIF(REGISTROS!$M$5:$M$1000,RENTABILIDAD!AB94,REGISTROS!$S$5:$S$1000))</f>
        <v/>
      </c>
      <c r="AI94" s="65" t="str">
        <f t="shared" si="13"/>
        <v/>
      </c>
      <c r="AJ94" s="65" t="str">
        <f>IF(AB94="","",SUMIF(DIVIDENDOS!$B$5:$B$1000,RENTABILIDAD!AB94,DIVIDENDOS!$AC$5:$AC$1000))</f>
        <v/>
      </c>
      <c r="AK94" s="66" t="str">
        <f>IF(AB94="","",AI94+SUMIF(REGISTROS!$M$5:$M$1000,RENTABILIDAD!AB94,REGISTROS!$R$5:$R$1000)-SUMIF(REGISTROS!$B$5:$B$1000,RENTABILIDAD!AB94,REGISTROS!$G$5:$G$1000)+AJ94-AH94)</f>
        <v/>
      </c>
      <c r="AL94" s="67" t="str">
        <f>IFERROR(IF(AB94="","",AK94/SUMIF(REGISTROS!$B$5:$B$1000,RENTABILIDAD!AB94,REGISTROS!$G$5:$G$1000)),0)</f>
        <v/>
      </c>
      <c r="AM94" s="68"/>
      <c r="AN94" s="65" t="str">
        <f>IF(AB94="","",SUMIF(REGISTROS!$B$5:$B$1000,RENTABILIDAD!AB94,REGISTROS!$G$5:$G$1000)/SUMIF(REGISTROS!$B$5:$B$1000,RENTABILIDAD!AB94,REGISTROS!$K$5:$K$1000))</f>
        <v/>
      </c>
      <c r="AO94" s="65" t="str">
        <f ca="1">IF(VLOOKUP(AC94,'PRECIO ACTUAL'!$B$6:$D$102,2,0)="Ingresar precio de hoy:",VLOOKUP(AC94,'PRECIO ACTUAL'!$B$6:$D$102,3,0),VLOOKUP(AC94,'PRECIO ACTUAL'!$B$6:$D$102,2,0))</f>
        <v/>
      </c>
      <c r="AP94" s="24" t="str">
        <f>IFERROR(VLOOKUP(AF94,'TASA DE CAMBIO'!$D$2:$G$15,2,0),"")</f>
        <v/>
      </c>
      <c r="AQ94" s="24" t="str">
        <f>IFERROR(VLOOKUP(AF94,'TASA DE CAMBIO'!$D$2:$G$15,3,0),"")</f>
        <v/>
      </c>
      <c r="AR94" s="24" t="str">
        <f>IFERROR(VLOOKUP(AF94,'TASA DE CAMBIO'!$D$2:$G$15,4,0),"")</f>
        <v/>
      </c>
    </row>
    <row r="95" spans="2:44" x14ac:dyDescent="0.2">
      <c r="B95" s="24" t="str">
        <f>IF(PORTAFOLIO!AE96=0,"",PORTAFOLIO!AE96)</f>
        <v/>
      </c>
      <c r="C95" s="108" t="str">
        <f>IF(PORTAFOLIO!B96="","",PORTAFOLIO!B96)</f>
        <v/>
      </c>
      <c r="D95" s="2" t="str">
        <f>IF(B95="","",VLOOKUP(B95,PORTAFOLIO!$AE$6:$AI$102,3,0))</f>
        <v/>
      </c>
      <c r="E95" s="2" t="str">
        <f>IF(B95="","",VLOOKUP(B95,PORTAFOLIO!$AE$6:$AI$102,4,0))</f>
        <v/>
      </c>
      <c r="F95" s="2" t="str">
        <f>IF(B95="","",VLOOKUP(B95,PORTAFOLIO!$AE$6:$AI$102,5,0))</f>
        <v/>
      </c>
      <c r="G95" s="6" t="str">
        <f>IF(B95="","",SUMIF(REGISTROS!$B$5:$B$1000,B95,REGISTROS!$K$5:$K$1000)-SUMIF(REGISTROS!$M$5:$M$1000,B95,REGISTROS!$V$5:$V$1000))</f>
        <v/>
      </c>
      <c r="H95" s="109" t="str">
        <f t="shared" si="7"/>
        <v/>
      </c>
      <c r="I95" s="109" t="str">
        <f t="shared" si="8"/>
        <v/>
      </c>
      <c r="J95" s="109" t="str">
        <f t="shared" si="9"/>
        <v/>
      </c>
      <c r="K95" s="110" t="str">
        <f t="shared" si="10"/>
        <v/>
      </c>
      <c r="L95" s="111" t="str">
        <f>IFERROR(IF(B95="","",AK95/SUMIF(REGISTROS!$B$5:$B$1000,RENTABILIDAD!B95,REGISTROS!$G$5:$G$1000)),0)</f>
        <v/>
      </c>
      <c r="M95" s="62"/>
      <c r="N95" s="120" t="str">
        <f>IF(B95="","",SUMIF(REGISTROS!$B$5:$B$1000,RENTABILIDAD!B95,REGISTROS!$G$5:$G$1000)/SUMIF(REGISTROS!$B$5:$B$1000,RENTABILIDAD!B95,REGISTROS!$K$5:$K$1000))</f>
        <v/>
      </c>
      <c r="O95" s="121" t="str">
        <f ca="1">IF(VLOOKUP(C95,'PRECIO ACTUAL'!$B$6:$D$102,2,0)="Ingresar precio de hoy:",VLOOKUP(C95,'PRECIO ACTUAL'!$B$6:$D$102,3,0),VLOOKUP(C95,'PRECIO ACTUAL'!$B$6:$D$102,2,0))</f>
        <v/>
      </c>
      <c r="AB95" s="24" t="str">
        <f t="shared" si="11"/>
        <v/>
      </c>
      <c r="AC95" s="63" t="str">
        <f t="shared" si="12"/>
        <v/>
      </c>
      <c r="AD95" s="63" t="str">
        <f>IF(AB95="","",VLOOKUP(AB95,PORTAFOLIO!$AE$6:$AI$102,3,0))</f>
        <v/>
      </c>
      <c r="AE95" s="63" t="str">
        <f>IF(AB95="","",VLOOKUP(AB95,PORTAFOLIO!$AE$6:$AI$102,4,0))</f>
        <v/>
      </c>
      <c r="AF95" s="63" t="str">
        <f>IF(AB95="","",VLOOKUP(AB95,PORTAFOLIO!$AE$6:$AI$102,5,0))</f>
        <v/>
      </c>
      <c r="AG95" s="64" t="str">
        <f>IF(AB95="","",SUMIF(REGISTROS!$B$5:$B$1000,AB95,REGISTROS!$K$5:$K$1000)-SUMIF(REGISTROS!$M$5:$M$1000,AB95,REGISTROS!$V$5:$V$1000))</f>
        <v/>
      </c>
      <c r="AH95" s="65" t="str">
        <f>IF(AB95="","",SUMIF(REGISTROS!$B$5:$B$1000,RENTABILIDAD!AB95,REGISTROS!$H$5:$H$1000)+SUMIF(REGISTROS!$M$5:$M$1000,RENTABILIDAD!AB95,REGISTROS!$S$5:$S$1000))</f>
        <v/>
      </c>
      <c r="AI95" s="65" t="str">
        <f t="shared" si="13"/>
        <v/>
      </c>
      <c r="AJ95" s="65" t="str">
        <f>IF(AB95="","",SUMIF(DIVIDENDOS!$B$5:$B$1000,RENTABILIDAD!AB95,DIVIDENDOS!$AC$5:$AC$1000))</f>
        <v/>
      </c>
      <c r="AK95" s="66" t="str">
        <f>IF(AB95="","",AI95+SUMIF(REGISTROS!$M$5:$M$1000,RENTABILIDAD!AB95,REGISTROS!$R$5:$R$1000)-SUMIF(REGISTROS!$B$5:$B$1000,RENTABILIDAD!AB95,REGISTROS!$G$5:$G$1000)+AJ95-AH95)</f>
        <v/>
      </c>
      <c r="AL95" s="67" t="str">
        <f>IFERROR(IF(AB95="","",AK95/SUMIF(REGISTROS!$B$5:$B$1000,RENTABILIDAD!AB95,REGISTROS!$G$5:$G$1000)),0)</f>
        <v/>
      </c>
      <c r="AM95" s="68"/>
      <c r="AN95" s="65" t="str">
        <f>IF(AB95="","",SUMIF(REGISTROS!$B$5:$B$1000,RENTABILIDAD!AB95,REGISTROS!$G$5:$G$1000)/SUMIF(REGISTROS!$B$5:$B$1000,RENTABILIDAD!AB95,REGISTROS!$K$5:$K$1000))</f>
        <v/>
      </c>
      <c r="AO95" s="65" t="str">
        <f ca="1">IF(VLOOKUP(AC95,'PRECIO ACTUAL'!$B$6:$D$102,2,0)="Ingresar precio de hoy:",VLOOKUP(AC95,'PRECIO ACTUAL'!$B$6:$D$102,3,0),VLOOKUP(AC95,'PRECIO ACTUAL'!$B$6:$D$102,2,0))</f>
        <v/>
      </c>
      <c r="AP95" s="24" t="str">
        <f>IFERROR(VLOOKUP(AF95,'TASA DE CAMBIO'!$D$2:$G$15,2,0),"")</f>
        <v/>
      </c>
      <c r="AQ95" s="24" t="str">
        <f>IFERROR(VLOOKUP(AF95,'TASA DE CAMBIO'!$D$2:$G$15,3,0),"")</f>
        <v/>
      </c>
      <c r="AR95" s="24" t="str">
        <f>IFERROR(VLOOKUP(AF95,'TASA DE CAMBIO'!$D$2:$G$15,4,0),"")</f>
        <v/>
      </c>
    </row>
    <row r="96" spans="2:44" x14ac:dyDescent="0.2">
      <c r="B96" s="24" t="str">
        <f>IF(PORTAFOLIO!AE97=0,"",PORTAFOLIO!AE97)</f>
        <v/>
      </c>
      <c r="C96" s="108" t="str">
        <f>IF(PORTAFOLIO!B97="","",PORTAFOLIO!B97)</f>
        <v/>
      </c>
      <c r="D96" s="2" t="str">
        <f>IF(B96="","",VLOOKUP(B96,PORTAFOLIO!$AE$6:$AI$102,3,0))</f>
        <v/>
      </c>
      <c r="E96" s="2" t="str">
        <f>IF(B96="","",VLOOKUP(B96,PORTAFOLIO!$AE$6:$AI$102,4,0))</f>
        <v/>
      </c>
      <c r="F96" s="2" t="str">
        <f>IF(B96="","",VLOOKUP(B96,PORTAFOLIO!$AE$6:$AI$102,5,0))</f>
        <v/>
      </c>
      <c r="G96" s="6" t="str">
        <f>IF(B96="","",SUMIF(REGISTROS!$B$5:$B$1000,B96,REGISTROS!$K$5:$K$1000)-SUMIF(REGISTROS!$M$5:$M$1000,B96,REGISTROS!$V$5:$V$1000))</f>
        <v/>
      </c>
      <c r="H96" s="109" t="str">
        <f t="shared" si="7"/>
        <v/>
      </c>
      <c r="I96" s="109" t="str">
        <f t="shared" si="8"/>
        <v/>
      </c>
      <c r="J96" s="109" t="str">
        <f t="shared" si="9"/>
        <v/>
      </c>
      <c r="K96" s="110" t="str">
        <f t="shared" si="10"/>
        <v/>
      </c>
      <c r="L96" s="111" t="str">
        <f>IFERROR(IF(B96="","",AK96/SUMIF(REGISTROS!$B$5:$B$1000,RENTABILIDAD!B96,REGISTROS!$G$5:$G$1000)),0)</f>
        <v/>
      </c>
      <c r="M96" s="62"/>
      <c r="N96" s="120" t="str">
        <f>IF(B96="","",SUMIF(REGISTROS!$B$5:$B$1000,RENTABILIDAD!B96,REGISTROS!$G$5:$G$1000)/SUMIF(REGISTROS!$B$5:$B$1000,RENTABILIDAD!B96,REGISTROS!$K$5:$K$1000))</f>
        <v/>
      </c>
      <c r="O96" s="121" t="str">
        <f ca="1">IF(VLOOKUP(C96,'PRECIO ACTUAL'!$B$6:$D$102,2,0)="Ingresar precio de hoy:",VLOOKUP(C96,'PRECIO ACTUAL'!$B$6:$D$102,3,0),VLOOKUP(C96,'PRECIO ACTUAL'!$B$6:$D$102,2,0))</f>
        <v/>
      </c>
      <c r="AB96" s="24" t="str">
        <f t="shared" si="11"/>
        <v/>
      </c>
      <c r="AC96" s="63" t="str">
        <f t="shared" si="12"/>
        <v/>
      </c>
      <c r="AD96" s="63" t="str">
        <f>IF(AB96="","",VLOOKUP(AB96,PORTAFOLIO!$AE$6:$AI$102,3,0))</f>
        <v/>
      </c>
      <c r="AE96" s="63" t="str">
        <f>IF(AB96="","",VLOOKUP(AB96,PORTAFOLIO!$AE$6:$AI$102,4,0))</f>
        <v/>
      </c>
      <c r="AF96" s="63" t="str">
        <f>IF(AB96="","",VLOOKUP(AB96,PORTAFOLIO!$AE$6:$AI$102,5,0))</f>
        <v/>
      </c>
      <c r="AG96" s="64" t="str">
        <f>IF(AB96="","",SUMIF(REGISTROS!$B$5:$B$1000,AB96,REGISTROS!$K$5:$K$1000)-SUMIF(REGISTROS!$M$5:$M$1000,AB96,REGISTROS!$V$5:$V$1000))</f>
        <v/>
      </c>
      <c r="AH96" s="65" t="str">
        <f>IF(AB96="","",SUMIF(REGISTROS!$B$5:$B$1000,RENTABILIDAD!AB96,REGISTROS!$H$5:$H$1000)+SUMIF(REGISTROS!$M$5:$M$1000,RENTABILIDAD!AB96,REGISTROS!$S$5:$S$1000))</f>
        <v/>
      </c>
      <c r="AI96" s="65" t="str">
        <f t="shared" si="13"/>
        <v/>
      </c>
      <c r="AJ96" s="65" t="str">
        <f>IF(AB96="","",SUMIF(DIVIDENDOS!$B$5:$B$1000,RENTABILIDAD!AB96,DIVIDENDOS!$AC$5:$AC$1000))</f>
        <v/>
      </c>
      <c r="AK96" s="66" t="str">
        <f>IF(AB96="","",AI96+SUMIF(REGISTROS!$M$5:$M$1000,RENTABILIDAD!AB96,REGISTROS!$R$5:$R$1000)-SUMIF(REGISTROS!$B$5:$B$1000,RENTABILIDAD!AB96,REGISTROS!$G$5:$G$1000)+AJ96-AH96)</f>
        <v/>
      </c>
      <c r="AL96" s="67" t="str">
        <f>IFERROR(IF(AB96="","",AK96/SUMIF(REGISTROS!$B$5:$B$1000,RENTABILIDAD!AB96,REGISTROS!$G$5:$G$1000)),0)</f>
        <v/>
      </c>
      <c r="AM96" s="68"/>
      <c r="AN96" s="65" t="str">
        <f>IF(AB96="","",SUMIF(REGISTROS!$B$5:$B$1000,RENTABILIDAD!AB96,REGISTROS!$G$5:$G$1000)/SUMIF(REGISTROS!$B$5:$B$1000,RENTABILIDAD!AB96,REGISTROS!$K$5:$K$1000))</f>
        <v/>
      </c>
      <c r="AO96" s="65" t="str">
        <f ca="1">IF(VLOOKUP(AC96,'PRECIO ACTUAL'!$B$6:$D$102,2,0)="Ingresar precio de hoy:",VLOOKUP(AC96,'PRECIO ACTUAL'!$B$6:$D$102,3,0),VLOOKUP(AC96,'PRECIO ACTUAL'!$B$6:$D$102,2,0))</f>
        <v/>
      </c>
      <c r="AP96" s="24" t="str">
        <f>IFERROR(VLOOKUP(AF96,'TASA DE CAMBIO'!$D$2:$G$15,2,0),"")</f>
        <v/>
      </c>
      <c r="AQ96" s="24" t="str">
        <f>IFERROR(VLOOKUP(AF96,'TASA DE CAMBIO'!$D$2:$G$15,3,0),"")</f>
        <v/>
      </c>
      <c r="AR96" s="24" t="str">
        <f>IFERROR(VLOOKUP(AF96,'TASA DE CAMBIO'!$D$2:$G$15,4,0),"")</f>
        <v/>
      </c>
    </row>
    <row r="97" spans="2:44" x14ac:dyDescent="0.2">
      <c r="B97" s="24" t="str">
        <f>IF(PORTAFOLIO!AE98=0,"",PORTAFOLIO!AE98)</f>
        <v/>
      </c>
      <c r="C97" s="108" t="str">
        <f>IF(PORTAFOLIO!B98="","",PORTAFOLIO!B98)</f>
        <v/>
      </c>
      <c r="D97" s="2" t="str">
        <f>IF(B97="","",VLOOKUP(B97,PORTAFOLIO!$AE$6:$AI$102,3,0))</f>
        <v/>
      </c>
      <c r="E97" s="2" t="str">
        <f>IF(B97="","",VLOOKUP(B97,PORTAFOLIO!$AE$6:$AI$102,4,0))</f>
        <v/>
      </c>
      <c r="F97" s="2" t="str">
        <f>IF(B97="","",VLOOKUP(B97,PORTAFOLIO!$AE$6:$AI$102,5,0))</f>
        <v/>
      </c>
      <c r="G97" s="6" t="str">
        <f>IF(B97="","",SUMIF(REGISTROS!$B$5:$B$1000,B97,REGISTROS!$K$5:$K$1000)-SUMIF(REGISTROS!$M$5:$M$1000,B97,REGISTROS!$V$5:$V$1000))</f>
        <v/>
      </c>
      <c r="H97" s="109" t="str">
        <f t="shared" si="7"/>
        <v/>
      </c>
      <c r="I97" s="109" t="str">
        <f t="shared" si="8"/>
        <v/>
      </c>
      <c r="J97" s="109" t="str">
        <f t="shared" si="9"/>
        <v/>
      </c>
      <c r="K97" s="110" t="str">
        <f t="shared" si="10"/>
        <v/>
      </c>
      <c r="L97" s="111" t="str">
        <f>IFERROR(IF(B97="","",AK97/SUMIF(REGISTROS!$B$5:$B$1000,RENTABILIDAD!B97,REGISTROS!$G$5:$G$1000)),0)</f>
        <v/>
      </c>
      <c r="M97" s="62"/>
      <c r="N97" s="120" t="str">
        <f>IF(B97="","",SUMIF(REGISTROS!$B$5:$B$1000,RENTABILIDAD!B97,REGISTROS!$G$5:$G$1000)/SUMIF(REGISTROS!$B$5:$B$1000,RENTABILIDAD!B97,REGISTROS!$K$5:$K$1000))</f>
        <v/>
      </c>
      <c r="O97" s="121" t="str">
        <f ca="1">IF(VLOOKUP(C97,'PRECIO ACTUAL'!$B$6:$D$102,2,0)="Ingresar precio de hoy:",VLOOKUP(C97,'PRECIO ACTUAL'!$B$6:$D$102,3,0),VLOOKUP(C97,'PRECIO ACTUAL'!$B$6:$D$102,2,0))</f>
        <v/>
      </c>
      <c r="AB97" s="24" t="str">
        <f t="shared" si="11"/>
        <v/>
      </c>
      <c r="AC97" s="63" t="str">
        <f t="shared" si="12"/>
        <v/>
      </c>
      <c r="AD97" s="63" t="str">
        <f>IF(AB97="","",VLOOKUP(AB97,PORTAFOLIO!$AE$6:$AI$102,3,0))</f>
        <v/>
      </c>
      <c r="AE97" s="63" t="str">
        <f>IF(AB97="","",VLOOKUP(AB97,PORTAFOLIO!$AE$6:$AI$102,4,0))</f>
        <v/>
      </c>
      <c r="AF97" s="63" t="str">
        <f>IF(AB97="","",VLOOKUP(AB97,PORTAFOLIO!$AE$6:$AI$102,5,0))</f>
        <v/>
      </c>
      <c r="AG97" s="64" t="str">
        <f>IF(AB97="","",SUMIF(REGISTROS!$B$5:$B$1000,AB97,REGISTROS!$K$5:$K$1000)-SUMIF(REGISTROS!$M$5:$M$1000,AB97,REGISTROS!$V$5:$V$1000))</f>
        <v/>
      </c>
      <c r="AH97" s="65" t="str">
        <f>IF(AB97="","",SUMIF(REGISTROS!$B$5:$B$1000,RENTABILIDAD!AB97,REGISTROS!$H$5:$H$1000)+SUMIF(REGISTROS!$M$5:$M$1000,RENTABILIDAD!AB97,REGISTROS!$S$5:$S$1000))</f>
        <v/>
      </c>
      <c r="AI97" s="65" t="str">
        <f t="shared" si="13"/>
        <v/>
      </c>
      <c r="AJ97" s="65" t="str">
        <f>IF(AB97="","",SUMIF(DIVIDENDOS!$B$5:$B$1000,RENTABILIDAD!AB97,DIVIDENDOS!$AC$5:$AC$1000))</f>
        <v/>
      </c>
      <c r="AK97" s="66" t="str">
        <f>IF(AB97="","",AI97+SUMIF(REGISTROS!$M$5:$M$1000,RENTABILIDAD!AB97,REGISTROS!$R$5:$R$1000)-SUMIF(REGISTROS!$B$5:$B$1000,RENTABILIDAD!AB97,REGISTROS!$G$5:$G$1000)+AJ97-AH97)</f>
        <v/>
      </c>
      <c r="AL97" s="67" t="str">
        <f>IFERROR(IF(AB97="","",AK97/SUMIF(REGISTROS!$B$5:$B$1000,RENTABILIDAD!AB97,REGISTROS!$G$5:$G$1000)),0)</f>
        <v/>
      </c>
      <c r="AM97" s="68"/>
      <c r="AN97" s="65" t="str">
        <f>IF(AB97="","",SUMIF(REGISTROS!$B$5:$B$1000,RENTABILIDAD!AB97,REGISTROS!$G$5:$G$1000)/SUMIF(REGISTROS!$B$5:$B$1000,RENTABILIDAD!AB97,REGISTROS!$K$5:$K$1000))</f>
        <v/>
      </c>
      <c r="AO97" s="65" t="str">
        <f ca="1">IF(VLOOKUP(AC97,'PRECIO ACTUAL'!$B$6:$D$102,2,0)="Ingresar precio de hoy:",VLOOKUP(AC97,'PRECIO ACTUAL'!$B$6:$D$102,3,0),VLOOKUP(AC97,'PRECIO ACTUAL'!$B$6:$D$102,2,0))</f>
        <v/>
      </c>
      <c r="AP97" s="24" t="str">
        <f>IFERROR(VLOOKUP(AF97,'TASA DE CAMBIO'!$D$2:$G$15,2,0),"")</f>
        <v/>
      </c>
      <c r="AQ97" s="24" t="str">
        <f>IFERROR(VLOOKUP(AF97,'TASA DE CAMBIO'!$D$2:$G$15,3,0),"")</f>
        <v/>
      </c>
      <c r="AR97" s="24" t="str">
        <f>IFERROR(VLOOKUP(AF97,'TASA DE CAMBIO'!$D$2:$G$15,4,0),"")</f>
        <v/>
      </c>
    </row>
    <row r="98" spans="2:44" x14ac:dyDescent="0.2">
      <c r="B98" s="24" t="str">
        <f>IF(PORTAFOLIO!AE99=0,"",PORTAFOLIO!AE99)</f>
        <v/>
      </c>
      <c r="C98" s="108" t="str">
        <f>IF(PORTAFOLIO!B99="","",PORTAFOLIO!B99)</f>
        <v/>
      </c>
      <c r="D98" s="2" t="str">
        <f>IF(B98="","",VLOOKUP(B98,PORTAFOLIO!$AE$6:$AI$102,3,0))</f>
        <v/>
      </c>
      <c r="E98" s="2" t="str">
        <f>IF(B98="","",VLOOKUP(B98,PORTAFOLIO!$AE$6:$AI$102,4,0))</f>
        <v/>
      </c>
      <c r="F98" s="2" t="str">
        <f>IF(B98="","",VLOOKUP(B98,PORTAFOLIO!$AE$6:$AI$102,5,0))</f>
        <v/>
      </c>
      <c r="G98" s="6" t="str">
        <f>IF(B98="","",SUMIF(REGISTROS!$B$5:$B$1000,B98,REGISTROS!$K$5:$K$1000)-SUMIF(REGISTROS!$M$5:$M$1000,B98,REGISTROS!$V$5:$V$1000))</f>
        <v/>
      </c>
      <c r="H98" s="109" t="str">
        <f t="shared" si="7"/>
        <v/>
      </c>
      <c r="I98" s="109" t="str">
        <f t="shared" si="8"/>
        <v/>
      </c>
      <c r="J98" s="109" t="str">
        <f t="shared" si="9"/>
        <v/>
      </c>
      <c r="K98" s="110" t="str">
        <f t="shared" si="10"/>
        <v/>
      </c>
      <c r="L98" s="111" t="str">
        <f>IFERROR(IF(B98="","",AK98/SUMIF(REGISTROS!$B$5:$B$1000,RENTABILIDAD!B98,REGISTROS!$G$5:$G$1000)),0)</f>
        <v/>
      </c>
      <c r="M98" s="62"/>
      <c r="N98" s="120" t="str">
        <f>IF(B98="","",SUMIF(REGISTROS!$B$5:$B$1000,RENTABILIDAD!B98,REGISTROS!$G$5:$G$1000)/SUMIF(REGISTROS!$B$5:$B$1000,RENTABILIDAD!B98,REGISTROS!$K$5:$K$1000))</f>
        <v/>
      </c>
      <c r="O98" s="121" t="str">
        <f ca="1">IF(VLOOKUP(C98,'PRECIO ACTUAL'!$B$6:$D$102,2,0)="Ingresar precio de hoy:",VLOOKUP(C98,'PRECIO ACTUAL'!$B$6:$D$102,3,0),VLOOKUP(C98,'PRECIO ACTUAL'!$B$6:$D$102,2,0))</f>
        <v/>
      </c>
      <c r="AB98" s="24" t="str">
        <f t="shared" si="11"/>
        <v/>
      </c>
      <c r="AC98" s="63" t="str">
        <f t="shared" si="12"/>
        <v/>
      </c>
      <c r="AD98" s="63" t="str">
        <f>IF(AB98="","",VLOOKUP(AB98,PORTAFOLIO!$AE$6:$AI$102,3,0))</f>
        <v/>
      </c>
      <c r="AE98" s="63" t="str">
        <f>IF(AB98="","",VLOOKUP(AB98,PORTAFOLIO!$AE$6:$AI$102,4,0))</f>
        <v/>
      </c>
      <c r="AF98" s="63" t="str">
        <f>IF(AB98="","",VLOOKUP(AB98,PORTAFOLIO!$AE$6:$AI$102,5,0))</f>
        <v/>
      </c>
      <c r="AG98" s="64" t="str">
        <f>IF(AB98="","",SUMIF(REGISTROS!$B$5:$B$1000,AB98,REGISTROS!$K$5:$K$1000)-SUMIF(REGISTROS!$M$5:$M$1000,AB98,REGISTROS!$V$5:$V$1000))</f>
        <v/>
      </c>
      <c r="AH98" s="65" t="str">
        <f>IF(AB98="","",SUMIF(REGISTROS!$B$5:$B$1000,RENTABILIDAD!AB98,REGISTROS!$H$5:$H$1000)+SUMIF(REGISTROS!$M$5:$M$1000,RENTABILIDAD!AB98,REGISTROS!$S$5:$S$1000))</f>
        <v/>
      </c>
      <c r="AI98" s="65" t="str">
        <f t="shared" si="13"/>
        <v/>
      </c>
      <c r="AJ98" s="65" t="str">
        <f>IF(AB98="","",SUMIF(DIVIDENDOS!$B$5:$B$1000,RENTABILIDAD!AB98,DIVIDENDOS!$AC$5:$AC$1000))</f>
        <v/>
      </c>
      <c r="AK98" s="66" t="str">
        <f>IF(AB98="","",AI98+SUMIF(REGISTROS!$M$5:$M$1000,RENTABILIDAD!AB98,REGISTROS!$R$5:$R$1000)-SUMIF(REGISTROS!$B$5:$B$1000,RENTABILIDAD!AB98,REGISTROS!$G$5:$G$1000)+AJ98-AH98)</f>
        <v/>
      </c>
      <c r="AL98" s="67" t="str">
        <f>IFERROR(IF(AB98="","",AK98/SUMIF(REGISTROS!$B$5:$B$1000,RENTABILIDAD!AB98,REGISTROS!$G$5:$G$1000)),0)</f>
        <v/>
      </c>
      <c r="AM98" s="68"/>
      <c r="AN98" s="65" t="str">
        <f>IF(AB98="","",SUMIF(REGISTROS!$B$5:$B$1000,RENTABILIDAD!AB98,REGISTROS!$G$5:$G$1000)/SUMIF(REGISTROS!$B$5:$B$1000,RENTABILIDAD!AB98,REGISTROS!$K$5:$K$1000))</f>
        <v/>
      </c>
      <c r="AO98" s="65" t="str">
        <f ca="1">IF(VLOOKUP(AC98,'PRECIO ACTUAL'!$B$6:$D$102,2,0)="Ingresar precio de hoy:",VLOOKUP(AC98,'PRECIO ACTUAL'!$B$6:$D$102,3,0),VLOOKUP(AC98,'PRECIO ACTUAL'!$B$6:$D$102,2,0))</f>
        <v/>
      </c>
      <c r="AP98" s="24" t="str">
        <f>IFERROR(VLOOKUP(AF98,'TASA DE CAMBIO'!$D$2:$G$15,2,0),"")</f>
        <v/>
      </c>
      <c r="AQ98" s="24" t="str">
        <f>IFERROR(VLOOKUP(AF98,'TASA DE CAMBIO'!$D$2:$G$15,3,0),"")</f>
        <v/>
      </c>
      <c r="AR98" s="24" t="str">
        <f>IFERROR(VLOOKUP(AF98,'TASA DE CAMBIO'!$D$2:$G$15,4,0),"")</f>
        <v/>
      </c>
    </row>
    <row r="99" spans="2:44" x14ac:dyDescent="0.2">
      <c r="B99" s="24" t="str">
        <f>IF(PORTAFOLIO!AE100=0,"",PORTAFOLIO!AE100)</f>
        <v/>
      </c>
      <c r="C99" s="108" t="str">
        <f>IF(PORTAFOLIO!B100="","",PORTAFOLIO!B100)</f>
        <v/>
      </c>
      <c r="D99" s="2" t="str">
        <f>IF(B99="","",VLOOKUP(B99,PORTAFOLIO!$AE$6:$AI$102,3,0))</f>
        <v/>
      </c>
      <c r="E99" s="2" t="str">
        <f>IF(B99="","",VLOOKUP(B99,PORTAFOLIO!$AE$6:$AI$102,4,0))</f>
        <v/>
      </c>
      <c r="F99" s="2" t="str">
        <f>IF(B99="","",VLOOKUP(B99,PORTAFOLIO!$AE$6:$AI$102,5,0))</f>
        <v/>
      </c>
      <c r="G99" s="6" t="str">
        <f>IF(B99="","",SUMIF(REGISTROS!$B$5:$B$1000,B99,REGISTROS!$K$5:$K$1000)-SUMIF(REGISTROS!$M$5:$M$1000,B99,REGISTROS!$V$5:$V$1000))</f>
        <v/>
      </c>
      <c r="H99" s="109" t="str">
        <f t="shared" si="7"/>
        <v/>
      </c>
      <c r="I99" s="109" t="str">
        <f t="shared" si="8"/>
        <v/>
      </c>
      <c r="J99" s="109" t="str">
        <f t="shared" si="9"/>
        <v/>
      </c>
      <c r="K99" s="110" t="str">
        <f t="shared" si="10"/>
        <v/>
      </c>
      <c r="L99" s="111" t="str">
        <f>IFERROR(IF(B99="","",AK99/SUMIF(REGISTROS!$B$5:$B$1000,RENTABILIDAD!B99,REGISTROS!$G$5:$G$1000)),0)</f>
        <v/>
      </c>
      <c r="M99" s="62"/>
      <c r="N99" s="120" t="str">
        <f>IF(B99="","",SUMIF(REGISTROS!$B$5:$B$1000,RENTABILIDAD!B99,REGISTROS!$G$5:$G$1000)/SUMIF(REGISTROS!$B$5:$B$1000,RENTABILIDAD!B99,REGISTROS!$K$5:$K$1000))</f>
        <v/>
      </c>
      <c r="O99" s="121" t="str">
        <f ca="1">IF(VLOOKUP(C99,'PRECIO ACTUAL'!$B$6:$D$102,2,0)="Ingresar precio de hoy:",VLOOKUP(C99,'PRECIO ACTUAL'!$B$6:$D$102,3,0),VLOOKUP(C99,'PRECIO ACTUAL'!$B$6:$D$102,2,0))</f>
        <v/>
      </c>
      <c r="AB99" s="24" t="str">
        <f t="shared" si="11"/>
        <v/>
      </c>
      <c r="AC99" s="63" t="str">
        <f t="shared" si="12"/>
        <v/>
      </c>
      <c r="AD99" s="63" t="str">
        <f>IF(AB99="","",VLOOKUP(AB99,PORTAFOLIO!$AE$6:$AI$102,3,0))</f>
        <v/>
      </c>
      <c r="AE99" s="63" t="str">
        <f>IF(AB99="","",VLOOKUP(AB99,PORTAFOLIO!$AE$6:$AI$102,4,0))</f>
        <v/>
      </c>
      <c r="AF99" s="63" t="str">
        <f>IF(AB99="","",VLOOKUP(AB99,PORTAFOLIO!$AE$6:$AI$102,5,0))</f>
        <v/>
      </c>
      <c r="AG99" s="64" t="str">
        <f>IF(AB99="","",SUMIF(REGISTROS!$B$5:$B$1000,AB99,REGISTROS!$K$5:$K$1000)-SUMIF(REGISTROS!$M$5:$M$1000,AB99,REGISTROS!$V$5:$V$1000))</f>
        <v/>
      </c>
      <c r="AH99" s="65" t="str">
        <f>IF(AB99="","",SUMIF(REGISTROS!$B$5:$B$1000,RENTABILIDAD!AB99,REGISTROS!$H$5:$H$1000)+SUMIF(REGISTROS!$M$5:$M$1000,RENTABILIDAD!AB99,REGISTROS!$S$5:$S$1000))</f>
        <v/>
      </c>
      <c r="AI99" s="65" t="str">
        <f t="shared" si="13"/>
        <v/>
      </c>
      <c r="AJ99" s="65" t="str">
        <f>IF(AB99="","",SUMIF(DIVIDENDOS!$B$5:$B$1000,RENTABILIDAD!AB99,DIVIDENDOS!$AC$5:$AC$1000))</f>
        <v/>
      </c>
      <c r="AK99" s="66" t="str">
        <f>IF(AB99="","",AI99+SUMIF(REGISTROS!$M$5:$M$1000,RENTABILIDAD!AB99,REGISTROS!$R$5:$R$1000)-SUMIF(REGISTROS!$B$5:$B$1000,RENTABILIDAD!AB99,REGISTROS!$G$5:$G$1000)+AJ99-AH99)</f>
        <v/>
      </c>
      <c r="AL99" s="67" t="str">
        <f>IFERROR(IF(AB99="","",AK99/SUMIF(REGISTROS!$B$5:$B$1000,RENTABILIDAD!AB99,REGISTROS!$G$5:$G$1000)),0)</f>
        <v/>
      </c>
      <c r="AM99" s="68"/>
      <c r="AN99" s="65" t="str">
        <f>IF(AB99="","",SUMIF(REGISTROS!$B$5:$B$1000,RENTABILIDAD!AB99,REGISTROS!$G$5:$G$1000)/SUMIF(REGISTROS!$B$5:$B$1000,RENTABILIDAD!AB99,REGISTROS!$K$5:$K$1000))</f>
        <v/>
      </c>
      <c r="AO99" s="65" t="str">
        <f ca="1">IF(VLOOKUP(AC99,'PRECIO ACTUAL'!$B$6:$D$102,2,0)="Ingresar precio de hoy:",VLOOKUP(AC99,'PRECIO ACTUAL'!$B$6:$D$102,3,0),VLOOKUP(AC99,'PRECIO ACTUAL'!$B$6:$D$102,2,0))</f>
        <v/>
      </c>
      <c r="AP99" s="24" t="str">
        <f>IFERROR(VLOOKUP(AF99,'TASA DE CAMBIO'!$D$2:$G$15,2,0),"")</f>
        <v/>
      </c>
      <c r="AQ99" s="24" t="str">
        <f>IFERROR(VLOOKUP(AF99,'TASA DE CAMBIO'!$D$2:$G$15,3,0),"")</f>
        <v/>
      </c>
      <c r="AR99" s="24" t="str">
        <f>IFERROR(VLOOKUP(AF99,'TASA DE CAMBIO'!$D$2:$G$15,4,0),"")</f>
        <v/>
      </c>
    </row>
    <row r="100" spans="2:44" x14ac:dyDescent="0.2">
      <c r="B100" s="24" t="str">
        <f>IF(PORTAFOLIO!AE101=0,"",PORTAFOLIO!AE101)</f>
        <v/>
      </c>
      <c r="C100" s="108" t="str">
        <f>IF(PORTAFOLIO!B101="","",PORTAFOLIO!B101)</f>
        <v/>
      </c>
      <c r="D100" s="2" t="str">
        <f>IF(B100="","",VLOOKUP(B100,PORTAFOLIO!$AE$6:$AI$102,3,0))</f>
        <v/>
      </c>
      <c r="E100" s="2" t="str">
        <f>IF(B100="","",VLOOKUP(B100,PORTAFOLIO!$AE$6:$AI$102,4,0))</f>
        <v/>
      </c>
      <c r="F100" s="2" t="str">
        <f>IF(B100="","",VLOOKUP(B100,PORTAFOLIO!$AE$6:$AI$102,5,0))</f>
        <v/>
      </c>
      <c r="G100" s="6" t="str">
        <f>IF(B100="","",SUMIF(REGISTROS!$B$5:$B$1000,B100,REGISTROS!$K$5:$K$1000)-SUMIF(REGISTROS!$M$5:$M$1000,B100,REGISTROS!$V$5:$V$1000))</f>
        <v/>
      </c>
      <c r="H100" s="109" t="str">
        <f t="shared" si="7"/>
        <v/>
      </c>
      <c r="I100" s="109" t="str">
        <f t="shared" si="8"/>
        <v/>
      </c>
      <c r="J100" s="109" t="str">
        <f t="shared" si="9"/>
        <v/>
      </c>
      <c r="K100" s="110" t="str">
        <f t="shared" si="10"/>
        <v/>
      </c>
      <c r="L100" s="111" t="str">
        <f>IFERROR(IF(B100="","",AK100/SUMIF(REGISTROS!$B$5:$B$1000,RENTABILIDAD!B100,REGISTROS!$G$5:$G$1000)),0)</f>
        <v/>
      </c>
      <c r="M100" s="62"/>
      <c r="N100" s="120" t="str">
        <f>IF(B100="","",SUMIF(REGISTROS!$B$5:$B$1000,RENTABILIDAD!B100,REGISTROS!$G$5:$G$1000)/SUMIF(REGISTROS!$B$5:$B$1000,RENTABILIDAD!B100,REGISTROS!$K$5:$K$1000))</f>
        <v/>
      </c>
      <c r="O100" s="121" t="str">
        <f ca="1">IF(VLOOKUP(C100,'PRECIO ACTUAL'!$B$6:$D$102,2,0)="Ingresar precio de hoy:",VLOOKUP(C100,'PRECIO ACTUAL'!$B$6:$D$102,3,0),VLOOKUP(C100,'PRECIO ACTUAL'!$B$6:$D$102,2,0))</f>
        <v/>
      </c>
      <c r="AB100" s="24" t="str">
        <f t="shared" si="11"/>
        <v/>
      </c>
      <c r="AC100" s="63" t="str">
        <f t="shared" si="12"/>
        <v/>
      </c>
      <c r="AD100" s="63" t="str">
        <f>IF(AB100="","",VLOOKUP(AB100,PORTAFOLIO!$AE$6:$AI$102,3,0))</f>
        <v/>
      </c>
      <c r="AE100" s="63" t="str">
        <f>IF(AB100="","",VLOOKUP(AB100,PORTAFOLIO!$AE$6:$AI$102,4,0))</f>
        <v/>
      </c>
      <c r="AF100" s="63" t="str">
        <f>IF(AB100="","",VLOOKUP(AB100,PORTAFOLIO!$AE$6:$AI$102,5,0))</f>
        <v/>
      </c>
      <c r="AG100" s="64" t="str">
        <f>IF(AB100="","",SUMIF(REGISTROS!$B$5:$B$1000,AB100,REGISTROS!$K$5:$K$1000)-SUMIF(REGISTROS!$M$5:$M$1000,AB100,REGISTROS!$V$5:$V$1000))</f>
        <v/>
      </c>
      <c r="AH100" s="65" t="str">
        <f>IF(AB100="","",SUMIF(REGISTROS!$B$5:$B$1000,RENTABILIDAD!AB100,REGISTROS!$H$5:$H$1000)+SUMIF(REGISTROS!$M$5:$M$1000,RENTABILIDAD!AB100,REGISTROS!$S$5:$S$1000))</f>
        <v/>
      </c>
      <c r="AI100" s="65" t="str">
        <f t="shared" si="13"/>
        <v/>
      </c>
      <c r="AJ100" s="65" t="str">
        <f>IF(AB100="","",SUMIF(DIVIDENDOS!$B$5:$B$1000,RENTABILIDAD!AB100,DIVIDENDOS!$AC$5:$AC$1000))</f>
        <v/>
      </c>
      <c r="AK100" s="66" t="str">
        <f>IF(AB100="","",AI100+SUMIF(REGISTROS!$M$5:$M$1000,RENTABILIDAD!AB100,REGISTROS!$R$5:$R$1000)-SUMIF(REGISTROS!$B$5:$B$1000,RENTABILIDAD!AB100,REGISTROS!$G$5:$G$1000)+AJ100-AH100)</f>
        <v/>
      </c>
      <c r="AL100" s="67" t="str">
        <f>IFERROR(IF(AB100="","",AK100/SUMIF(REGISTROS!$B$5:$B$1000,RENTABILIDAD!AB100,REGISTROS!$G$5:$G$1000)),0)</f>
        <v/>
      </c>
      <c r="AM100" s="68"/>
      <c r="AN100" s="65" t="str">
        <f>IF(AB100="","",SUMIF(REGISTROS!$B$5:$B$1000,RENTABILIDAD!AB100,REGISTROS!$G$5:$G$1000)/SUMIF(REGISTROS!$B$5:$B$1000,RENTABILIDAD!AB100,REGISTROS!$K$5:$K$1000))</f>
        <v/>
      </c>
      <c r="AO100" s="65" t="str">
        <f ca="1">IF(VLOOKUP(AC100,'PRECIO ACTUAL'!$B$6:$D$102,2,0)="Ingresar precio de hoy:",VLOOKUP(AC100,'PRECIO ACTUAL'!$B$6:$D$102,3,0),VLOOKUP(AC100,'PRECIO ACTUAL'!$B$6:$D$102,2,0))</f>
        <v/>
      </c>
      <c r="AP100" s="24" t="str">
        <f>IFERROR(VLOOKUP(AF100,'TASA DE CAMBIO'!$D$2:$G$15,2,0),"")</f>
        <v/>
      </c>
      <c r="AQ100" s="24" t="str">
        <f>IFERROR(VLOOKUP(AF100,'TASA DE CAMBIO'!$D$2:$G$15,3,0),"")</f>
        <v/>
      </c>
      <c r="AR100" s="24" t="str">
        <f>IFERROR(VLOOKUP(AF100,'TASA DE CAMBIO'!$D$2:$G$15,4,0),"")</f>
        <v/>
      </c>
    </row>
    <row r="101" spans="2:44" x14ac:dyDescent="0.2">
      <c r="B101" s="24" t="str">
        <f>IF(PORTAFOLIO!AE102=0,"",PORTAFOLIO!AE102)</f>
        <v/>
      </c>
      <c r="C101" s="112" t="str">
        <f>IF(PORTAFOLIO!B102="","",PORTAFOLIO!B102)</f>
        <v/>
      </c>
      <c r="D101" s="113" t="str">
        <f>IF(B101="","",VLOOKUP(B101,PORTAFOLIO!$AE$6:$AI$102,3,0))</f>
        <v/>
      </c>
      <c r="E101" s="113" t="str">
        <f>IF(B101="","",VLOOKUP(B101,PORTAFOLIO!$AE$6:$AI$102,4,0))</f>
        <v/>
      </c>
      <c r="F101" s="113" t="str">
        <f>IF(B101="","",VLOOKUP(B101,PORTAFOLIO!$AE$6:$AI$102,5,0))</f>
        <v/>
      </c>
      <c r="G101" s="114" t="str">
        <f>IF(B101="","",SUMIF(REGISTROS!$B$5:$B$1000,B101,REGISTROS!$K$5:$K$1000)-SUMIF(REGISTROS!$M$5:$M$1000,B101,REGISTROS!$V$5:$V$1000))</f>
        <v/>
      </c>
      <c r="H101" s="115" t="str">
        <f t="shared" si="7"/>
        <v/>
      </c>
      <c r="I101" s="115" t="str">
        <f t="shared" si="8"/>
        <v/>
      </c>
      <c r="J101" s="115" t="str">
        <f t="shared" si="9"/>
        <v/>
      </c>
      <c r="K101" s="116" t="str">
        <f t="shared" si="10"/>
        <v/>
      </c>
      <c r="L101" s="117" t="str">
        <f>IFERROR(IF(B101="","",AK101/SUMIF(REGISTROS!$B$5:$B$1000,RENTABILIDAD!B101,REGISTROS!$G$5:$G$1000)),0)</f>
        <v/>
      </c>
      <c r="N101" s="122" t="str">
        <f>IF(B101="","",SUMIF(REGISTROS!$B$5:$B$1000,RENTABILIDAD!B101,REGISTROS!$G$5:$G$1000)/SUMIF(REGISTROS!$B$5:$B$1000,RENTABILIDAD!B101,REGISTROS!$K$5:$K$1000))</f>
        <v/>
      </c>
      <c r="O101" s="123" t="str">
        <f ca="1">IF(VLOOKUP(C101,'PRECIO ACTUAL'!$B$6:$D$102,2,0)="Ingresar precio de hoy:",VLOOKUP(C101,'PRECIO ACTUAL'!$B$6:$D$102,3,0),VLOOKUP(C101,'PRECIO ACTUAL'!$B$6:$D$102,2,0))</f>
        <v/>
      </c>
      <c r="AB101" s="24" t="str">
        <f t="shared" si="11"/>
        <v/>
      </c>
      <c r="AC101" s="63" t="str">
        <f t="shared" si="12"/>
        <v/>
      </c>
      <c r="AD101" s="63" t="str">
        <f>IF(AB101="","",VLOOKUP(AB101,PORTAFOLIO!$AE$6:$AI$102,3,0))</f>
        <v/>
      </c>
      <c r="AE101" s="63" t="str">
        <f>IF(AB101="","",VLOOKUP(AB101,PORTAFOLIO!$AE$6:$AI$102,4,0))</f>
        <v/>
      </c>
      <c r="AF101" s="63" t="str">
        <f>IF(AB101="","",VLOOKUP(AB101,PORTAFOLIO!$AE$6:$AI$102,5,0))</f>
        <v/>
      </c>
      <c r="AG101" s="64" t="str">
        <f>IF(AB101="","",SUMIF(REGISTROS!$B$5:$B$1000,AB101,REGISTROS!$K$5:$K$1000)-SUMIF(REGISTROS!$M$5:$M$1000,AB101,REGISTROS!$V$5:$V$1000))</f>
        <v/>
      </c>
      <c r="AH101" s="65" t="str">
        <f>IF(AB101="","",SUMIF(REGISTROS!$B$5:$B$1000,RENTABILIDAD!AB101,REGISTROS!$H$5:$H$1000)+SUMIF(REGISTROS!$M$5:$M$1000,RENTABILIDAD!AB101,REGISTROS!$S$5:$S$1000))</f>
        <v/>
      </c>
      <c r="AI101" s="65" t="str">
        <f t="shared" si="13"/>
        <v/>
      </c>
      <c r="AJ101" s="65" t="str">
        <f>IF(AB101="","",SUMIF(DIVIDENDOS!$B$5:$B$1000,RENTABILIDAD!AB101,DIVIDENDOS!$AC$5:$AC$1000))</f>
        <v/>
      </c>
      <c r="AK101" s="66" t="str">
        <f>IF(AB101="","",AI101+SUMIF(REGISTROS!$M$5:$M$1000,RENTABILIDAD!AB101,REGISTROS!$R$5:$R$1000)-SUMIF(REGISTROS!$B$5:$B$1000,RENTABILIDAD!AB101,REGISTROS!$G$5:$G$1000)+AJ101-AH101)</f>
        <v/>
      </c>
      <c r="AL101" s="67" t="str">
        <f>IFERROR(IF(AB101="","",AK101/SUMIF(REGISTROS!$B$5:$B$1000,RENTABILIDAD!AB101,REGISTROS!$G$5:$G$1000)),0)</f>
        <v/>
      </c>
      <c r="AN101" s="65" t="str">
        <f>IF(AB101="","",SUMIF(REGISTROS!$B$5:$B$1000,RENTABILIDAD!AB101,REGISTROS!$G$5:$G$1000)/SUMIF(REGISTROS!$B$5:$B$1000,RENTABILIDAD!AB101,REGISTROS!$K$5:$K$1000))</f>
        <v/>
      </c>
      <c r="AO101" s="65" t="str">
        <f ca="1">IF(VLOOKUP(AC101,'PRECIO ACTUAL'!$B$6:$D$102,2,0)="Ingresar precio de hoy:",VLOOKUP(AC101,'PRECIO ACTUAL'!$B$6:$D$102,3,0),VLOOKUP(AC101,'PRECIO ACTUAL'!$B$6:$D$102,2,0))</f>
        <v/>
      </c>
      <c r="AP101" s="24" t="str">
        <f>IFERROR(VLOOKUP(AF101,'TASA DE CAMBIO'!$D$2:$G$15,2,0),"")</f>
        <v/>
      </c>
      <c r="AQ101" s="24" t="str">
        <f>IFERROR(VLOOKUP(AF101,'TASA DE CAMBIO'!$D$2:$G$15,3,0),"")</f>
        <v/>
      </c>
      <c r="AR101" s="24" t="str">
        <f>IFERROR(VLOOKUP(AF101,'TASA DE CAMBIO'!$D$2:$G$15,4,0),"")</f>
        <v/>
      </c>
    </row>
  </sheetData>
  <autoFilter ref="C4:L4" xr:uid="{08483257-9676-482B-BFA3-3FEA33848620}"/>
  <mergeCells count="2">
    <mergeCell ref="N3:O3"/>
    <mergeCell ref="C3:G3"/>
  </mergeCells>
  <conditionalFormatting sqref="K5:L101">
    <cfRule type="cellIs" dxfId="39" priority="4" operator="lessThan">
      <formula>0</formula>
    </cfRule>
    <cfRule type="cellIs" dxfId="38" priority="5" stopIfTrue="1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FDB39413-3DB9-4031-A3BB-ACF3CC1AF7C9}">
            <xm:f>NOT(ISERROR(SEARCH("-",K5)))</xm:f>
            <xm:f>"-"</xm:f>
            <x14:dxf>
              <font>
                <color theme="5" tint="0.79998168889431442"/>
              </font>
            </x14:dxf>
          </x14:cfRule>
          <xm:sqref>K5:K101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9F86F-5246-409D-A243-E46F90528A48}">
  <dimension ref="B1:BZ102"/>
  <sheetViews>
    <sheetView zoomScale="90" zoomScaleNormal="90" workbookViewId="0">
      <pane ySplit="5" topLeftCell="A6" activePane="bottomLeft" state="frozen"/>
      <selection pane="bottomLeft" activeCell="J3" sqref="J3:J4"/>
    </sheetView>
  </sheetViews>
  <sheetFormatPr baseColWidth="10" defaultColWidth="11.5" defaultRowHeight="15" x14ac:dyDescent="0.2"/>
  <cols>
    <col min="1" max="1" width="5" style="23" customWidth="1"/>
    <col min="2" max="2" width="15.6640625" style="23" customWidth="1"/>
    <col min="3" max="3" width="12.6640625" style="23" customWidth="1"/>
    <col min="4" max="4" width="15.83203125" style="23" customWidth="1"/>
    <col min="5" max="5" width="10.1640625" style="23" customWidth="1"/>
    <col min="6" max="6" width="18" style="23" customWidth="1"/>
    <col min="7" max="7" width="23.1640625" style="23" bestFit="1" customWidth="1"/>
    <col min="8" max="8" width="20.33203125" style="23" bestFit="1" customWidth="1"/>
    <col min="9" max="9" width="20.33203125" style="23" customWidth="1"/>
    <col min="10" max="10" width="14.5" style="23" bestFit="1" customWidth="1"/>
    <col min="11" max="11" width="3.83203125" style="23" customWidth="1"/>
    <col min="12" max="12" width="22.5" style="23" customWidth="1"/>
    <col min="13" max="14" width="15.6640625" style="60" customWidth="1"/>
    <col min="15" max="15" width="16.83203125" style="60" customWidth="1"/>
    <col min="16" max="16" width="14.83203125" style="60" customWidth="1"/>
    <col min="17" max="17" width="16" style="60" customWidth="1"/>
    <col min="18" max="19" width="11.5" style="23"/>
    <col min="20" max="20" width="6" style="23" customWidth="1"/>
    <col min="21" max="21" width="18.33203125" style="23" bestFit="1" customWidth="1"/>
    <col min="22" max="27" width="11.5" style="23"/>
    <col min="28" max="30" width="11.5" style="60"/>
    <col min="31" max="41" width="11.5" style="24"/>
    <col min="42" max="43" width="11.6640625" style="24" bestFit="1" customWidth="1"/>
    <col min="44" max="44" width="11.6640625" style="24" customWidth="1"/>
    <col min="45" max="53" width="11.5" style="24"/>
    <col min="54" max="54" width="11.5" style="60"/>
    <col min="55" max="55" width="17.83203125" style="60" hidden="1" customWidth="1"/>
    <col min="56" max="56" width="20.1640625" style="60" hidden="1" customWidth="1"/>
    <col min="57" max="58" width="12" style="60" hidden="1" customWidth="1"/>
    <col min="59" max="59" width="17.83203125" style="60" hidden="1" customWidth="1"/>
    <col min="60" max="60" width="22.83203125" style="60" hidden="1" customWidth="1"/>
    <col min="61" max="61" width="11.5" style="60"/>
    <col min="62" max="78" width="11.5" style="24"/>
    <col min="79" max="16384" width="11.5" style="23"/>
  </cols>
  <sheetData>
    <row r="1" spans="2:60" ht="16" thickBot="1" x14ac:dyDescent="0.25">
      <c r="L1" s="2"/>
      <c r="M1" s="146" t="str">
        <f>IF('BROKERS-MONEDAS'!C6=0,"",'BROKERS-MONEDAS'!C6)</f>
        <v>HAPI</v>
      </c>
      <c r="N1" s="146" t="str">
        <f>IF('BROKERS-MONEDAS'!C7=0,"",'BROKERS-MONEDAS'!C7)</f>
        <v>IB</v>
      </c>
      <c r="O1" s="146" t="str">
        <f>IF('BROKERS-MONEDAS'!C8=0,"",'BROKERS-MONEDAS'!C8)</f>
        <v>TRII</v>
      </c>
      <c r="P1" s="146" t="str">
        <f>IF('BROKERS-MONEDAS'!C9=0,"",'BROKERS-MONEDAS'!C9)</f>
        <v>XTB</v>
      </c>
      <c r="Q1" s="146" t="str">
        <f>IF('BROKERS-MONEDAS'!C10=0,"",'BROKERS-MONEDAS'!C10)</f>
        <v/>
      </c>
      <c r="AU1" s="63"/>
      <c r="AV1" s="73" t="str">
        <f>IF('BROKERS-MONEDAS'!AK6=0,"",'BROKERS-MONEDAS'!AK6)</f>
        <v/>
      </c>
      <c r="AW1" s="73" t="str">
        <f>IF('BROKERS-MONEDAS'!AK7=0,"",'BROKERS-MONEDAS'!AK7)</f>
        <v/>
      </c>
      <c r="AX1" s="73" t="str">
        <f>IF('BROKERS-MONEDAS'!AK8=0,"",'BROKERS-MONEDAS'!AK8)</f>
        <v/>
      </c>
    </row>
    <row r="2" spans="2:60" ht="16" thickBot="1" x14ac:dyDescent="0.25">
      <c r="G2" s="142" t="s">
        <v>7</v>
      </c>
      <c r="H2" s="143" t="s">
        <v>261</v>
      </c>
      <c r="I2" s="143" t="s">
        <v>20</v>
      </c>
      <c r="J2" s="144" t="s">
        <v>28</v>
      </c>
      <c r="L2" s="146" t="s">
        <v>245</v>
      </c>
      <c r="M2" s="6" t="str">
        <f ca="1">IF(AV2=0,"",IF(AND(AU6="Inicio",AV6=2),_xlfn.CONCAT(AT6,TEXT(AV2,"#,##0.00")), IF(AND(AU6="Fin",AV6=2),_xlfn.CONCAT(TEXT(AV2,"#,##0.00"),AT6), IF(AND(AU6="Inicio",AV6=0),_xlfn.CONCAT(AT6,TEXT(AV2,"#,##0")), IF(AND(AU6="Fin",AV6=0),_xlfn.CONCAT(TEXT(AV2,"#,##0"),AT6),"")))))</f>
        <v>$168,46154</v>
      </c>
      <c r="N2" s="6" t="str">
        <f ca="1">IF(AW2=0,"",IF(AND(AU6="Inicio",AV6=2),_xlfn.CONCAT(AT6,TEXT(AW2,"#,##0.00")), IF(AND(AU6="Fin",AV6=2),_xlfn.CONCAT(TEXT(AW2,"#,##0.00"),AT6), IF(AND(AU6="Inicio",AV6=0),_xlfn.CONCAT(AT6,TEXT(AW2,"#,##0")), IF(AND(AU6="Fin",AV6=0),_xlfn.CONCAT(TEXT(AW2,"#,##0"),AT6),"")))))</f>
        <v>$400,26316</v>
      </c>
      <c r="O2" s="6" t="str">
        <f ca="1">IF(AX2=0,"",IF(AND(AU6="Inicio",AV6=2),_xlfn.CONCAT(AT6,TEXT(AX2,"#,##0.00")), IF(AND(AU6="Fin",AV6=2),_xlfn.CONCAT(TEXT(AX2,"#,##0.00"),AT6), IF(AND(AU6="Inicio",AV6=0),_xlfn.CONCAT(AT6,TEXT(AX2,"#,##0")), IF(AND(AU6="Fin",AV6=0),_xlfn.CONCAT(TEXT(AX2,"#,##0"),AT6),"")))))</f>
        <v>$129,01006</v>
      </c>
      <c r="P2" s="6" t="str">
        <f>IF(AY2=0,"",IF(AND(AU6="Inicio",AV6=2),_xlfn.CONCAT(AT6,TEXT(AY2,"#,##0.00")), IF(AND(AU6="Fin",AV6=2),_xlfn.CONCAT(TEXT(AY2,"#,##0.00"),AT6), IF(AND(AU6="Inicio",AV6=0),_xlfn.CONCAT(AT6,TEXT(AY2,"#,##0")), IF(AND(AU6="Fin",AV6=0),_xlfn.CONCAT(TEXT(AY2,"#,##0"),AT6),"")))))</f>
        <v/>
      </c>
      <c r="Q2" s="6" t="str">
        <f>IF(AZ2=0,"",IF(AND(AU6="Inicio",AV6=2),_xlfn.CONCAT(AT6,TEXT(AZ2,"#,##0.00")), IF(AND(AU6="Fin",AV6=2),_xlfn.CONCAT(TEXT(AZ2,"#,##0.00"),AT6), IF(AND(AU6="Inicio",AV6=0),_xlfn.CONCAT(AT6,TEXT(AZ2,"#,##0")), IF(AND(AU6="Fin",AV6=0),_xlfn.CONCAT(TEXT(AZ2,"#,##0"),AT6),"")))))</f>
        <v/>
      </c>
      <c r="AU2" s="73" t="s">
        <v>245</v>
      </c>
      <c r="AV2" s="64">
        <f ca="1">SUMIF($AM$6:$AM$102,$M$1,$AP$6:$AP$102)</f>
        <v>168.46154000000001</v>
      </c>
      <c r="AW2" s="64">
        <f ca="1">SUMIF($AM$6:$AM$102,$N$1,$AP$6:$AP$102)</f>
        <v>400.26316000000003</v>
      </c>
      <c r="AX2" s="64">
        <f ca="1">SUMIF($AM$6:$AM$102,$O$1,$AP$6:$AP$102)</f>
        <v>129.01006285370258</v>
      </c>
      <c r="AY2" s="64">
        <f>SUMIF($AM$6:$AM$102,$P$1,$AP$6:$AP$102)</f>
        <v>0</v>
      </c>
      <c r="AZ2" s="64">
        <f>SUMIF($AM$6:$AM$102,$Q$1,$AP$6:$AP$102)</f>
        <v>0</v>
      </c>
    </row>
    <row r="3" spans="2:60" ht="15" customHeight="1" x14ac:dyDescent="0.2">
      <c r="B3" s="153" t="s">
        <v>22</v>
      </c>
      <c r="C3" s="153"/>
      <c r="D3" s="153"/>
      <c r="E3" s="153"/>
      <c r="F3" s="153"/>
      <c r="G3" s="156" t="str">
        <f ca="1">IF(AP4="","",IF(AND(AU6="Inicio",AV6=2),_xlfn.CONCAT(AT6,TEXT(AP4,"#,##0.00")), IF(AND(AU6="Fin",AV6=2),_xlfn.CONCAT(TEXT(AP4,"#,##0.00"),AT6), IF(AND(AU6="Inicio",AV6=0),_xlfn.CONCAT(AT6,TEXT(AP4,"#,##0")), IF(AND(AU6="Fin",AV6=0),_xlfn.CONCAT(TEXT(AP4,"#,##0"),AT6),"")))))</f>
        <v>$697,73476</v>
      </c>
      <c r="H3" s="158" t="str">
        <f ca="1">IF(AQ4="","",IF(AND(AU6="Inicio",AV6=2),_xlfn.CONCAT(AT6,TEXT(AQ4,"#,##0.00")), IF(AND(AU6="Fin",AV6=2),_xlfn.CONCAT(TEXT(AQ4,"#,##0.00"),AT6), IF(AND(AU6="Inicio",AV6=0),_xlfn.CONCAT(AT6,TEXT(AQ4,"#,##0")), IF(AND(AU6="Fin",AV6=0),_xlfn.CONCAT(TEXT(AQ4,"#,##0"),AT6),"")))))</f>
        <v>$175,00618</v>
      </c>
      <c r="I3" s="154">
        <f ca="1">AQ4/(AP4-AQ4)</f>
        <v>0.33479360007266828</v>
      </c>
      <c r="J3" s="151" t="s">
        <v>12</v>
      </c>
      <c r="L3" s="147" t="s">
        <v>25</v>
      </c>
      <c r="M3" s="6" t="str">
        <f ca="1">IF(AV3=0,"",IF(AND(AU6="Inicio",AV6=2),_xlfn.CONCAT(AT6,TEXT(AV3,"#,##0.00")), IF(AND(AU6="Fin",AV6=2),_xlfn.CONCAT(TEXT(AV3,"#,##0.00"),AT6), IF(AND(AU6="Inicio",AV6=0),_xlfn.CONCAT(AT6,TEXT(AV3,"#,##0")), IF(AND(AU6="Fin",AV6=0),_xlfn.CONCAT(TEXT(AV3,"#,##0"),AT6),"")))))</f>
        <v>$68,70054</v>
      </c>
      <c r="N3" s="6" t="str">
        <f ca="1">IF(AW3=0,"",IF(AND(AU6="Inicio",AV6=2),_xlfn.CONCAT(AT6,TEXT(AW3,"#,##0.00")), IF(AND(AU6="Fin",AV6=2),_xlfn.CONCAT(TEXT(AW3,"#,##0.00"),AT6), IF(AND(AU6="Inicio",AV6=0),_xlfn.CONCAT(AT6,TEXT(AW3,"#,##0")), IF(AND(AU6="Fin",AV6=0),_xlfn.CONCAT(TEXT(AW3,"#,##0"),AT6),"")))))</f>
        <v>$100,11316</v>
      </c>
      <c r="O3" s="6" t="str">
        <f ca="1">IF(AX3=0,"",IF(AND(AU6="Inicio",AV6=2),_xlfn.CONCAT(AT6,TEXT(AX3,"#,##0.00")), IF(AND(AU6="Fin",AV6=2),_xlfn.CONCAT(TEXT(AX3,"#,##0.00"),AT6), IF(AND(AU6="Inicio",AV6=0),_xlfn.CONCAT(AT6,TEXT(AX3,"#,##0")), IF(AND(AU6="Fin",AV6=0),_xlfn.CONCAT(TEXT(AX3,"#,##0"),AT6),"")))))</f>
        <v>$6,19248</v>
      </c>
      <c r="P3" s="6" t="str">
        <f>IF(AY3=0,"",IF(AND(AU6="Inicio",AV6=2),_xlfn.CONCAT(AT6,TEXT(AY3,"#,##0.00")), IF(AND(AU6="Fin",AV6=2),_xlfn.CONCAT(TEXT(AY3,"#,##0.00"),AT6), IF(AND(AU6="Inicio",AV6=0),_xlfn.CONCAT(AT6,TEXT(AY3,"#,##0")), IF(AND(AU6="Fin",AV6=0),_xlfn.CONCAT(TEXT(AY3,"#,##0"),AT6),"")))))</f>
        <v/>
      </c>
      <c r="Q3" s="6" t="str">
        <f>IF(AZ3=0,"",IF(AND(AU6="Inicio",AV6=2),_xlfn.CONCAT(AT6,TEXT(AZ3,"#,##0.00")), IF(AND(AU6="Fin",AV6=2),_xlfn.CONCAT(TEXT(AZ3,"#,##0.00"),AT6), IF(AND(AU6="Inicio",AV6=0),_xlfn.CONCAT(AT6,TEXT(AZ3,"#,##0")), IF(AND(AU6="Fin",AV6=0),_xlfn.CONCAT(TEXT(AZ3,"#,##0"),AT6),"")))))</f>
        <v/>
      </c>
      <c r="AU3" s="74" t="s">
        <v>25</v>
      </c>
      <c r="AV3" s="64">
        <f ca="1">SUMIF($AM$6:$AM$102,$M$1,$AQ$6:$AQ$102)</f>
        <v>68.700540000000004</v>
      </c>
      <c r="AW3" s="64">
        <f ca="1">SUMIF($AM$6:$AM$102,$N$1,$AQ$6:$AQ$102)</f>
        <v>100.11315999999999</v>
      </c>
      <c r="AX3" s="64">
        <f ca="1">SUMIF($AM$6:$AM$102,$O$1,$AQ$6:$AQ$102)</f>
        <v>6.1924830824804333</v>
      </c>
      <c r="AY3" s="64">
        <f>SUMIF($AM$6:$AM$102,$P$1,$AQ$6:$AQ$102)</f>
        <v>0</v>
      </c>
      <c r="AZ3" s="64">
        <f>SUMIF($AM$6:$AM$102,$Q$1,$AQ$6:$AQ$102)</f>
        <v>0</v>
      </c>
    </row>
    <row r="4" spans="2:60" ht="15" customHeight="1" thickBot="1" x14ac:dyDescent="0.25">
      <c r="B4" s="150"/>
      <c r="C4" s="150"/>
      <c r="D4" s="150"/>
      <c r="E4" s="150"/>
      <c r="F4" s="150"/>
      <c r="G4" s="157"/>
      <c r="H4" s="159"/>
      <c r="I4" s="155"/>
      <c r="J4" s="152"/>
      <c r="L4" s="146" t="s">
        <v>246</v>
      </c>
      <c r="M4" s="145">
        <f ca="1">IF(M3="","",IFERROR(AV4,""))</f>
        <v>0.1314267913762579</v>
      </c>
      <c r="N4" s="145">
        <f ca="1">IF(N3="","",IFERROR(AW4,""))</f>
        <v>0.19152034894249634</v>
      </c>
      <c r="O4" s="145">
        <f ca="1">IF(O3="","",IFERROR(AX4,""))</f>
        <v>1.1846459753914051E-2</v>
      </c>
      <c r="P4" s="145" t="str">
        <f>IF(P3="","",IFERROR(AY4,""))</f>
        <v/>
      </c>
      <c r="Q4" s="145" t="str">
        <f>IF(Q3="","",IFERROR(AZ4,""))</f>
        <v/>
      </c>
      <c r="AP4" s="75">
        <f ca="1">SUM(AP6:AP102)</f>
        <v>697.73476285370259</v>
      </c>
      <c r="AQ4" s="75">
        <f ca="1">SUM(AQ6:AQ102)</f>
        <v>175.00618308248042</v>
      </c>
      <c r="AR4" s="75"/>
      <c r="AU4" s="73" t="s">
        <v>246</v>
      </c>
      <c r="AV4" s="76">
        <f ca="1">SUMIF($AM$6:$AM$102,M1,$AR$6:$AR$102)</f>
        <v>0.1314267913762579</v>
      </c>
      <c r="AW4" s="76">
        <f ca="1">SUMIF($AM$6:$AM$102,N1,$AR$6:$AR$102)</f>
        <v>0.19152034894249634</v>
      </c>
      <c r="AX4" s="76">
        <f ca="1">SUMIF($AM$6:$AM$102,O1,$AR$6:$AR$102)</f>
        <v>1.1846459753914051E-2</v>
      </c>
      <c r="AY4" s="76">
        <f>SUMIF($AM$6:$AM$102,P1,$AR$6:$AR$102)</f>
        <v>0</v>
      </c>
      <c r="AZ4" s="76">
        <f>SUMIF($AM$6:$AM$102,Q1,$AR$6:$AR$102)</f>
        <v>0</v>
      </c>
      <c r="BC4" s="23"/>
      <c r="BD4" s="23"/>
    </row>
    <row r="5" spans="2:60" x14ac:dyDescent="0.2">
      <c r="B5" s="72" t="s">
        <v>0</v>
      </c>
      <c r="C5" s="72" t="s">
        <v>14</v>
      </c>
      <c r="D5" s="72" t="s">
        <v>30</v>
      </c>
      <c r="E5" s="72" t="s">
        <v>28</v>
      </c>
      <c r="F5" s="72" t="s">
        <v>26</v>
      </c>
      <c r="G5" s="72" t="s">
        <v>16</v>
      </c>
      <c r="H5" s="72" t="s">
        <v>19</v>
      </c>
      <c r="I5" s="72" t="s">
        <v>20</v>
      </c>
      <c r="J5" s="72" t="s">
        <v>247</v>
      </c>
      <c r="L5" s="146" t="s">
        <v>247</v>
      </c>
      <c r="M5" s="145">
        <f ca="1">IF(AV5=0,"",AV5)</f>
        <v>0.24144065763758163</v>
      </c>
      <c r="N5" s="145">
        <f ca="1">IF(AW5=0,"",AW5)</f>
        <v>0.57366091143709452</v>
      </c>
      <c r="O5" s="145">
        <f ca="1">IF(AX5=0,"",AX5)</f>
        <v>0.1848984309253239</v>
      </c>
      <c r="P5" s="145" t="str">
        <f>IF(AY5=0,"",AY5)</f>
        <v/>
      </c>
      <c r="Q5" s="145" t="str">
        <f ca="1">IF(AZ5=0,"",AZ5)</f>
        <v/>
      </c>
      <c r="AK5" s="61" t="s">
        <v>0</v>
      </c>
      <c r="AL5" s="61" t="s">
        <v>14</v>
      </c>
      <c r="AM5" s="61" t="s">
        <v>30</v>
      </c>
      <c r="AN5" s="61" t="s">
        <v>28</v>
      </c>
      <c r="AO5" s="61" t="s">
        <v>26</v>
      </c>
      <c r="AP5" s="61" t="s">
        <v>16</v>
      </c>
      <c r="AQ5" s="61" t="s">
        <v>25</v>
      </c>
      <c r="AR5" s="61"/>
      <c r="AS5" s="61" t="s">
        <v>247</v>
      </c>
      <c r="AU5" s="73" t="s">
        <v>247</v>
      </c>
      <c r="AV5" s="76">
        <f ca="1">SUMIF($AM$6:$AM$102,M1,$AS$6:$AS$102)</f>
        <v>0.24144065763758163</v>
      </c>
      <c r="AW5" s="76">
        <f ca="1">SUMIF($AM$6:$AM$102,$N$1,$AS$6:$AS$102)</f>
        <v>0.57366091143709452</v>
      </c>
      <c r="AX5" s="76">
        <f ca="1">SUMIF($AM$6:$AM$102,$O$1,$AS$6:$AS$102)</f>
        <v>0.1848984309253239</v>
      </c>
      <c r="AY5" s="76">
        <f>SUMIF($AM$6:$AM$102,$P$1,$AS$6:$AS$102)</f>
        <v>0</v>
      </c>
      <c r="AZ5" s="76">
        <f ca="1">SUMIF($AM$6:$AM$102,$Q$1,$AS$6:$AS$102)</f>
        <v>0</v>
      </c>
    </row>
    <row r="6" spans="2:60" ht="15" customHeight="1" x14ac:dyDescent="0.2">
      <c r="B6" s="124" t="str">
        <f>IF(AE6="","",AF6)</f>
        <v>AAPL</v>
      </c>
      <c r="C6" s="125" t="str">
        <f>IF(AE6="","",AG6)</f>
        <v>Acción</v>
      </c>
      <c r="D6" s="125" t="str">
        <f>IF(AE6="","",AH6)</f>
        <v>HAPI</v>
      </c>
      <c r="E6" s="125" t="str">
        <f>IF(AE6="","",AI6)</f>
        <v>USD</v>
      </c>
      <c r="F6" s="126">
        <f>IF(B6="","",VLOOKUP(B6,RENTABILIDAD!$C$5:$G$101,5,0))</f>
        <v>0.76923076923076927</v>
      </c>
      <c r="G6" s="127" t="str">
        <f ca="1">IF(AP6="","",IF(AND(AU6="Inicio",AV6=2),_xlfn.CONCAT(AT6,TEXT(AP6,"#,##0.00")), IF(AND(AU6="Fin",AV6=2),_xlfn.CONCAT(TEXT(AP6,"#,##0.00"),AT6), IF(AND(AU6="Inicio",AV6=0),_xlfn.CONCAT(AT6,TEXT(AP6,"#,##0")), IF(AND(AU6="Fin",AV6=0),_xlfn.CONCAT(TEXT(AP6,"#,##0"),AT6),"")))))</f>
        <v>$168,46154</v>
      </c>
      <c r="H6" s="127" t="str">
        <f ca="1">IF(AQ6="","",IF(AND(AU6="Inicio",AV6=2),_xlfn.CONCAT(AT6,TEXT(AQ6,"#,##0.00")), IF(AND(AU6="Fin",AV6=2),_xlfn.CONCAT(TEXT(AQ6,"#,##0.00"),AT6), IF(AND(AU6="Inicio",AV6=0),_xlfn.CONCAT(AT6,TEXT(AQ6,"#,##0")), IF(AND(AU6="Fin",AV6=0),_xlfn.CONCAT(TEXT(AQ6,"#,##0"),AT6),"")))))</f>
        <v>$68,70054</v>
      </c>
      <c r="I6" s="128">
        <f ca="1">AR6</f>
        <v>0.1314267913762579</v>
      </c>
      <c r="J6" s="129">
        <f ca="1">AS6</f>
        <v>0.24144065763758163</v>
      </c>
      <c r="AE6" s="24" t="str" cm="1">
        <f t="array" ref="AE6:AE9">_xlfn.UNIQUE(REGISTROS!$B$5:$B$1000)</f>
        <v>AAPLHAPIUSD</v>
      </c>
      <c r="AF6" s="24" t="str">
        <f>IF(AE6="","",VLOOKUP(AE6,REGISTROS!$B$5:$F$1000,2,0))</f>
        <v>AAPL</v>
      </c>
      <c r="AG6" s="24" t="str">
        <f>IF(AE6="","",VLOOKUP(AE6,REGISTROS!$B$5:$F$1000,3,0))</f>
        <v>Acción</v>
      </c>
      <c r="AH6" s="24" t="str">
        <f>IF(AE6="","",VLOOKUP(AE6,REGISTROS!$B$5:$F$1000,4,0))</f>
        <v>HAPI</v>
      </c>
      <c r="AI6" s="24" t="str">
        <f>IF(AE6="","",VLOOKUP(AE6,REGISTROS!$B$5:$F$1000,5,0))</f>
        <v>USD</v>
      </c>
      <c r="AK6" s="68" t="str">
        <f>B6</f>
        <v>AAPL</v>
      </c>
      <c r="AL6" s="68" t="str">
        <f>C6</f>
        <v>Acción</v>
      </c>
      <c r="AM6" s="68" t="str">
        <f>D6</f>
        <v>HAPI</v>
      </c>
      <c r="AN6" s="68" t="str">
        <f>E6</f>
        <v>USD</v>
      </c>
      <c r="AO6" s="77">
        <f>IF(AK6="","",VLOOKUP(AK6,RENTABILIDAD!$C$5:$G$101,5,0))</f>
        <v>0.76923076923076927</v>
      </c>
      <c r="AP6" s="78">
        <f ca="1">IFERROR(RENTABILIDAD!I5/VLOOKUP(_xlfn.CONCAT($J$3,E6),'BROKERS-MONEDAS'!$AB$7:$AC$31,2,0),"")</f>
        <v>168.46154000000001</v>
      </c>
      <c r="AQ6" s="78">
        <f ca="1">IFERROR(RENTABILIDAD!K5/VLOOKUP(_xlfn.CONCAT($J$3,E6),'BROKERS-MONEDAS'!$AB$7:$AC$31,2,0),"")</f>
        <v>68.700540000000004</v>
      </c>
      <c r="AR6" s="79">
        <f ca="1">IF(AE6="","",AQ6/(SUM($AP$6:$AP$102)-SUM($AQ$6:$AQ$102)))</f>
        <v>0.1314267913762579</v>
      </c>
      <c r="AS6" s="79">
        <f ca="1">IFERROR(AP6/SUM($AP$6:$AP$102),"")</f>
        <v>0.24144065763758163</v>
      </c>
      <c r="AT6" s="24" t="str">
        <f>IF(AK6="","",IFERROR(VLOOKUP($J$3,'TASA DE CAMBIO'!$D$2:$G$15,2,0),""))</f>
        <v>$</v>
      </c>
      <c r="AU6" s="24" t="str">
        <f>IF(AK6="","",IFERROR(VLOOKUP($J$3,'TASA DE CAMBIO'!$D$2:$G$15,3,0),""))</f>
        <v>Inicio</v>
      </c>
      <c r="AV6" s="24">
        <f>IF(AK6="","",IFERROR(VLOOKUP($J$3,'TASA DE CAMBIO'!$D$2:$G$15,4,0),""))</f>
        <v>2</v>
      </c>
      <c r="BC6" s="60" t="s">
        <v>23</v>
      </c>
      <c r="BD6" s="60" t="s">
        <v>269</v>
      </c>
      <c r="BE6" s="23"/>
      <c r="BG6" s="60" t="s">
        <v>23</v>
      </c>
      <c r="BH6" s="60" t="s">
        <v>260</v>
      </c>
    </row>
    <row r="7" spans="2:60" x14ac:dyDescent="0.2">
      <c r="B7" s="130" t="str">
        <f t="shared" ref="B7:B70" si="0">IF(AE7="","",AF7)</f>
        <v>VOO</v>
      </c>
      <c r="C7" s="131" t="str">
        <f t="shared" ref="C7:C70" si="1">IF(AE7="","",AG7)</f>
        <v>ETF</v>
      </c>
      <c r="D7" s="131" t="str">
        <f t="shared" ref="D7:D70" si="2">IF(AE7="","",AH7)</f>
        <v>IB</v>
      </c>
      <c r="E7" s="131" t="str">
        <f t="shared" ref="E7:E70" si="3">IF(AE7="","",AI7)</f>
        <v>USD</v>
      </c>
      <c r="F7" s="132">
        <f>IF(B7="","",VLOOKUP(B7,RENTABILIDAD!$C$5:$G$101,5,0))</f>
        <v>0.78947368421052633</v>
      </c>
      <c r="G7" s="133" t="str">
        <f t="shared" ref="G7:G70" ca="1" si="4">IF(AP7="","",IF(AND(AU7="Inicio",AV7=2),_xlfn.CONCAT(AT7,TEXT(AP7,"#,##0.00")), IF(AND(AU7="Fin",AV7=2),_xlfn.CONCAT(TEXT(AP7,"#,##0.00"),AT7), IF(AND(AU7="Inicio",AV7=0),_xlfn.CONCAT(AT7,TEXT(AP7,"#,##0")), IF(AND(AU7="Fin",AV7=0),_xlfn.CONCAT(TEXT(AP7,"#,##0"),AT7),"")))))</f>
        <v>$400,26316</v>
      </c>
      <c r="H7" s="133" t="str">
        <f t="shared" ref="H7:H70" ca="1" si="5">IF(AQ7="","",IF(AND(AU7="Inicio",AV7=2),_xlfn.CONCAT(AT7,TEXT(AQ7,"#,##0.00")), IF(AND(AU7="Fin",AV7=2),_xlfn.CONCAT(TEXT(AQ7,"#,##0.00"),AT7), IF(AND(AU7="Inicio",AV7=0),_xlfn.CONCAT(AT7,TEXT(AQ7,"#,##0")), IF(AND(AU7="Fin",AV7=0),_xlfn.CONCAT(TEXT(AQ7,"#,##0"),AT7),"")))))</f>
        <v>$100,11316</v>
      </c>
      <c r="I7" s="134">
        <f t="shared" ref="I7:I70" ca="1" si="6">AR7</f>
        <v>0.19152034894249634</v>
      </c>
      <c r="J7" s="135">
        <f t="shared" ref="J7:J70" ca="1" si="7">AS7</f>
        <v>0.57366091143709452</v>
      </c>
      <c r="AE7" s="24" t="str">
        <v>VOOIBUSD</v>
      </c>
      <c r="AF7" s="24" t="str">
        <f>IF(AE7="","",VLOOKUP(AE7,REGISTROS!$B$5:$F$1000,2,0))</f>
        <v>VOO</v>
      </c>
      <c r="AG7" s="24" t="str">
        <f>IF(AE7="","",VLOOKUP(AE7,REGISTROS!$B$5:$F$1000,3,0))</f>
        <v>ETF</v>
      </c>
      <c r="AH7" s="24" t="str">
        <f>IF(AE7="","",VLOOKUP(AE7,REGISTROS!$B$5:$F$1000,4,0))</f>
        <v>IB</v>
      </c>
      <c r="AI7" s="24" t="str">
        <f>IF(AE7="","",VLOOKUP(AE7,REGISTROS!$B$5:$F$1000,5,0))</f>
        <v>USD</v>
      </c>
      <c r="AK7" s="68" t="str">
        <f t="shared" ref="AK7:AK70" si="8">B7</f>
        <v>VOO</v>
      </c>
      <c r="AL7" s="68" t="str">
        <f t="shared" ref="AL7:AL70" si="9">C7</f>
        <v>ETF</v>
      </c>
      <c r="AM7" s="68" t="str">
        <f t="shared" ref="AM7:AM70" si="10">D7</f>
        <v>IB</v>
      </c>
      <c r="AN7" s="68" t="str">
        <f t="shared" ref="AN7:AN70" si="11">E7</f>
        <v>USD</v>
      </c>
      <c r="AO7" s="77">
        <f>IF(AK7="","",VLOOKUP(AK7,RENTABILIDAD!$C$5:$G$101,5,0))</f>
        <v>0.78947368421052633</v>
      </c>
      <c r="AP7" s="78">
        <f ca="1">IFERROR(RENTABILIDAD!I6/VLOOKUP(_xlfn.CONCAT($J$3,E7),'BROKERS-MONEDAS'!$AB$7:$AC$31,2,0),"")</f>
        <v>400.26316000000003</v>
      </c>
      <c r="AQ7" s="78">
        <f ca="1">IFERROR(RENTABILIDAD!K6/VLOOKUP(_xlfn.CONCAT($J$3,E7),'BROKERS-MONEDAS'!$AB$7:$AC$31,2,0),"")</f>
        <v>100.11315999999999</v>
      </c>
      <c r="AR7" s="79">
        <f t="shared" ref="AR7:AR70" ca="1" si="12">IF(AE7="","",AQ7/(SUM($AP$6:$AP$102)-SUM($AQ$6:$AQ$102)))</f>
        <v>0.19152034894249634</v>
      </c>
      <c r="AS7" s="79">
        <f t="shared" ref="AS7:AS70" ca="1" si="13">IFERROR(AP7/SUM($AP$6:$AP$102),"")</f>
        <v>0.57366091143709452</v>
      </c>
      <c r="AT7" s="24" t="str">
        <f>IF(AK7="","",IFERROR(VLOOKUP($J$3,'TASA DE CAMBIO'!$D$2:$G$15,2,0),""))</f>
        <v>$</v>
      </c>
      <c r="AU7" s="24" t="str">
        <f>IF(AK7="","",IFERROR(VLOOKUP($J$3,'TASA DE CAMBIO'!$D$2:$G$15,3,0),""))</f>
        <v>Inicio</v>
      </c>
      <c r="AV7" s="24">
        <f>IF(AK7="","",IFERROR(VLOOKUP($J$3,'TASA DE CAMBIO'!$D$2:$G$15,4,0),""))</f>
        <v>2</v>
      </c>
      <c r="BC7" s="80" t="s">
        <v>266</v>
      </c>
      <c r="BD7" s="160">
        <v>0.42633908856290553</v>
      </c>
      <c r="BE7" s="23"/>
      <c r="BG7" s="80"/>
      <c r="BH7" s="81">
        <v>0</v>
      </c>
    </row>
    <row r="8" spans="2:60" x14ac:dyDescent="0.2">
      <c r="B8" s="130" t="str">
        <f t="shared" si="0"/>
        <v>BCOLOMBIA</v>
      </c>
      <c r="C8" s="131" t="str">
        <f t="shared" si="1"/>
        <v>Acción</v>
      </c>
      <c r="D8" s="131" t="str">
        <f t="shared" si="2"/>
        <v>TRII</v>
      </c>
      <c r="E8" s="131" t="str">
        <f t="shared" si="3"/>
        <v>COP</v>
      </c>
      <c r="F8" s="132">
        <f>IF(B8="","",VLOOKUP(B8,RENTABILIDAD!$C$5:$G$101,5,0))</f>
        <v>14.285714285714286</v>
      </c>
      <c r="G8" s="133" t="str">
        <f t="shared" ca="1" si="4"/>
        <v>$129,01006</v>
      </c>
      <c r="H8" s="133" t="str">
        <f t="shared" ca="1" si="5"/>
        <v>$6,19248</v>
      </c>
      <c r="I8" s="134">
        <f t="shared" ca="1" si="6"/>
        <v>1.1846459753914051E-2</v>
      </c>
      <c r="J8" s="135">
        <f t="shared" ca="1" si="7"/>
        <v>0.1848984309253239</v>
      </c>
      <c r="Q8" s="23" t="s">
        <v>272</v>
      </c>
      <c r="R8" s="23" t="s">
        <v>273</v>
      </c>
      <c r="AE8" s="24" t="str">
        <v>BCOLOMBIATRIICOP</v>
      </c>
      <c r="AF8" s="24" t="str">
        <f>IF(AE8="","",VLOOKUP(AE8,REGISTROS!$B$5:$F$1000,2,0))</f>
        <v>BCOLOMBIA</v>
      </c>
      <c r="AG8" s="24" t="str">
        <f>IF(AE8="","",VLOOKUP(AE8,REGISTROS!$B$5:$F$1000,3,0))</f>
        <v>Acción</v>
      </c>
      <c r="AH8" s="24" t="str">
        <f>IF(AE8="","",VLOOKUP(AE8,REGISTROS!$B$5:$F$1000,4,0))</f>
        <v>TRII</v>
      </c>
      <c r="AI8" s="24" t="str">
        <f>IF(AE8="","",VLOOKUP(AE8,REGISTROS!$B$5:$F$1000,5,0))</f>
        <v>COP</v>
      </c>
      <c r="AK8" s="68" t="str">
        <f t="shared" si="8"/>
        <v>BCOLOMBIA</v>
      </c>
      <c r="AL8" s="68" t="str">
        <f t="shared" si="9"/>
        <v>Acción</v>
      </c>
      <c r="AM8" s="68" t="str">
        <f t="shared" si="10"/>
        <v>TRII</v>
      </c>
      <c r="AN8" s="68" t="str">
        <f t="shared" si="11"/>
        <v>COP</v>
      </c>
      <c r="AO8" s="77">
        <f>IF(AK8="","",VLOOKUP(AK8,RENTABILIDAD!$C$5:$G$101,5,0))</f>
        <v>14.285714285714286</v>
      </c>
      <c r="AP8" s="78">
        <f ca="1">IFERROR(RENTABILIDAD!I7/VLOOKUP(_xlfn.CONCAT($J$3,E8),'BROKERS-MONEDAS'!$AB$7:$AC$31,2,0),"")</f>
        <v>129.01006285370258</v>
      </c>
      <c r="AQ8" s="78">
        <f ca="1">IFERROR(RENTABILIDAD!K7/VLOOKUP(_xlfn.CONCAT($J$3,E8),'BROKERS-MONEDAS'!$AB$7:$AC$31,2,0),"")</f>
        <v>6.1924830824804333</v>
      </c>
      <c r="AR8" s="79">
        <f t="shared" ca="1" si="12"/>
        <v>1.1846459753914051E-2</v>
      </c>
      <c r="AS8" s="79">
        <f t="shared" ca="1" si="13"/>
        <v>0.1848984309253239</v>
      </c>
      <c r="AT8" s="24" t="str">
        <f>IF(AK8="","",IFERROR(VLOOKUP($J$3,'TASA DE CAMBIO'!$D$2:$G$15,2,0),""))</f>
        <v>$</v>
      </c>
      <c r="AU8" s="24" t="str">
        <f>IF(AK8="","",IFERROR(VLOOKUP($J$3,'TASA DE CAMBIO'!$D$2:$G$15,3,0),""))</f>
        <v>Inicio</v>
      </c>
      <c r="AV8" s="24">
        <f>IF(AK8="","",IFERROR(VLOOKUP($J$3,'TASA DE CAMBIO'!$D$2:$G$15,4,0),""))</f>
        <v>2</v>
      </c>
      <c r="BC8" s="82" t="s">
        <v>265</v>
      </c>
      <c r="BD8" s="160">
        <v>0.24144065763758163</v>
      </c>
      <c r="BE8" s="23"/>
      <c r="BG8" s="80" t="s">
        <v>267</v>
      </c>
      <c r="BH8" s="81">
        <v>0.19152034894249634</v>
      </c>
    </row>
    <row r="9" spans="2:60" x14ac:dyDescent="0.2">
      <c r="B9" s="130" t="str">
        <f t="shared" si="0"/>
        <v/>
      </c>
      <c r="C9" s="131" t="str">
        <f t="shared" si="1"/>
        <v/>
      </c>
      <c r="D9" s="131" t="str">
        <f t="shared" si="2"/>
        <v/>
      </c>
      <c r="E9" s="131" t="str">
        <f t="shared" si="3"/>
        <v/>
      </c>
      <c r="F9" s="132" t="str">
        <f>IF(B9="","",VLOOKUP(B9,RENTABILIDAD!$C$5:$G$101,5,0))</f>
        <v/>
      </c>
      <c r="G9" s="133" t="str">
        <f t="shared" si="4"/>
        <v/>
      </c>
      <c r="H9" s="133" t="str">
        <f t="shared" si="5"/>
        <v/>
      </c>
      <c r="I9" s="134" t="str">
        <f t="shared" si="6"/>
        <v/>
      </c>
      <c r="J9" s="135" t="str">
        <f t="shared" ca="1" si="7"/>
        <v/>
      </c>
      <c r="Q9" s="23" t="s">
        <v>274</v>
      </c>
      <c r="R9" s="83">
        <f>COUNTIF(Tabla1[Acción/ETF],"Acción")/(COUNTIF(Tabla1[Acción/ETF],"Acción")+COUNTIF(Tabla1[Acción/ETF],"ETF"))</f>
        <v>0.66666666666666663</v>
      </c>
      <c r="AE9" s="24" t="str">
        <v/>
      </c>
      <c r="AF9" s="24" t="str">
        <f>IF(AE9="","",VLOOKUP(AE9,REGISTROS!$B$5:$F$1000,2,0))</f>
        <v/>
      </c>
      <c r="AG9" s="24" t="str">
        <f>IF(AE9="","",VLOOKUP(AE9,REGISTROS!$B$5:$F$1000,3,0))</f>
        <v/>
      </c>
      <c r="AH9" s="24" t="str">
        <f>IF(AE9="","",VLOOKUP(AE9,REGISTROS!$B$5:$F$1000,4,0))</f>
        <v/>
      </c>
      <c r="AI9" s="24" t="str">
        <f>IF(AE9="","",VLOOKUP(AE9,REGISTROS!$B$5:$F$1000,5,0))</f>
        <v/>
      </c>
      <c r="AK9" s="68" t="str">
        <f t="shared" si="8"/>
        <v/>
      </c>
      <c r="AL9" s="68" t="str">
        <f t="shared" si="9"/>
        <v/>
      </c>
      <c r="AM9" s="68" t="str">
        <f t="shared" si="10"/>
        <v/>
      </c>
      <c r="AN9" s="68" t="str">
        <f t="shared" si="11"/>
        <v/>
      </c>
      <c r="AO9" s="77" t="str">
        <f>IF(AK9="","",VLOOKUP(AK9,RENTABILIDAD!$C$5:$G$101,5,0))</f>
        <v/>
      </c>
      <c r="AP9" s="78" t="str">
        <f>IFERROR(RENTABILIDAD!I8/VLOOKUP(_xlfn.CONCAT($J$3,E9),'BROKERS-MONEDAS'!$AB$7:$AC$31,2,0),"")</f>
        <v/>
      </c>
      <c r="AQ9" s="78" t="str">
        <f>IFERROR(RENTABILIDAD!K8/VLOOKUP(_xlfn.CONCAT($J$3,E9),'BROKERS-MONEDAS'!$AB$7:$AC$31,2,0),"")</f>
        <v/>
      </c>
      <c r="AR9" s="79" t="str">
        <f t="shared" si="12"/>
        <v/>
      </c>
      <c r="AS9" s="79" t="str">
        <f t="shared" ca="1" si="13"/>
        <v/>
      </c>
      <c r="AT9" s="24" t="str">
        <f>IF(AK9="","",IFERROR(VLOOKUP($J$3,'TASA DE CAMBIO'!$D$2:$G$15,2,0),""))</f>
        <v/>
      </c>
      <c r="AU9" s="24" t="str">
        <f>IF(AK9="","",IFERROR(VLOOKUP($J$3,'TASA DE CAMBIO'!$D$2:$G$15,3,0),""))</f>
        <v/>
      </c>
      <c r="AV9" s="24" t="str">
        <f>IF(AK9="","",IFERROR(VLOOKUP($J$3,'TASA DE CAMBIO'!$D$2:$G$15,4,0),""))</f>
        <v/>
      </c>
      <c r="BC9" s="82" t="s">
        <v>271</v>
      </c>
      <c r="BD9" s="160">
        <v>0.1848984309253239</v>
      </c>
      <c r="BE9" s="23"/>
      <c r="BG9" s="80" t="s">
        <v>265</v>
      </c>
      <c r="BH9" s="81">
        <v>0.1314267913762579</v>
      </c>
    </row>
    <row r="10" spans="2:60" x14ac:dyDescent="0.2">
      <c r="B10" s="130" t="str">
        <f t="shared" si="0"/>
        <v/>
      </c>
      <c r="C10" s="131" t="str">
        <f t="shared" si="1"/>
        <v/>
      </c>
      <c r="D10" s="131" t="str">
        <f t="shared" si="2"/>
        <v/>
      </c>
      <c r="E10" s="131" t="str">
        <f t="shared" si="3"/>
        <v/>
      </c>
      <c r="F10" s="132" t="str">
        <f>IF(B10="","",VLOOKUP(B10,RENTABILIDAD!$C$5:$G$101,5,0))</f>
        <v/>
      </c>
      <c r="G10" s="133" t="str">
        <f t="shared" si="4"/>
        <v/>
      </c>
      <c r="H10" s="133" t="str">
        <f t="shared" si="5"/>
        <v/>
      </c>
      <c r="I10" s="134" t="str">
        <f t="shared" si="6"/>
        <v/>
      </c>
      <c r="J10" s="135" t="str">
        <f t="shared" ca="1" si="7"/>
        <v/>
      </c>
      <c r="Q10" s="23" t="s">
        <v>275</v>
      </c>
      <c r="R10" s="83">
        <f>COUNTIF(Tabla1[Acción/ETF],"ETF")/(COUNTIF(Tabla1[Acción/ETF],"Acción")+COUNTIF(Tabla1[Acción/ETF],"ETF"))</f>
        <v>0.33333333333333331</v>
      </c>
      <c r="AF10" s="24" t="str">
        <f>IF(AE10="","",VLOOKUP(AE10,REGISTROS!$B$5:$F$1000,2,0))</f>
        <v/>
      </c>
      <c r="AG10" s="24" t="str">
        <f>IF(AE10="","",VLOOKUP(AE10,REGISTROS!$B$5:$F$1000,3,0))</f>
        <v/>
      </c>
      <c r="AH10" s="24" t="str">
        <f>IF(AE10="","",VLOOKUP(AE10,REGISTROS!$B$5:$F$1000,4,0))</f>
        <v/>
      </c>
      <c r="AI10" s="24" t="str">
        <f>IF(AE10="","",VLOOKUP(AE10,REGISTROS!$B$5:$F$1000,5,0))</f>
        <v/>
      </c>
      <c r="AK10" s="68" t="str">
        <f t="shared" si="8"/>
        <v/>
      </c>
      <c r="AL10" s="68" t="str">
        <f t="shared" si="9"/>
        <v/>
      </c>
      <c r="AM10" s="68" t="str">
        <f t="shared" si="10"/>
        <v/>
      </c>
      <c r="AN10" s="68" t="str">
        <f t="shared" si="11"/>
        <v/>
      </c>
      <c r="AO10" s="77" t="str">
        <f>IF(AK10="","",VLOOKUP(AK10,RENTABILIDAD!$C$5:$G$101,5,0))</f>
        <v/>
      </c>
      <c r="AP10" s="78" t="str">
        <f>IFERROR(RENTABILIDAD!I9/VLOOKUP(_xlfn.CONCAT($J$3,E10),'BROKERS-MONEDAS'!$AB$7:$AC$31,2,0),"")</f>
        <v/>
      </c>
      <c r="AQ10" s="78" t="str">
        <f>IFERROR(RENTABILIDAD!K9/VLOOKUP(_xlfn.CONCAT($J$3,E10),'BROKERS-MONEDAS'!$AB$7:$AC$31,2,0),"")</f>
        <v/>
      </c>
      <c r="AR10" s="79" t="str">
        <f t="shared" si="12"/>
        <v/>
      </c>
      <c r="AS10" s="79" t="str">
        <f t="shared" ca="1" si="13"/>
        <v/>
      </c>
      <c r="AT10" s="24" t="str">
        <f>IF(AK10="","",IFERROR(VLOOKUP($J$3,'TASA DE CAMBIO'!$D$2:$G$15,2,0),""))</f>
        <v/>
      </c>
      <c r="AU10" s="24" t="str">
        <f>IF(AK10="","",IFERROR(VLOOKUP($J$3,'TASA DE CAMBIO'!$D$2:$G$15,3,0),""))</f>
        <v/>
      </c>
      <c r="AV10" s="24" t="str">
        <f>IF(AK10="","",IFERROR(VLOOKUP($J$3,'TASA DE CAMBIO'!$D$2:$G$15,4,0),""))</f>
        <v/>
      </c>
      <c r="BC10" s="80" t="s">
        <v>268</v>
      </c>
      <c r="BD10" s="160">
        <v>0.57366091143709452</v>
      </c>
      <c r="BE10" s="23"/>
      <c r="BG10" s="80" t="s">
        <v>271</v>
      </c>
      <c r="BH10" s="81">
        <v>1.1846459753914051E-2</v>
      </c>
    </row>
    <row r="11" spans="2:60" x14ac:dyDescent="0.2">
      <c r="B11" s="130" t="str">
        <f t="shared" si="0"/>
        <v/>
      </c>
      <c r="C11" s="131" t="str">
        <f t="shared" si="1"/>
        <v/>
      </c>
      <c r="D11" s="131" t="str">
        <f t="shared" si="2"/>
        <v/>
      </c>
      <c r="E11" s="131" t="str">
        <f t="shared" si="3"/>
        <v/>
      </c>
      <c r="F11" s="132" t="str">
        <f>IF(B11="","",VLOOKUP(B11,RENTABILIDAD!$C$5:$G$101,5,0))</f>
        <v/>
      </c>
      <c r="G11" s="133" t="str">
        <f t="shared" si="4"/>
        <v/>
      </c>
      <c r="H11" s="133" t="str">
        <f t="shared" si="5"/>
        <v/>
      </c>
      <c r="I11" s="134" t="str">
        <f t="shared" si="6"/>
        <v/>
      </c>
      <c r="J11" s="135" t="str">
        <f t="shared" ca="1" si="7"/>
        <v/>
      </c>
      <c r="Q11" s="23"/>
      <c r="R11" s="83"/>
      <c r="AF11" s="24" t="str">
        <f>IF(AE11="","",VLOOKUP(AE11,REGISTROS!$B$5:$F$1000,2,0))</f>
        <v/>
      </c>
      <c r="AG11" s="24" t="str">
        <f>IF(AE11="","",VLOOKUP(AE11,REGISTROS!$B$5:$F$1000,3,0))</f>
        <v/>
      </c>
      <c r="AH11" s="24" t="str">
        <f>IF(AE11="","",VLOOKUP(AE11,REGISTROS!$B$5:$F$1000,4,0))</f>
        <v/>
      </c>
      <c r="AI11" s="24" t="str">
        <f>IF(AE11="","",VLOOKUP(AE11,REGISTROS!$B$5:$F$1000,5,0))</f>
        <v/>
      </c>
      <c r="AK11" s="68" t="str">
        <f t="shared" si="8"/>
        <v/>
      </c>
      <c r="AL11" s="68" t="str">
        <f t="shared" si="9"/>
        <v/>
      </c>
      <c r="AM11" s="68" t="str">
        <f t="shared" si="10"/>
        <v/>
      </c>
      <c r="AN11" s="68" t="str">
        <f t="shared" si="11"/>
        <v/>
      </c>
      <c r="AO11" s="77" t="str">
        <f>IF(AK11="","",VLOOKUP(AK11,RENTABILIDAD!$C$5:$G$101,5,0))</f>
        <v/>
      </c>
      <c r="AP11" s="78" t="str">
        <f>IFERROR(RENTABILIDAD!I10/VLOOKUP(_xlfn.CONCAT($J$3,E11),'BROKERS-MONEDAS'!$AB$7:$AC$31,2,0),"")</f>
        <v/>
      </c>
      <c r="AQ11" s="78" t="str">
        <f>IFERROR(RENTABILIDAD!K10/VLOOKUP(_xlfn.CONCAT($J$3,E11),'BROKERS-MONEDAS'!$AB$7:$AC$31,2,0),"")</f>
        <v/>
      </c>
      <c r="AR11" s="79" t="str">
        <f t="shared" si="12"/>
        <v/>
      </c>
      <c r="AS11" s="79" t="str">
        <f t="shared" ca="1" si="13"/>
        <v/>
      </c>
      <c r="AT11" s="24" t="str">
        <f>IF(AK11="","",IFERROR(VLOOKUP($J$3,'TASA DE CAMBIO'!$D$2:$G$15,2,0),""))</f>
        <v/>
      </c>
      <c r="AU11" s="24" t="str">
        <f>IF(AK11="","",IFERROR(VLOOKUP($J$3,'TASA DE CAMBIO'!$D$2:$G$15,3,0),""))</f>
        <v/>
      </c>
      <c r="AV11" s="24" t="str">
        <f>IF(AK11="","",IFERROR(VLOOKUP($J$3,'TASA DE CAMBIO'!$D$2:$G$15,4,0),""))</f>
        <v/>
      </c>
      <c r="BC11" s="82" t="s">
        <v>267</v>
      </c>
      <c r="BD11" s="160">
        <v>0.57366091143709452</v>
      </c>
      <c r="BE11" s="23"/>
      <c r="BG11" s="80" t="s">
        <v>24</v>
      </c>
      <c r="BH11" s="81">
        <v>0.33479360007266834</v>
      </c>
    </row>
    <row r="12" spans="2:60" x14ac:dyDescent="0.2">
      <c r="B12" s="130" t="str">
        <f t="shared" si="0"/>
        <v/>
      </c>
      <c r="C12" s="131" t="str">
        <f t="shared" si="1"/>
        <v/>
      </c>
      <c r="D12" s="131" t="str">
        <f t="shared" si="2"/>
        <v/>
      </c>
      <c r="E12" s="131" t="str">
        <f t="shared" si="3"/>
        <v/>
      </c>
      <c r="F12" s="132" t="str">
        <f>IF(B12="","",VLOOKUP(B12,RENTABILIDAD!$C$5:$G$101,5,0))</f>
        <v/>
      </c>
      <c r="G12" s="133" t="str">
        <f t="shared" si="4"/>
        <v/>
      </c>
      <c r="H12" s="133" t="str">
        <f t="shared" si="5"/>
        <v/>
      </c>
      <c r="I12" s="134" t="str">
        <f t="shared" si="6"/>
        <v/>
      </c>
      <c r="J12" s="135" t="str">
        <f t="shared" ca="1" si="7"/>
        <v/>
      </c>
      <c r="Q12" s="23" t="s">
        <v>28</v>
      </c>
      <c r="R12" s="83" t="s">
        <v>273</v>
      </c>
      <c r="AF12" s="24" t="str">
        <f>IF(AE12="","",VLOOKUP(AE12,REGISTROS!$B$5:$F$1000,2,0))</f>
        <v/>
      </c>
      <c r="AG12" s="24" t="str">
        <f>IF(AE12="","",VLOOKUP(AE12,REGISTROS!$B$5:$F$1000,3,0))</f>
        <v/>
      </c>
      <c r="AH12" s="24" t="str">
        <f>IF(AE12="","",VLOOKUP(AE12,REGISTROS!$B$5:$F$1000,4,0))</f>
        <v/>
      </c>
      <c r="AI12" s="24" t="str">
        <f>IF(AE12="","",VLOOKUP(AE12,REGISTROS!$B$5:$F$1000,5,0))</f>
        <v/>
      </c>
      <c r="AK12" s="68" t="str">
        <f t="shared" si="8"/>
        <v/>
      </c>
      <c r="AL12" s="68" t="str">
        <f t="shared" si="9"/>
        <v/>
      </c>
      <c r="AM12" s="68" t="str">
        <f t="shared" si="10"/>
        <v/>
      </c>
      <c r="AN12" s="68" t="str">
        <f t="shared" si="11"/>
        <v/>
      </c>
      <c r="AO12" s="77" t="str">
        <f>IF(AK12="","",VLOOKUP(AK12,RENTABILIDAD!$C$5:$G$101,5,0))</f>
        <v/>
      </c>
      <c r="AP12" s="78" t="str">
        <f>IFERROR(RENTABILIDAD!I11/VLOOKUP(_xlfn.CONCAT($J$3,E12),'BROKERS-MONEDAS'!$AB$7:$AC$31,2,0),"")</f>
        <v/>
      </c>
      <c r="AQ12" s="78" t="str">
        <f>IFERROR(RENTABILIDAD!K11/VLOOKUP(_xlfn.CONCAT($J$3,E12),'BROKERS-MONEDAS'!$AB$7:$AC$31,2,0),"")</f>
        <v/>
      </c>
      <c r="AR12" s="79" t="str">
        <f t="shared" si="12"/>
        <v/>
      </c>
      <c r="AS12" s="79" t="str">
        <f t="shared" ca="1" si="13"/>
        <v/>
      </c>
      <c r="AT12" s="24" t="str">
        <f>IF(AK12="","",IFERROR(VLOOKUP($J$3,'TASA DE CAMBIO'!$D$2:$G$15,2,0),""))</f>
        <v/>
      </c>
      <c r="AU12" s="24" t="str">
        <f>IF(AK12="","",IFERROR(VLOOKUP($J$3,'TASA DE CAMBIO'!$D$2:$G$15,3,0),""))</f>
        <v/>
      </c>
      <c r="AV12" s="24" t="str">
        <f>IF(AK12="","",IFERROR(VLOOKUP($J$3,'TASA DE CAMBIO'!$D$2:$G$15,4,0),""))</f>
        <v/>
      </c>
      <c r="BC12" s="80" t="s">
        <v>24</v>
      </c>
      <c r="BD12" s="160">
        <v>1</v>
      </c>
      <c r="BE12" s="23"/>
    </row>
    <row r="13" spans="2:60" x14ac:dyDescent="0.2">
      <c r="B13" s="130" t="str">
        <f t="shared" si="0"/>
        <v/>
      </c>
      <c r="C13" s="131" t="str">
        <f t="shared" si="1"/>
        <v/>
      </c>
      <c r="D13" s="131" t="str">
        <f t="shared" si="2"/>
        <v/>
      </c>
      <c r="E13" s="131" t="str">
        <f t="shared" si="3"/>
        <v/>
      </c>
      <c r="F13" s="132" t="str">
        <f>IF(B13="","",VLOOKUP(B13,RENTABILIDAD!$C$5:$G$101,5,0))</f>
        <v/>
      </c>
      <c r="G13" s="133" t="str">
        <f t="shared" si="4"/>
        <v/>
      </c>
      <c r="H13" s="133" t="str">
        <f t="shared" si="5"/>
        <v/>
      </c>
      <c r="I13" s="134" t="str">
        <f t="shared" si="6"/>
        <v/>
      </c>
      <c r="J13" s="135" t="str">
        <f t="shared" ca="1" si="7"/>
        <v/>
      </c>
      <c r="Q13" s="23" t="str" cm="1">
        <f t="array" ref="Q13:Q15">_xlfn.UNIQUE(Tabla1[Moneda])</f>
        <v>USD</v>
      </c>
      <c r="R13" s="83">
        <f ca="1">IF(Q13&lt;&gt;"",SUMIF(Tabla1[Moneda],Q13,Tabla1[% Portafolio]),"")</f>
        <v>0.81510156907467612</v>
      </c>
      <c r="AF13" s="24" t="str">
        <f>IF(AE13="","",VLOOKUP(AE13,REGISTROS!$B$5:$F$1000,2,0))</f>
        <v/>
      </c>
      <c r="AG13" s="24" t="str">
        <f>IF(AE13="","",VLOOKUP(AE13,REGISTROS!$B$5:$F$1000,3,0))</f>
        <v/>
      </c>
      <c r="AH13" s="24" t="str">
        <f>IF(AE13="","",VLOOKUP(AE13,REGISTROS!$B$5:$F$1000,4,0))</f>
        <v/>
      </c>
      <c r="AI13" s="24" t="str">
        <f>IF(AE13="","",VLOOKUP(AE13,REGISTROS!$B$5:$F$1000,5,0))</f>
        <v/>
      </c>
      <c r="AK13" s="68" t="str">
        <f t="shared" si="8"/>
        <v/>
      </c>
      <c r="AL13" s="68" t="str">
        <f t="shared" si="9"/>
        <v/>
      </c>
      <c r="AM13" s="68" t="str">
        <f t="shared" si="10"/>
        <v/>
      </c>
      <c r="AN13" s="68" t="str">
        <f t="shared" si="11"/>
        <v/>
      </c>
      <c r="AO13" s="77" t="str">
        <f>IF(AK13="","",VLOOKUP(AK13,RENTABILIDAD!$C$5:$G$101,5,0))</f>
        <v/>
      </c>
      <c r="AP13" s="78" t="str">
        <f>IFERROR(RENTABILIDAD!I12/VLOOKUP(_xlfn.CONCAT($J$3,E13),'BROKERS-MONEDAS'!$AB$7:$AC$31,2,0),"")</f>
        <v/>
      </c>
      <c r="AQ13" s="78" t="str">
        <f>IFERROR(RENTABILIDAD!K12/VLOOKUP(_xlfn.CONCAT($J$3,E13),'BROKERS-MONEDAS'!$AB$7:$AC$31,2,0),"")</f>
        <v/>
      </c>
      <c r="AR13" s="79" t="str">
        <f t="shared" si="12"/>
        <v/>
      </c>
      <c r="AS13" s="79" t="str">
        <f t="shared" ca="1" si="13"/>
        <v/>
      </c>
      <c r="AT13" s="24" t="str">
        <f>IF(AK13="","",IFERROR(VLOOKUP($J$3,'TASA DE CAMBIO'!$D$2:$G$15,2,0),""))</f>
        <v/>
      </c>
      <c r="AU13" s="24" t="str">
        <f>IF(AK13="","",IFERROR(VLOOKUP($J$3,'TASA DE CAMBIO'!$D$2:$G$15,3,0),""))</f>
        <v/>
      </c>
      <c r="AV13" s="24" t="str">
        <f>IF(AK13="","",IFERROR(VLOOKUP($J$3,'TASA DE CAMBIO'!$D$2:$G$15,4,0),""))</f>
        <v/>
      </c>
      <c r="BC13" s="23"/>
      <c r="BD13" s="23"/>
      <c r="BE13" s="23"/>
    </row>
    <row r="14" spans="2:60" x14ac:dyDescent="0.2">
      <c r="B14" s="130" t="str">
        <f t="shared" si="0"/>
        <v/>
      </c>
      <c r="C14" s="131" t="str">
        <f t="shared" si="1"/>
        <v/>
      </c>
      <c r="D14" s="131" t="str">
        <f t="shared" si="2"/>
        <v/>
      </c>
      <c r="E14" s="131" t="str">
        <f t="shared" si="3"/>
        <v/>
      </c>
      <c r="F14" s="132" t="str">
        <f>IF(B14="","",VLOOKUP(B14,RENTABILIDAD!$C$5:$G$101,5,0))</f>
        <v/>
      </c>
      <c r="G14" s="133" t="str">
        <f t="shared" si="4"/>
        <v/>
      </c>
      <c r="H14" s="133" t="str">
        <f t="shared" si="5"/>
        <v/>
      </c>
      <c r="I14" s="134" t="str">
        <f t="shared" si="6"/>
        <v/>
      </c>
      <c r="J14" s="135" t="str">
        <f t="shared" ca="1" si="7"/>
        <v/>
      </c>
      <c r="Q14" s="23" t="str">
        <v>COP</v>
      </c>
      <c r="R14" s="83">
        <f ca="1">IF(Q14&lt;&gt;"",SUMIF(Tabla1[Moneda],Q14,Tabla1[% Portafolio]),"")</f>
        <v>0.1848984309253239</v>
      </c>
      <c r="AF14" s="24" t="str">
        <f>IF(AE14="","",VLOOKUP(AE14,REGISTROS!$B$5:$F$1000,2,0))</f>
        <v/>
      </c>
      <c r="AG14" s="24" t="str">
        <f>IF(AE14="","",VLOOKUP(AE14,REGISTROS!$B$5:$F$1000,3,0))</f>
        <v/>
      </c>
      <c r="AH14" s="24" t="str">
        <f>IF(AE14="","",VLOOKUP(AE14,REGISTROS!$B$5:$F$1000,4,0))</f>
        <v/>
      </c>
      <c r="AI14" s="24" t="str">
        <f>IF(AE14="","",VLOOKUP(AE14,REGISTROS!$B$5:$F$1000,5,0))</f>
        <v/>
      </c>
      <c r="AK14" s="68" t="str">
        <f t="shared" si="8"/>
        <v/>
      </c>
      <c r="AL14" s="68" t="str">
        <f t="shared" si="9"/>
        <v/>
      </c>
      <c r="AM14" s="68" t="str">
        <f t="shared" si="10"/>
        <v/>
      </c>
      <c r="AN14" s="68" t="str">
        <f t="shared" si="11"/>
        <v/>
      </c>
      <c r="AO14" s="77" t="str">
        <f>IF(AK14="","",VLOOKUP(AK14,RENTABILIDAD!$C$5:$G$101,5,0))</f>
        <v/>
      </c>
      <c r="AP14" s="78" t="str">
        <f>IFERROR(RENTABILIDAD!I13/VLOOKUP(_xlfn.CONCAT($J$3,E14),'BROKERS-MONEDAS'!$AB$7:$AC$31,2,0),"")</f>
        <v/>
      </c>
      <c r="AQ14" s="78" t="str">
        <f>IFERROR(RENTABILIDAD!K13/VLOOKUP(_xlfn.CONCAT($J$3,E14),'BROKERS-MONEDAS'!$AB$7:$AC$31,2,0),"")</f>
        <v/>
      </c>
      <c r="AR14" s="79" t="str">
        <f t="shared" si="12"/>
        <v/>
      </c>
      <c r="AS14" s="79" t="str">
        <f t="shared" ca="1" si="13"/>
        <v/>
      </c>
      <c r="AT14" s="24" t="str">
        <f>IF(AK14="","",IFERROR(VLOOKUP($J$3,'TASA DE CAMBIO'!$D$2:$G$15,2,0),""))</f>
        <v/>
      </c>
      <c r="AU14" s="24" t="str">
        <f>IF(AK14="","",IFERROR(VLOOKUP($J$3,'TASA DE CAMBIO'!$D$2:$G$15,3,0),""))</f>
        <v/>
      </c>
      <c r="AV14" s="24" t="str">
        <f>IF(AK14="","",IFERROR(VLOOKUP($J$3,'TASA DE CAMBIO'!$D$2:$G$15,4,0),""))</f>
        <v/>
      </c>
      <c r="BC14" s="23"/>
      <c r="BD14" s="23"/>
      <c r="BE14" s="23"/>
    </row>
    <row r="15" spans="2:60" x14ac:dyDescent="0.2">
      <c r="B15" s="130" t="str">
        <f t="shared" si="0"/>
        <v/>
      </c>
      <c r="C15" s="131" t="str">
        <f t="shared" si="1"/>
        <v/>
      </c>
      <c r="D15" s="131" t="str">
        <f t="shared" si="2"/>
        <v/>
      </c>
      <c r="E15" s="131" t="str">
        <f t="shared" si="3"/>
        <v/>
      </c>
      <c r="F15" s="132" t="str">
        <f>IF(B15="","",VLOOKUP(B15,RENTABILIDAD!$C$5:$G$101,5,0))</f>
        <v/>
      </c>
      <c r="G15" s="133" t="str">
        <f t="shared" si="4"/>
        <v/>
      </c>
      <c r="H15" s="133" t="str">
        <f t="shared" si="5"/>
        <v/>
      </c>
      <c r="I15" s="134" t="str">
        <f t="shared" si="6"/>
        <v/>
      </c>
      <c r="J15" s="135" t="str">
        <f t="shared" ca="1" si="7"/>
        <v/>
      </c>
      <c r="Q15" s="60" t="str">
        <v/>
      </c>
      <c r="R15" s="83" t="str">
        <f>IF(Q15&lt;&gt;"",SUMIF(Tabla1[Moneda],Q15,Tabla1[% Portafolio]),"")</f>
        <v/>
      </c>
      <c r="AF15" s="24" t="str">
        <f>IF(AE15="","",VLOOKUP(AE15,REGISTROS!$B$5:$F$1000,2,0))</f>
        <v/>
      </c>
      <c r="AG15" s="24" t="str">
        <f>IF(AE15="","",VLOOKUP(AE15,REGISTROS!$B$5:$F$1000,3,0))</f>
        <v/>
      </c>
      <c r="AH15" s="24" t="str">
        <f>IF(AE15="","",VLOOKUP(AE15,REGISTROS!$B$5:$F$1000,4,0))</f>
        <v/>
      </c>
      <c r="AI15" s="24" t="str">
        <f>IF(AE15="","",VLOOKUP(AE15,REGISTROS!$B$5:$F$1000,5,0))</f>
        <v/>
      </c>
      <c r="AK15" s="68" t="str">
        <f t="shared" si="8"/>
        <v/>
      </c>
      <c r="AL15" s="68" t="str">
        <f t="shared" si="9"/>
        <v/>
      </c>
      <c r="AM15" s="68" t="str">
        <f t="shared" si="10"/>
        <v/>
      </c>
      <c r="AN15" s="68" t="str">
        <f t="shared" si="11"/>
        <v/>
      </c>
      <c r="AO15" s="77" t="str">
        <f>IF(AK15="","",VLOOKUP(AK15,RENTABILIDAD!$C$5:$G$101,5,0))</f>
        <v/>
      </c>
      <c r="AP15" s="78" t="str">
        <f>IFERROR(RENTABILIDAD!I14/VLOOKUP(_xlfn.CONCAT($J$3,E15),'BROKERS-MONEDAS'!$AB$7:$AC$31,2,0),"")</f>
        <v/>
      </c>
      <c r="AQ15" s="78" t="str">
        <f>IFERROR(RENTABILIDAD!K14/VLOOKUP(_xlfn.CONCAT($J$3,E15),'BROKERS-MONEDAS'!$AB$7:$AC$31,2,0),"")</f>
        <v/>
      </c>
      <c r="AR15" s="79" t="str">
        <f t="shared" si="12"/>
        <v/>
      </c>
      <c r="AS15" s="79" t="str">
        <f t="shared" ca="1" si="13"/>
        <v/>
      </c>
      <c r="AT15" s="24" t="str">
        <f>IF(AK15="","",IFERROR(VLOOKUP($J$3,'TASA DE CAMBIO'!$D$2:$G$15,2,0),""))</f>
        <v/>
      </c>
      <c r="AU15" s="24" t="str">
        <f>IF(AK15="","",IFERROR(VLOOKUP($J$3,'TASA DE CAMBIO'!$D$2:$G$15,3,0),""))</f>
        <v/>
      </c>
      <c r="AV15" s="24" t="str">
        <f>IF(AK15="","",IFERROR(VLOOKUP($J$3,'TASA DE CAMBIO'!$D$2:$G$15,4,0),""))</f>
        <v/>
      </c>
      <c r="BC15" s="23"/>
      <c r="BD15" s="23"/>
      <c r="BE15" s="23"/>
    </row>
    <row r="16" spans="2:60" x14ac:dyDescent="0.2">
      <c r="B16" s="130" t="str">
        <f t="shared" si="0"/>
        <v/>
      </c>
      <c r="C16" s="131" t="str">
        <f t="shared" si="1"/>
        <v/>
      </c>
      <c r="D16" s="131" t="str">
        <f t="shared" si="2"/>
        <v/>
      </c>
      <c r="E16" s="131" t="str">
        <f t="shared" si="3"/>
        <v/>
      </c>
      <c r="F16" s="132" t="str">
        <f>IF(B16="","",VLOOKUP(B16,RENTABILIDAD!$C$5:$G$101,5,0))</f>
        <v/>
      </c>
      <c r="G16" s="133" t="str">
        <f t="shared" si="4"/>
        <v/>
      </c>
      <c r="H16" s="133" t="str">
        <f t="shared" si="5"/>
        <v/>
      </c>
      <c r="I16" s="134" t="str">
        <f t="shared" si="6"/>
        <v/>
      </c>
      <c r="J16" s="135" t="str">
        <f t="shared" ca="1" si="7"/>
        <v/>
      </c>
      <c r="R16" s="83" t="str">
        <f>IF(Q16&lt;&gt;"",SUMIF(Tabla1[Moneda],Q16,Tabla1[% Portafolio]),"")</f>
        <v/>
      </c>
      <c r="AF16" s="24" t="str">
        <f>IF(AE16="","",VLOOKUP(AE16,REGISTROS!$B$5:$F$1000,2,0))</f>
        <v/>
      </c>
      <c r="AG16" s="24" t="str">
        <f>IF(AE16="","",VLOOKUP(AE16,REGISTROS!$B$5:$F$1000,3,0))</f>
        <v/>
      </c>
      <c r="AH16" s="24" t="str">
        <f>IF(AE16="","",VLOOKUP(AE16,REGISTROS!$B$5:$F$1000,4,0))</f>
        <v/>
      </c>
      <c r="AI16" s="24" t="str">
        <f>IF(AE16="","",VLOOKUP(AE16,REGISTROS!$B$5:$F$1000,5,0))</f>
        <v/>
      </c>
      <c r="AK16" s="68" t="str">
        <f t="shared" si="8"/>
        <v/>
      </c>
      <c r="AL16" s="68" t="str">
        <f t="shared" si="9"/>
        <v/>
      </c>
      <c r="AM16" s="68" t="str">
        <f t="shared" si="10"/>
        <v/>
      </c>
      <c r="AN16" s="68" t="str">
        <f t="shared" si="11"/>
        <v/>
      </c>
      <c r="AO16" s="77" t="str">
        <f>IF(AK16="","",VLOOKUP(AK16,RENTABILIDAD!$C$5:$G$101,5,0))</f>
        <v/>
      </c>
      <c r="AP16" s="78" t="str">
        <f>IFERROR(RENTABILIDAD!I15/VLOOKUP(_xlfn.CONCAT($J$3,E16),'BROKERS-MONEDAS'!$AB$7:$AC$31,2,0),"")</f>
        <v/>
      </c>
      <c r="AQ16" s="78" t="str">
        <f>IFERROR(RENTABILIDAD!K15/VLOOKUP(_xlfn.CONCAT($J$3,E16),'BROKERS-MONEDAS'!$AB$7:$AC$31,2,0),"")</f>
        <v/>
      </c>
      <c r="AR16" s="79" t="str">
        <f t="shared" si="12"/>
        <v/>
      </c>
      <c r="AS16" s="79" t="str">
        <f t="shared" ca="1" si="13"/>
        <v/>
      </c>
      <c r="AT16" s="24" t="str">
        <f>IF(AK16="","",IFERROR(VLOOKUP($J$3,'TASA DE CAMBIO'!$D$2:$G$15,2,0),""))</f>
        <v/>
      </c>
      <c r="AU16" s="24" t="str">
        <f>IF(AK16="","",IFERROR(VLOOKUP($J$3,'TASA DE CAMBIO'!$D$2:$G$15,3,0),""))</f>
        <v/>
      </c>
      <c r="AV16" s="24" t="str">
        <f>IF(AK16="","",IFERROR(VLOOKUP($J$3,'TASA DE CAMBIO'!$D$2:$G$15,4,0),""))</f>
        <v/>
      </c>
      <c r="BC16" s="23"/>
      <c r="BD16" s="23"/>
      <c r="BE16" s="23"/>
    </row>
    <row r="17" spans="2:57" x14ac:dyDescent="0.2">
      <c r="B17" s="130" t="str">
        <f t="shared" si="0"/>
        <v/>
      </c>
      <c r="C17" s="131" t="str">
        <f t="shared" si="1"/>
        <v/>
      </c>
      <c r="D17" s="131" t="str">
        <f t="shared" si="2"/>
        <v/>
      </c>
      <c r="E17" s="131" t="str">
        <f t="shared" si="3"/>
        <v/>
      </c>
      <c r="F17" s="132" t="str">
        <f>IF(B17="","",VLOOKUP(B17,RENTABILIDAD!$C$5:$G$101,5,0))</f>
        <v/>
      </c>
      <c r="G17" s="133" t="str">
        <f t="shared" si="4"/>
        <v/>
      </c>
      <c r="H17" s="133" t="str">
        <f t="shared" si="5"/>
        <v/>
      </c>
      <c r="I17" s="134" t="str">
        <f t="shared" si="6"/>
        <v/>
      </c>
      <c r="J17" s="135" t="str">
        <f t="shared" ca="1" si="7"/>
        <v/>
      </c>
      <c r="R17" s="83" t="str">
        <f>IF(Q17&lt;&gt;"",SUMIF(Tabla1[Moneda],Q17,Tabla1[% Portafolio]),"")</f>
        <v/>
      </c>
      <c r="AF17" s="24" t="str">
        <f>IF(AE17="","",VLOOKUP(AE17,REGISTROS!$B$5:$F$1000,2,0))</f>
        <v/>
      </c>
      <c r="AG17" s="24" t="str">
        <f>IF(AE17="","",VLOOKUP(AE17,REGISTROS!$B$5:$F$1000,3,0))</f>
        <v/>
      </c>
      <c r="AH17" s="24" t="str">
        <f>IF(AE17="","",VLOOKUP(AE17,REGISTROS!$B$5:$F$1000,4,0))</f>
        <v/>
      </c>
      <c r="AI17" s="24" t="str">
        <f>IF(AE17="","",VLOOKUP(AE17,REGISTROS!$B$5:$F$1000,5,0))</f>
        <v/>
      </c>
      <c r="AK17" s="68" t="str">
        <f t="shared" si="8"/>
        <v/>
      </c>
      <c r="AL17" s="68" t="str">
        <f t="shared" si="9"/>
        <v/>
      </c>
      <c r="AM17" s="68" t="str">
        <f t="shared" si="10"/>
        <v/>
      </c>
      <c r="AN17" s="68" t="str">
        <f t="shared" si="11"/>
        <v/>
      </c>
      <c r="AO17" s="77" t="str">
        <f>IF(AK17="","",VLOOKUP(AK17,RENTABILIDAD!$C$5:$G$101,5,0))</f>
        <v/>
      </c>
      <c r="AP17" s="78" t="str">
        <f>IFERROR(RENTABILIDAD!I16/VLOOKUP(_xlfn.CONCAT($J$3,E17),'BROKERS-MONEDAS'!$AB$7:$AC$31,2,0),"")</f>
        <v/>
      </c>
      <c r="AQ17" s="78" t="str">
        <f>IFERROR(RENTABILIDAD!K16/VLOOKUP(_xlfn.CONCAT($J$3,E17),'BROKERS-MONEDAS'!$AB$7:$AC$31,2,0),"")</f>
        <v/>
      </c>
      <c r="AR17" s="79" t="str">
        <f t="shared" si="12"/>
        <v/>
      </c>
      <c r="AS17" s="79" t="str">
        <f t="shared" ca="1" si="13"/>
        <v/>
      </c>
      <c r="AT17" s="24" t="str">
        <f>IF(AK17="","",IFERROR(VLOOKUP($J$3,'TASA DE CAMBIO'!$D$2:$G$15,2,0),""))</f>
        <v/>
      </c>
      <c r="AU17" s="24" t="str">
        <f>IF(AK17="","",IFERROR(VLOOKUP($J$3,'TASA DE CAMBIO'!$D$2:$G$15,3,0),""))</f>
        <v/>
      </c>
      <c r="AV17" s="24" t="str">
        <f>IF(AK17="","",IFERROR(VLOOKUP($J$3,'TASA DE CAMBIO'!$D$2:$G$15,4,0),""))</f>
        <v/>
      </c>
      <c r="BC17" s="23"/>
      <c r="BD17" s="23"/>
      <c r="BE17" s="23"/>
    </row>
    <row r="18" spans="2:57" x14ac:dyDescent="0.2">
      <c r="B18" s="130" t="str">
        <f t="shared" si="0"/>
        <v/>
      </c>
      <c r="C18" s="131" t="str">
        <f t="shared" si="1"/>
        <v/>
      </c>
      <c r="D18" s="131" t="str">
        <f t="shared" si="2"/>
        <v/>
      </c>
      <c r="E18" s="131" t="str">
        <f t="shared" si="3"/>
        <v/>
      </c>
      <c r="F18" s="132" t="str">
        <f>IF(B18="","",VLOOKUP(B18,RENTABILIDAD!$C$5:$G$101,5,0))</f>
        <v/>
      </c>
      <c r="G18" s="133" t="str">
        <f t="shared" si="4"/>
        <v/>
      </c>
      <c r="H18" s="133" t="str">
        <f t="shared" si="5"/>
        <v/>
      </c>
      <c r="I18" s="134" t="str">
        <f t="shared" si="6"/>
        <v/>
      </c>
      <c r="J18" s="135" t="str">
        <f t="shared" ca="1" si="7"/>
        <v/>
      </c>
      <c r="AF18" s="24" t="str">
        <f>IF(AE18="","",VLOOKUP(AE18,REGISTROS!$B$5:$F$1000,2,0))</f>
        <v/>
      </c>
      <c r="AG18" s="24" t="str">
        <f>IF(AE18="","",VLOOKUP(AE18,REGISTROS!$B$5:$F$1000,3,0))</f>
        <v/>
      </c>
      <c r="AH18" s="24" t="str">
        <f>IF(AE18="","",VLOOKUP(AE18,REGISTROS!$B$5:$F$1000,4,0))</f>
        <v/>
      </c>
      <c r="AI18" s="24" t="str">
        <f>IF(AE18="","",VLOOKUP(AE18,REGISTROS!$B$5:$F$1000,5,0))</f>
        <v/>
      </c>
      <c r="AK18" s="68" t="str">
        <f t="shared" si="8"/>
        <v/>
      </c>
      <c r="AL18" s="68" t="str">
        <f t="shared" si="9"/>
        <v/>
      </c>
      <c r="AM18" s="68" t="str">
        <f t="shared" si="10"/>
        <v/>
      </c>
      <c r="AN18" s="68" t="str">
        <f t="shared" si="11"/>
        <v/>
      </c>
      <c r="AO18" s="77" t="str">
        <f>IF(AK18="","",VLOOKUP(AK18,RENTABILIDAD!$C$5:$G$101,5,0))</f>
        <v/>
      </c>
      <c r="AP18" s="78" t="str">
        <f>IFERROR(RENTABILIDAD!I17/VLOOKUP(_xlfn.CONCAT($J$3,E18),'BROKERS-MONEDAS'!$AB$7:$AC$31,2,0),"")</f>
        <v/>
      </c>
      <c r="AQ18" s="78" t="str">
        <f>IFERROR(RENTABILIDAD!K17/VLOOKUP(_xlfn.CONCAT($J$3,E18),'BROKERS-MONEDAS'!$AB$7:$AC$31,2,0),"")</f>
        <v/>
      </c>
      <c r="AR18" s="79" t="str">
        <f t="shared" si="12"/>
        <v/>
      </c>
      <c r="AS18" s="79" t="str">
        <f t="shared" ca="1" si="13"/>
        <v/>
      </c>
      <c r="AT18" s="24" t="str">
        <f>IF(AK18="","",IFERROR(VLOOKUP($J$3,'TASA DE CAMBIO'!$D$2:$G$15,2,0),""))</f>
        <v/>
      </c>
      <c r="AU18" s="24" t="str">
        <f>IF(AK18="","",IFERROR(VLOOKUP($J$3,'TASA DE CAMBIO'!$D$2:$G$15,3,0),""))</f>
        <v/>
      </c>
      <c r="AV18" s="24" t="str">
        <f>IF(AK18="","",IFERROR(VLOOKUP($J$3,'TASA DE CAMBIO'!$D$2:$G$15,4,0),""))</f>
        <v/>
      </c>
      <c r="BC18" s="23"/>
      <c r="BD18" s="23"/>
      <c r="BE18" s="23"/>
    </row>
    <row r="19" spans="2:57" x14ac:dyDescent="0.2">
      <c r="B19" s="130" t="str">
        <f t="shared" si="0"/>
        <v/>
      </c>
      <c r="C19" s="131" t="str">
        <f t="shared" si="1"/>
        <v/>
      </c>
      <c r="D19" s="131" t="str">
        <f t="shared" si="2"/>
        <v/>
      </c>
      <c r="E19" s="131" t="str">
        <f t="shared" si="3"/>
        <v/>
      </c>
      <c r="F19" s="132" t="str">
        <f>IF(B19="","",VLOOKUP(B19,RENTABILIDAD!$C$5:$G$101,5,0))</f>
        <v/>
      </c>
      <c r="G19" s="133" t="str">
        <f t="shared" si="4"/>
        <v/>
      </c>
      <c r="H19" s="133" t="str">
        <f t="shared" si="5"/>
        <v/>
      </c>
      <c r="I19" s="134" t="str">
        <f t="shared" si="6"/>
        <v/>
      </c>
      <c r="J19" s="135" t="str">
        <f t="shared" ca="1" si="7"/>
        <v/>
      </c>
      <c r="AF19" s="24" t="str">
        <f>IF(AE19="","",VLOOKUP(AE19,REGISTROS!$B$5:$F$1000,2,0))</f>
        <v/>
      </c>
      <c r="AG19" s="24" t="str">
        <f>IF(AE19="","",VLOOKUP(AE19,REGISTROS!$B$5:$F$1000,3,0))</f>
        <v/>
      </c>
      <c r="AH19" s="24" t="str">
        <f>IF(AE19="","",VLOOKUP(AE19,REGISTROS!$B$5:$F$1000,4,0))</f>
        <v/>
      </c>
      <c r="AI19" s="24" t="str">
        <f>IF(AE19="","",VLOOKUP(AE19,REGISTROS!$B$5:$F$1000,5,0))</f>
        <v/>
      </c>
      <c r="AK19" s="68" t="str">
        <f t="shared" si="8"/>
        <v/>
      </c>
      <c r="AL19" s="68" t="str">
        <f t="shared" si="9"/>
        <v/>
      </c>
      <c r="AM19" s="68" t="str">
        <f t="shared" si="10"/>
        <v/>
      </c>
      <c r="AN19" s="68" t="str">
        <f t="shared" si="11"/>
        <v/>
      </c>
      <c r="AO19" s="77" t="str">
        <f>IF(AK19="","",VLOOKUP(AK19,RENTABILIDAD!$C$5:$G$101,5,0))</f>
        <v/>
      </c>
      <c r="AP19" s="78" t="str">
        <f>IFERROR(RENTABILIDAD!I18/VLOOKUP(_xlfn.CONCAT($J$3,E19),'BROKERS-MONEDAS'!$AB$7:$AC$31,2,0),"")</f>
        <v/>
      </c>
      <c r="AQ19" s="78" t="str">
        <f>IFERROR(RENTABILIDAD!K18/VLOOKUP(_xlfn.CONCAT($J$3,E19),'BROKERS-MONEDAS'!$AB$7:$AC$31,2,0),"")</f>
        <v/>
      </c>
      <c r="AR19" s="79" t="str">
        <f t="shared" si="12"/>
        <v/>
      </c>
      <c r="AS19" s="79" t="str">
        <f t="shared" ca="1" si="13"/>
        <v/>
      </c>
      <c r="AT19" s="24" t="str">
        <f>IF(AK19="","",IFERROR(VLOOKUP($J$3,'TASA DE CAMBIO'!$D$2:$G$15,2,0),""))</f>
        <v/>
      </c>
      <c r="AU19" s="24" t="str">
        <f>IF(AK19="","",IFERROR(VLOOKUP($J$3,'TASA DE CAMBIO'!$D$2:$G$15,3,0),""))</f>
        <v/>
      </c>
      <c r="AV19" s="24" t="str">
        <f>IF(AK19="","",IFERROR(VLOOKUP($J$3,'TASA DE CAMBIO'!$D$2:$G$15,4,0),""))</f>
        <v/>
      </c>
      <c r="BC19" s="23"/>
      <c r="BD19" s="23"/>
      <c r="BE19" s="23"/>
    </row>
    <row r="20" spans="2:57" x14ac:dyDescent="0.2">
      <c r="B20" s="130" t="str">
        <f t="shared" si="0"/>
        <v/>
      </c>
      <c r="C20" s="131" t="str">
        <f t="shared" si="1"/>
        <v/>
      </c>
      <c r="D20" s="131" t="str">
        <f t="shared" si="2"/>
        <v/>
      </c>
      <c r="E20" s="131" t="str">
        <f t="shared" si="3"/>
        <v/>
      </c>
      <c r="F20" s="132" t="str">
        <f>IF(B20="","",VLOOKUP(B20,RENTABILIDAD!$C$5:$G$101,5,0))</f>
        <v/>
      </c>
      <c r="G20" s="133" t="str">
        <f t="shared" si="4"/>
        <v/>
      </c>
      <c r="H20" s="133" t="str">
        <f t="shared" si="5"/>
        <v/>
      </c>
      <c r="I20" s="134" t="str">
        <f t="shared" si="6"/>
        <v/>
      </c>
      <c r="J20" s="135" t="str">
        <f t="shared" ca="1" si="7"/>
        <v/>
      </c>
      <c r="AF20" s="24" t="str">
        <f>IF(AE20="","",VLOOKUP(AE20,REGISTROS!$B$5:$F$1000,2,0))</f>
        <v/>
      </c>
      <c r="AG20" s="24" t="str">
        <f>IF(AE20="","",VLOOKUP(AE20,REGISTROS!$B$5:$F$1000,3,0))</f>
        <v/>
      </c>
      <c r="AH20" s="24" t="str">
        <f>IF(AE20="","",VLOOKUP(AE20,REGISTROS!$B$5:$F$1000,4,0))</f>
        <v/>
      </c>
      <c r="AI20" s="24" t="str">
        <f>IF(AE20="","",VLOOKUP(AE20,REGISTROS!$B$5:$F$1000,5,0))</f>
        <v/>
      </c>
      <c r="AK20" s="68" t="str">
        <f t="shared" si="8"/>
        <v/>
      </c>
      <c r="AL20" s="68" t="str">
        <f t="shared" si="9"/>
        <v/>
      </c>
      <c r="AM20" s="68" t="str">
        <f t="shared" si="10"/>
        <v/>
      </c>
      <c r="AN20" s="68" t="str">
        <f t="shared" si="11"/>
        <v/>
      </c>
      <c r="AO20" s="77" t="str">
        <f>IF(AK20="","",VLOOKUP(AK20,RENTABILIDAD!$C$5:$G$101,5,0))</f>
        <v/>
      </c>
      <c r="AP20" s="78" t="str">
        <f>IFERROR(RENTABILIDAD!I19/VLOOKUP(_xlfn.CONCAT($J$3,E20),'BROKERS-MONEDAS'!$AB$7:$AC$31,2,0),"")</f>
        <v/>
      </c>
      <c r="AQ20" s="78" t="str">
        <f>IFERROR(RENTABILIDAD!K19/VLOOKUP(_xlfn.CONCAT($J$3,E20),'BROKERS-MONEDAS'!$AB$7:$AC$31,2,0),"")</f>
        <v/>
      </c>
      <c r="AR20" s="79" t="str">
        <f t="shared" si="12"/>
        <v/>
      </c>
      <c r="AS20" s="79" t="str">
        <f t="shared" ca="1" si="13"/>
        <v/>
      </c>
      <c r="AT20" s="24" t="str">
        <f>IF(AK20="","",IFERROR(VLOOKUP($J$3,'TASA DE CAMBIO'!$D$2:$G$15,2,0),""))</f>
        <v/>
      </c>
      <c r="AU20" s="24" t="str">
        <f>IF(AK20="","",IFERROR(VLOOKUP($J$3,'TASA DE CAMBIO'!$D$2:$G$15,3,0),""))</f>
        <v/>
      </c>
      <c r="AV20" s="24" t="str">
        <f>IF(AK20="","",IFERROR(VLOOKUP($J$3,'TASA DE CAMBIO'!$D$2:$G$15,4,0),""))</f>
        <v/>
      </c>
      <c r="BC20" s="23"/>
      <c r="BD20" s="23"/>
      <c r="BE20" s="23"/>
    </row>
    <row r="21" spans="2:57" x14ac:dyDescent="0.2">
      <c r="B21" s="130" t="str">
        <f t="shared" si="0"/>
        <v/>
      </c>
      <c r="C21" s="131" t="str">
        <f t="shared" si="1"/>
        <v/>
      </c>
      <c r="D21" s="131" t="str">
        <f t="shared" si="2"/>
        <v/>
      </c>
      <c r="E21" s="131" t="str">
        <f t="shared" si="3"/>
        <v/>
      </c>
      <c r="F21" s="132" t="str">
        <f>IF(B21="","",VLOOKUP(B21,RENTABILIDAD!$C$5:$G$101,5,0))</f>
        <v/>
      </c>
      <c r="G21" s="133" t="str">
        <f t="shared" si="4"/>
        <v/>
      </c>
      <c r="H21" s="133" t="str">
        <f t="shared" si="5"/>
        <v/>
      </c>
      <c r="I21" s="134" t="str">
        <f t="shared" si="6"/>
        <v/>
      </c>
      <c r="J21" s="135" t="str">
        <f t="shared" ca="1" si="7"/>
        <v/>
      </c>
      <c r="AF21" s="24" t="str">
        <f>IF(AE21="","",VLOOKUP(AE21,REGISTROS!$B$5:$F$1000,2,0))</f>
        <v/>
      </c>
      <c r="AG21" s="24" t="str">
        <f>IF(AE21="","",VLOOKUP(AE21,REGISTROS!$B$5:$F$1000,3,0))</f>
        <v/>
      </c>
      <c r="AH21" s="24" t="str">
        <f>IF(AE21="","",VLOOKUP(AE21,REGISTROS!$B$5:$F$1000,4,0))</f>
        <v/>
      </c>
      <c r="AI21" s="24" t="str">
        <f>IF(AE21="","",VLOOKUP(AE21,REGISTROS!$B$5:$F$1000,5,0))</f>
        <v/>
      </c>
      <c r="AK21" s="68" t="str">
        <f t="shared" si="8"/>
        <v/>
      </c>
      <c r="AL21" s="68" t="str">
        <f t="shared" si="9"/>
        <v/>
      </c>
      <c r="AM21" s="68" t="str">
        <f t="shared" si="10"/>
        <v/>
      </c>
      <c r="AN21" s="68" t="str">
        <f t="shared" si="11"/>
        <v/>
      </c>
      <c r="AO21" s="77" t="str">
        <f>IF(AK21="","",VLOOKUP(AK21,RENTABILIDAD!$C$5:$G$101,5,0))</f>
        <v/>
      </c>
      <c r="AP21" s="78" t="str">
        <f>IFERROR(RENTABILIDAD!I20/VLOOKUP(_xlfn.CONCAT($J$3,E21),'BROKERS-MONEDAS'!$AB$7:$AC$31,2,0),"")</f>
        <v/>
      </c>
      <c r="AQ21" s="78" t="str">
        <f>IFERROR(RENTABILIDAD!K20/VLOOKUP(_xlfn.CONCAT($J$3,E21),'BROKERS-MONEDAS'!$AB$7:$AC$31,2,0),"")</f>
        <v/>
      </c>
      <c r="AR21" s="79" t="str">
        <f t="shared" si="12"/>
        <v/>
      </c>
      <c r="AS21" s="79" t="str">
        <f t="shared" ca="1" si="13"/>
        <v/>
      </c>
      <c r="AT21" s="24" t="str">
        <f>IF(AK21="","",IFERROR(VLOOKUP($J$3,'TASA DE CAMBIO'!$D$2:$G$15,2,0),""))</f>
        <v/>
      </c>
      <c r="AU21" s="24" t="str">
        <f>IF(AK21="","",IFERROR(VLOOKUP($J$3,'TASA DE CAMBIO'!$D$2:$G$15,3,0),""))</f>
        <v/>
      </c>
      <c r="AV21" s="24" t="str">
        <f>IF(AK21="","",IFERROR(VLOOKUP($J$3,'TASA DE CAMBIO'!$D$2:$G$15,4,0),""))</f>
        <v/>
      </c>
      <c r="BC21" s="23"/>
      <c r="BD21" s="23"/>
      <c r="BE21" s="23"/>
    </row>
    <row r="22" spans="2:57" x14ac:dyDescent="0.2">
      <c r="B22" s="130" t="str">
        <f t="shared" si="0"/>
        <v/>
      </c>
      <c r="C22" s="131" t="str">
        <f t="shared" si="1"/>
        <v/>
      </c>
      <c r="D22" s="131" t="str">
        <f t="shared" si="2"/>
        <v/>
      </c>
      <c r="E22" s="131" t="str">
        <f t="shared" si="3"/>
        <v/>
      </c>
      <c r="F22" s="132" t="str">
        <f>IF(B22="","",VLOOKUP(B22,RENTABILIDAD!$C$5:$G$101,5,0))</f>
        <v/>
      </c>
      <c r="G22" s="133" t="str">
        <f t="shared" si="4"/>
        <v/>
      </c>
      <c r="H22" s="133" t="str">
        <f t="shared" si="5"/>
        <v/>
      </c>
      <c r="I22" s="134" t="str">
        <f t="shared" si="6"/>
        <v/>
      </c>
      <c r="J22" s="135" t="str">
        <f t="shared" ca="1" si="7"/>
        <v/>
      </c>
      <c r="AF22" s="24" t="str">
        <f>IF(AE22="","",VLOOKUP(AE22,REGISTROS!$B$5:$F$1000,2,0))</f>
        <v/>
      </c>
      <c r="AG22" s="24" t="str">
        <f>IF(AE22="","",VLOOKUP(AE22,REGISTROS!$B$5:$F$1000,3,0))</f>
        <v/>
      </c>
      <c r="AH22" s="24" t="str">
        <f>IF(AE22="","",VLOOKUP(AE22,REGISTROS!$B$5:$F$1000,4,0))</f>
        <v/>
      </c>
      <c r="AI22" s="24" t="str">
        <f>IF(AE22="","",VLOOKUP(AE22,REGISTROS!$B$5:$F$1000,5,0))</f>
        <v/>
      </c>
      <c r="AK22" s="68" t="str">
        <f t="shared" si="8"/>
        <v/>
      </c>
      <c r="AL22" s="68" t="str">
        <f t="shared" si="9"/>
        <v/>
      </c>
      <c r="AM22" s="68" t="str">
        <f t="shared" si="10"/>
        <v/>
      </c>
      <c r="AN22" s="68" t="str">
        <f t="shared" si="11"/>
        <v/>
      </c>
      <c r="AO22" s="77" t="str">
        <f>IF(AK22="","",VLOOKUP(AK22,RENTABILIDAD!$C$5:$G$101,5,0))</f>
        <v/>
      </c>
      <c r="AP22" s="78" t="str">
        <f>IFERROR(RENTABILIDAD!I21/VLOOKUP(_xlfn.CONCAT($J$3,E22),'BROKERS-MONEDAS'!$AB$7:$AC$31,2,0),"")</f>
        <v/>
      </c>
      <c r="AQ22" s="78" t="str">
        <f>IFERROR(RENTABILIDAD!K21/VLOOKUP(_xlfn.CONCAT($J$3,E22),'BROKERS-MONEDAS'!$AB$7:$AC$31,2,0),"")</f>
        <v/>
      </c>
      <c r="AR22" s="79" t="str">
        <f t="shared" si="12"/>
        <v/>
      </c>
      <c r="AS22" s="79" t="str">
        <f t="shared" ca="1" si="13"/>
        <v/>
      </c>
      <c r="AT22" s="24" t="str">
        <f>IF(AK22="","",IFERROR(VLOOKUP($J$3,'TASA DE CAMBIO'!$D$2:$G$15,2,0),""))</f>
        <v/>
      </c>
      <c r="AU22" s="24" t="str">
        <f>IF(AK22="","",IFERROR(VLOOKUP($J$3,'TASA DE CAMBIO'!$D$2:$G$15,3,0),""))</f>
        <v/>
      </c>
      <c r="AV22" s="24" t="str">
        <f>IF(AK22="","",IFERROR(VLOOKUP($J$3,'TASA DE CAMBIO'!$D$2:$G$15,4,0),""))</f>
        <v/>
      </c>
      <c r="BC22" s="23"/>
      <c r="BD22" s="23"/>
      <c r="BE22" s="23"/>
    </row>
    <row r="23" spans="2:57" x14ac:dyDescent="0.2">
      <c r="B23" s="130" t="str">
        <f t="shared" si="0"/>
        <v/>
      </c>
      <c r="C23" s="131" t="str">
        <f t="shared" si="1"/>
        <v/>
      </c>
      <c r="D23" s="131" t="str">
        <f t="shared" si="2"/>
        <v/>
      </c>
      <c r="E23" s="131" t="str">
        <f t="shared" si="3"/>
        <v/>
      </c>
      <c r="F23" s="132" t="str">
        <f>IF(B23="","",VLOOKUP(B23,RENTABILIDAD!$C$5:$G$101,5,0))</f>
        <v/>
      </c>
      <c r="G23" s="133" t="str">
        <f t="shared" si="4"/>
        <v/>
      </c>
      <c r="H23" s="133" t="str">
        <f t="shared" si="5"/>
        <v/>
      </c>
      <c r="I23" s="134" t="str">
        <f t="shared" si="6"/>
        <v/>
      </c>
      <c r="J23" s="135" t="str">
        <f t="shared" ca="1" si="7"/>
        <v/>
      </c>
      <c r="AF23" s="24" t="str">
        <f>IF(AE23="","",VLOOKUP(AE23,REGISTROS!$B$5:$F$1000,2,0))</f>
        <v/>
      </c>
      <c r="AG23" s="24" t="str">
        <f>IF(AE23="","",VLOOKUP(AE23,REGISTROS!$B$5:$F$1000,3,0))</f>
        <v/>
      </c>
      <c r="AH23" s="24" t="str">
        <f>IF(AE23="","",VLOOKUP(AE23,REGISTROS!$B$5:$F$1000,4,0))</f>
        <v/>
      </c>
      <c r="AI23" s="24" t="str">
        <f>IF(AE23="","",VLOOKUP(AE23,REGISTROS!$B$5:$F$1000,5,0))</f>
        <v/>
      </c>
      <c r="AK23" s="68" t="str">
        <f t="shared" si="8"/>
        <v/>
      </c>
      <c r="AL23" s="68" t="str">
        <f t="shared" si="9"/>
        <v/>
      </c>
      <c r="AM23" s="68" t="str">
        <f t="shared" si="10"/>
        <v/>
      </c>
      <c r="AN23" s="68" t="str">
        <f t="shared" si="11"/>
        <v/>
      </c>
      <c r="AO23" s="77" t="str">
        <f>IF(AK23="","",VLOOKUP(AK23,RENTABILIDAD!$C$5:$G$101,5,0))</f>
        <v/>
      </c>
      <c r="AP23" s="78" t="str">
        <f>IFERROR(RENTABILIDAD!I22/VLOOKUP(_xlfn.CONCAT($J$3,E23),'BROKERS-MONEDAS'!$AB$7:$AC$31,2,0),"")</f>
        <v/>
      </c>
      <c r="AQ23" s="78" t="str">
        <f>IFERROR(RENTABILIDAD!K22/VLOOKUP(_xlfn.CONCAT($J$3,E23),'BROKERS-MONEDAS'!$AB$7:$AC$31,2,0),"")</f>
        <v/>
      </c>
      <c r="AR23" s="79" t="str">
        <f t="shared" si="12"/>
        <v/>
      </c>
      <c r="AS23" s="79" t="str">
        <f t="shared" ca="1" si="13"/>
        <v/>
      </c>
      <c r="AT23" s="24" t="str">
        <f>IF(AK23="","",IFERROR(VLOOKUP($J$3,'TASA DE CAMBIO'!$D$2:$G$15,2,0),""))</f>
        <v/>
      </c>
      <c r="AU23" s="24" t="str">
        <f>IF(AK23="","",IFERROR(VLOOKUP($J$3,'TASA DE CAMBIO'!$D$2:$G$15,3,0),""))</f>
        <v/>
      </c>
      <c r="AV23" s="24" t="str">
        <f>IF(AK23="","",IFERROR(VLOOKUP($J$3,'TASA DE CAMBIO'!$D$2:$G$15,4,0),""))</f>
        <v/>
      </c>
      <c r="BC23" s="23"/>
      <c r="BD23" s="23"/>
      <c r="BE23" s="23"/>
    </row>
    <row r="24" spans="2:57" x14ac:dyDescent="0.2">
      <c r="B24" s="130" t="str">
        <f t="shared" si="0"/>
        <v/>
      </c>
      <c r="C24" s="131" t="str">
        <f t="shared" si="1"/>
        <v/>
      </c>
      <c r="D24" s="131" t="str">
        <f t="shared" si="2"/>
        <v/>
      </c>
      <c r="E24" s="131" t="str">
        <f t="shared" si="3"/>
        <v/>
      </c>
      <c r="F24" s="132" t="str">
        <f>IF(B24="","",VLOOKUP(B24,RENTABILIDAD!$C$5:$G$101,5,0))</f>
        <v/>
      </c>
      <c r="G24" s="133" t="str">
        <f t="shared" si="4"/>
        <v/>
      </c>
      <c r="H24" s="133" t="str">
        <f t="shared" si="5"/>
        <v/>
      </c>
      <c r="I24" s="134" t="str">
        <f t="shared" si="6"/>
        <v/>
      </c>
      <c r="J24" s="135" t="str">
        <f t="shared" ca="1" si="7"/>
        <v/>
      </c>
      <c r="AF24" s="24" t="str">
        <f>IF(AE24="","",VLOOKUP(AE24,REGISTROS!$B$5:$F$1000,2,0))</f>
        <v/>
      </c>
      <c r="AG24" s="24" t="str">
        <f>IF(AE24="","",VLOOKUP(AE24,REGISTROS!$B$5:$F$1000,3,0))</f>
        <v/>
      </c>
      <c r="AH24" s="24" t="str">
        <f>IF(AE24="","",VLOOKUP(AE24,REGISTROS!$B$5:$F$1000,4,0))</f>
        <v/>
      </c>
      <c r="AI24" s="24" t="str">
        <f>IF(AE24="","",VLOOKUP(AE24,REGISTROS!$B$5:$F$1000,5,0))</f>
        <v/>
      </c>
      <c r="AK24" s="68" t="str">
        <f t="shared" si="8"/>
        <v/>
      </c>
      <c r="AL24" s="68" t="str">
        <f t="shared" si="9"/>
        <v/>
      </c>
      <c r="AM24" s="68" t="str">
        <f t="shared" si="10"/>
        <v/>
      </c>
      <c r="AN24" s="68" t="str">
        <f t="shared" si="11"/>
        <v/>
      </c>
      <c r="AO24" s="77" t="str">
        <f>IF(AK24="","",VLOOKUP(AK24,RENTABILIDAD!$C$5:$G$101,5,0))</f>
        <v/>
      </c>
      <c r="AP24" s="78" t="str">
        <f>IFERROR(RENTABILIDAD!I23/VLOOKUP(_xlfn.CONCAT($J$3,E24),'BROKERS-MONEDAS'!$AB$7:$AC$31,2,0),"")</f>
        <v/>
      </c>
      <c r="AQ24" s="78" t="str">
        <f>IFERROR(RENTABILIDAD!K23/VLOOKUP(_xlfn.CONCAT($J$3,E24),'BROKERS-MONEDAS'!$AB$7:$AC$31,2,0),"")</f>
        <v/>
      </c>
      <c r="AR24" s="79" t="str">
        <f t="shared" si="12"/>
        <v/>
      </c>
      <c r="AS24" s="79" t="str">
        <f t="shared" ca="1" si="13"/>
        <v/>
      </c>
      <c r="AT24" s="24" t="str">
        <f>IF(AK24="","",IFERROR(VLOOKUP($J$3,'TASA DE CAMBIO'!$D$2:$G$15,2,0),""))</f>
        <v/>
      </c>
      <c r="AU24" s="24" t="str">
        <f>IF(AK24="","",IFERROR(VLOOKUP($J$3,'TASA DE CAMBIO'!$D$2:$G$15,3,0),""))</f>
        <v/>
      </c>
      <c r="AV24" s="24" t="str">
        <f>IF(AK24="","",IFERROR(VLOOKUP($J$3,'TASA DE CAMBIO'!$D$2:$G$15,4,0),""))</f>
        <v/>
      </c>
    </row>
    <row r="25" spans="2:57" x14ac:dyDescent="0.2">
      <c r="B25" s="130" t="str">
        <f t="shared" si="0"/>
        <v/>
      </c>
      <c r="C25" s="131" t="str">
        <f t="shared" si="1"/>
        <v/>
      </c>
      <c r="D25" s="131" t="str">
        <f t="shared" si="2"/>
        <v/>
      </c>
      <c r="E25" s="131" t="str">
        <f t="shared" si="3"/>
        <v/>
      </c>
      <c r="F25" s="132" t="str">
        <f>IF(B25="","",VLOOKUP(B25,RENTABILIDAD!$C$5:$G$101,5,0))</f>
        <v/>
      </c>
      <c r="G25" s="133" t="str">
        <f t="shared" si="4"/>
        <v/>
      </c>
      <c r="H25" s="133" t="str">
        <f t="shared" si="5"/>
        <v/>
      </c>
      <c r="I25" s="134" t="str">
        <f t="shared" si="6"/>
        <v/>
      </c>
      <c r="J25" s="135" t="str">
        <f t="shared" ca="1" si="7"/>
        <v/>
      </c>
      <c r="AF25" s="24" t="str">
        <f>IF(AE25="","",VLOOKUP(AE25,REGISTROS!$B$5:$F$1000,2,0))</f>
        <v/>
      </c>
      <c r="AG25" s="24" t="str">
        <f>IF(AE25="","",VLOOKUP(AE25,REGISTROS!$B$5:$F$1000,3,0))</f>
        <v/>
      </c>
      <c r="AH25" s="24" t="str">
        <f>IF(AE25="","",VLOOKUP(AE25,REGISTROS!$B$5:$F$1000,4,0))</f>
        <v/>
      </c>
      <c r="AI25" s="24" t="str">
        <f>IF(AE25="","",VLOOKUP(AE25,REGISTROS!$B$5:$F$1000,5,0))</f>
        <v/>
      </c>
      <c r="AK25" s="68" t="str">
        <f t="shared" si="8"/>
        <v/>
      </c>
      <c r="AL25" s="68" t="str">
        <f t="shared" si="9"/>
        <v/>
      </c>
      <c r="AM25" s="68" t="str">
        <f t="shared" si="10"/>
        <v/>
      </c>
      <c r="AN25" s="68" t="str">
        <f t="shared" si="11"/>
        <v/>
      </c>
      <c r="AO25" s="77" t="str">
        <f>IF(AK25="","",VLOOKUP(AK25,RENTABILIDAD!$C$5:$G$101,5,0))</f>
        <v/>
      </c>
      <c r="AP25" s="78" t="str">
        <f>IFERROR(RENTABILIDAD!I24/VLOOKUP(_xlfn.CONCAT($J$3,E25),'BROKERS-MONEDAS'!$AB$7:$AC$31,2,0),"")</f>
        <v/>
      </c>
      <c r="AQ25" s="78" t="str">
        <f>IFERROR(RENTABILIDAD!K24/VLOOKUP(_xlfn.CONCAT($J$3,E25),'BROKERS-MONEDAS'!$AB$7:$AC$31,2,0),"")</f>
        <v/>
      </c>
      <c r="AR25" s="79" t="str">
        <f t="shared" si="12"/>
        <v/>
      </c>
      <c r="AS25" s="79" t="str">
        <f t="shared" ca="1" si="13"/>
        <v/>
      </c>
      <c r="AT25" s="24" t="str">
        <f>IF(AK25="","",IFERROR(VLOOKUP($J$3,'TASA DE CAMBIO'!$D$2:$G$15,2,0),""))</f>
        <v/>
      </c>
      <c r="AU25" s="24" t="str">
        <f>IF(AK25="","",IFERROR(VLOOKUP($J$3,'TASA DE CAMBIO'!$D$2:$G$15,3,0),""))</f>
        <v/>
      </c>
      <c r="AV25" s="24" t="str">
        <f>IF(AK25="","",IFERROR(VLOOKUP($J$3,'TASA DE CAMBIO'!$D$2:$G$15,4,0),""))</f>
        <v/>
      </c>
    </row>
    <row r="26" spans="2:57" x14ac:dyDescent="0.2">
      <c r="B26" s="130" t="str">
        <f t="shared" si="0"/>
        <v/>
      </c>
      <c r="C26" s="131" t="str">
        <f t="shared" si="1"/>
        <v/>
      </c>
      <c r="D26" s="131" t="str">
        <f t="shared" si="2"/>
        <v/>
      </c>
      <c r="E26" s="131" t="str">
        <f t="shared" si="3"/>
        <v/>
      </c>
      <c r="F26" s="132" t="str">
        <f>IF(B26="","",VLOOKUP(B26,RENTABILIDAD!$C$5:$G$101,5,0))</f>
        <v/>
      </c>
      <c r="G26" s="133" t="str">
        <f t="shared" si="4"/>
        <v/>
      </c>
      <c r="H26" s="133" t="str">
        <f t="shared" si="5"/>
        <v/>
      </c>
      <c r="I26" s="134" t="str">
        <f t="shared" si="6"/>
        <v/>
      </c>
      <c r="J26" s="135" t="str">
        <f t="shared" ca="1" si="7"/>
        <v/>
      </c>
      <c r="AF26" s="24" t="str">
        <f>IF(AE26="","",VLOOKUP(AE26,REGISTROS!$B$5:$F$1000,2,0))</f>
        <v/>
      </c>
      <c r="AG26" s="24" t="str">
        <f>IF(AE26="","",VLOOKUP(AE26,REGISTROS!$B$5:$F$1000,3,0))</f>
        <v/>
      </c>
      <c r="AH26" s="24" t="str">
        <f>IF(AE26="","",VLOOKUP(AE26,REGISTROS!$B$5:$F$1000,4,0))</f>
        <v/>
      </c>
      <c r="AI26" s="24" t="str">
        <f>IF(AE26="","",VLOOKUP(AE26,REGISTROS!$B$5:$F$1000,5,0))</f>
        <v/>
      </c>
      <c r="AK26" s="68" t="str">
        <f t="shared" si="8"/>
        <v/>
      </c>
      <c r="AL26" s="68" t="str">
        <f t="shared" si="9"/>
        <v/>
      </c>
      <c r="AM26" s="68" t="str">
        <f t="shared" si="10"/>
        <v/>
      </c>
      <c r="AN26" s="68" t="str">
        <f t="shared" si="11"/>
        <v/>
      </c>
      <c r="AO26" s="77" t="str">
        <f>IF(AK26="","",VLOOKUP(AK26,RENTABILIDAD!$C$5:$G$101,5,0))</f>
        <v/>
      </c>
      <c r="AP26" s="78" t="str">
        <f>IFERROR(RENTABILIDAD!I25/VLOOKUP(_xlfn.CONCAT($J$3,E26),'BROKERS-MONEDAS'!$AB$7:$AC$31,2,0),"")</f>
        <v/>
      </c>
      <c r="AQ26" s="78" t="str">
        <f>IFERROR(RENTABILIDAD!K25/VLOOKUP(_xlfn.CONCAT($J$3,E26),'BROKERS-MONEDAS'!$AB$7:$AC$31,2,0),"")</f>
        <v/>
      </c>
      <c r="AR26" s="79" t="str">
        <f t="shared" si="12"/>
        <v/>
      </c>
      <c r="AS26" s="79" t="str">
        <f t="shared" ca="1" si="13"/>
        <v/>
      </c>
      <c r="AT26" s="24" t="str">
        <f>IF(AK26="","",IFERROR(VLOOKUP($J$3,'TASA DE CAMBIO'!$D$2:$G$15,2,0),""))</f>
        <v/>
      </c>
      <c r="AU26" s="24" t="str">
        <f>IF(AK26="","",IFERROR(VLOOKUP($J$3,'TASA DE CAMBIO'!$D$2:$G$15,3,0),""))</f>
        <v/>
      </c>
      <c r="AV26" s="24" t="str">
        <f>IF(AK26="","",IFERROR(VLOOKUP($J$3,'TASA DE CAMBIO'!$D$2:$G$15,4,0),""))</f>
        <v/>
      </c>
    </row>
    <row r="27" spans="2:57" x14ac:dyDescent="0.2">
      <c r="B27" s="130" t="str">
        <f t="shared" si="0"/>
        <v/>
      </c>
      <c r="C27" s="131" t="str">
        <f t="shared" si="1"/>
        <v/>
      </c>
      <c r="D27" s="131" t="str">
        <f t="shared" si="2"/>
        <v/>
      </c>
      <c r="E27" s="131" t="str">
        <f t="shared" si="3"/>
        <v/>
      </c>
      <c r="F27" s="132" t="str">
        <f>IF(B27="","",VLOOKUP(B27,RENTABILIDAD!$C$5:$G$101,5,0))</f>
        <v/>
      </c>
      <c r="G27" s="133" t="str">
        <f t="shared" si="4"/>
        <v/>
      </c>
      <c r="H27" s="133" t="str">
        <f t="shared" si="5"/>
        <v/>
      </c>
      <c r="I27" s="134" t="str">
        <f t="shared" si="6"/>
        <v/>
      </c>
      <c r="J27" s="135" t="str">
        <f t="shared" ca="1" si="7"/>
        <v/>
      </c>
      <c r="AF27" s="24" t="str">
        <f>IF(AE27="","",VLOOKUP(AE27,REGISTROS!$B$5:$F$1000,2,0))</f>
        <v/>
      </c>
      <c r="AG27" s="24" t="str">
        <f>IF(AE27="","",VLOOKUP(AE27,REGISTROS!$B$5:$F$1000,3,0))</f>
        <v/>
      </c>
      <c r="AH27" s="24" t="str">
        <f>IF(AE27="","",VLOOKUP(AE27,REGISTROS!$B$5:$F$1000,4,0))</f>
        <v/>
      </c>
      <c r="AI27" s="24" t="str">
        <f>IF(AE27="","",VLOOKUP(AE27,REGISTROS!$B$5:$F$1000,5,0))</f>
        <v/>
      </c>
      <c r="AK27" s="68" t="str">
        <f t="shared" si="8"/>
        <v/>
      </c>
      <c r="AL27" s="68" t="str">
        <f t="shared" si="9"/>
        <v/>
      </c>
      <c r="AM27" s="68" t="str">
        <f t="shared" si="10"/>
        <v/>
      </c>
      <c r="AN27" s="68" t="str">
        <f t="shared" si="11"/>
        <v/>
      </c>
      <c r="AO27" s="77" t="str">
        <f>IF(AK27="","",VLOOKUP(AK27,RENTABILIDAD!$C$5:$G$101,5,0))</f>
        <v/>
      </c>
      <c r="AP27" s="78" t="str">
        <f>IFERROR(RENTABILIDAD!I26/VLOOKUP(_xlfn.CONCAT($J$3,E27),'BROKERS-MONEDAS'!$AB$7:$AC$31,2,0),"")</f>
        <v/>
      </c>
      <c r="AQ27" s="78" t="str">
        <f>IFERROR(RENTABILIDAD!K26/VLOOKUP(_xlfn.CONCAT($J$3,E27),'BROKERS-MONEDAS'!$AB$7:$AC$31,2,0),"")</f>
        <v/>
      </c>
      <c r="AR27" s="79" t="str">
        <f t="shared" si="12"/>
        <v/>
      </c>
      <c r="AS27" s="79" t="str">
        <f t="shared" ca="1" si="13"/>
        <v/>
      </c>
      <c r="AT27" s="24" t="str">
        <f>IF(AK27="","",IFERROR(VLOOKUP($J$3,'TASA DE CAMBIO'!$D$2:$G$15,2,0),""))</f>
        <v/>
      </c>
      <c r="AU27" s="24" t="str">
        <f>IF(AK27="","",IFERROR(VLOOKUP($J$3,'TASA DE CAMBIO'!$D$2:$G$15,3,0),""))</f>
        <v/>
      </c>
      <c r="AV27" s="24" t="str">
        <f>IF(AK27="","",IFERROR(VLOOKUP($J$3,'TASA DE CAMBIO'!$D$2:$G$15,4,0),""))</f>
        <v/>
      </c>
    </row>
    <row r="28" spans="2:57" x14ac:dyDescent="0.2">
      <c r="B28" s="130" t="str">
        <f t="shared" si="0"/>
        <v/>
      </c>
      <c r="C28" s="131" t="str">
        <f t="shared" si="1"/>
        <v/>
      </c>
      <c r="D28" s="131" t="str">
        <f t="shared" si="2"/>
        <v/>
      </c>
      <c r="E28" s="131" t="str">
        <f t="shared" si="3"/>
        <v/>
      </c>
      <c r="F28" s="132" t="str">
        <f>IF(B28="","",VLOOKUP(B28,RENTABILIDAD!$C$5:$G$101,5,0))</f>
        <v/>
      </c>
      <c r="G28" s="133" t="str">
        <f t="shared" si="4"/>
        <v/>
      </c>
      <c r="H28" s="133" t="str">
        <f t="shared" si="5"/>
        <v/>
      </c>
      <c r="I28" s="134" t="str">
        <f t="shared" si="6"/>
        <v/>
      </c>
      <c r="J28" s="135" t="str">
        <f t="shared" ca="1" si="7"/>
        <v/>
      </c>
      <c r="AF28" s="24" t="str">
        <f>IF(AE28="","",VLOOKUP(AE28,REGISTROS!$B$5:$F$1000,2,0))</f>
        <v/>
      </c>
      <c r="AG28" s="24" t="str">
        <f>IF(AE28="","",VLOOKUP(AE28,REGISTROS!$B$5:$F$1000,3,0))</f>
        <v/>
      </c>
      <c r="AH28" s="24" t="str">
        <f>IF(AE28="","",VLOOKUP(AE28,REGISTROS!$B$5:$F$1000,4,0))</f>
        <v/>
      </c>
      <c r="AI28" s="24" t="str">
        <f>IF(AE28="","",VLOOKUP(AE28,REGISTROS!$B$5:$F$1000,5,0))</f>
        <v/>
      </c>
      <c r="AK28" s="68" t="str">
        <f t="shared" si="8"/>
        <v/>
      </c>
      <c r="AL28" s="68" t="str">
        <f t="shared" si="9"/>
        <v/>
      </c>
      <c r="AM28" s="68" t="str">
        <f t="shared" si="10"/>
        <v/>
      </c>
      <c r="AN28" s="68" t="str">
        <f t="shared" si="11"/>
        <v/>
      </c>
      <c r="AO28" s="77" t="str">
        <f>IF(AK28="","",VLOOKUP(AK28,RENTABILIDAD!$C$5:$G$101,5,0))</f>
        <v/>
      </c>
      <c r="AP28" s="78" t="str">
        <f>IFERROR(RENTABILIDAD!I27/VLOOKUP(_xlfn.CONCAT($J$3,E28),'BROKERS-MONEDAS'!$AB$7:$AC$31,2,0),"")</f>
        <v/>
      </c>
      <c r="AQ28" s="78" t="str">
        <f>IFERROR(RENTABILIDAD!K27/VLOOKUP(_xlfn.CONCAT($J$3,E28),'BROKERS-MONEDAS'!$AB$7:$AC$31,2,0),"")</f>
        <v/>
      </c>
      <c r="AR28" s="79" t="str">
        <f t="shared" si="12"/>
        <v/>
      </c>
      <c r="AS28" s="79" t="str">
        <f t="shared" ca="1" si="13"/>
        <v/>
      </c>
      <c r="AT28" s="24" t="str">
        <f>IF(AK28="","",IFERROR(VLOOKUP($J$3,'TASA DE CAMBIO'!$D$2:$G$15,2,0),""))</f>
        <v/>
      </c>
      <c r="AU28" s="24" t="str">
        <f>IF(AK28="","",IFERROR(VLOOKUP($J$3,'TASA DE CAMBIO'!$D$2:$G$15,3,0),""))</f>
        <v/>
      </c>
      <c r="AV28" s="24" t="str">
        <f>IF(AK28="","",IFERROR(VLOOKUP($J$3,'TASA DE CAMBIO'!$D$2:$G$15,4,0),""))</f>
        <v/>
      </c>
    </row>
    <row r="29" spans="2:57" x14ac:dyDescent="0.2">
      <c r="B29" s="130" t="str">
        <f t="shared" si="0"/>
        <v/>
      </c>
      <c r="C29" s="131" t="str">
        <f t="shared" si="1"/>
        <v/>
      </c>
      <c r="D29" s="131" t="str">
        <f t="shared" si="2"/>
        <v/>
      </c>
      <c r="E29" s="131" t="str">
        <f t="shared" si="3"/>
        <v/>
      </c>
      <c r="F29" s="132" t="str">
        <f>IF(B29="","",VLOOKUP(B29,RENTABILIDAD!$C$5:$G$101,5,0))</f>
        <v/>
      </c>
      <c r="G29" s="133" t="str">
        <f t="shared" si="4"/>
        <v/>
      </c>
      <c r="H29" s="133" t="str">
        <f t="shared" si="5"/>
        <v/>
      </c>
      <c r="I29" s="134" t="str">
        <f t="shared" si="6"/>
        <v/>
      </c>
      <c r="J29" s="135" t="str">
        <f t="shared" ca="1" si="7"/>
        <v/>
      </c>
      <c r="AF29" s="24" t="str">
        <f>IF(AE29="","",VLOOKUP(AE29,REGISTROS!$B$5:$F$1000,2,0))</f>
        <v/>
      </c>
      <c r="AG29" s="24" t="str">
        <f>IF(AE29="","",VLOOKUP(AE29,REGISTROS!$B$5:$F$1000,3,0))</f>
        <v/>
      </c>
      <c r="AH29" s="24" t="str">
        <f>IF(AE29="","",VLOOKUP(AE29,REGISTROS!$B$5:$F$1000,4,0))</f>
        <v/>
      </c>
      <c r="AI29" s="24" t="str">
        <f>IF(AE29="","",VLOOKUP(AE29,REGISTROS!$B$5:$F$1000,5,0))</f>
        <v/>
      </c>
      <c r="AK29" s="68" t="str">
        <f t="shared" si="8"/>
        <v/>
      </c>
      <c r="AL29" s="68" t="str">
        <f t="shared" si="9"/>
        <v/>
      </c>
      <c r="AM29" s="68" t="str">
        <f t="shared" si="10"/>
        <v/>
      </c>
      <c r="AN29" s="68" t="str">
        <f t="shared" si="11"/>
        <v/>
      </c>
      <c r="AO29" s="77" t="str">
        <f>IF(AK29="","",VLOOKUP(AK29,RENTABILIDAD!$C$5:$G$101,5,0))</f>
        <v/>
      </c>
      <c r="AP29" s="78" t="str">
        <f>IFERROR(RENTABILIDAD!I28/VLOOKUP(_xlfn.CONCAT($J$3,E29),'BROKERS-MONEDAS'!$AB$7:$AC$31,2,0),"")</f>
        <v/>
      </c>
      <c r="AQ29" s="78" t="str">
        <f>IFERROR(RENTABILIDAD!K28/VLOOKUP(_xlfn.CONCAT($J$3,E29),'BROKERS-MONEDAS'!$AB$7:$AC$31,2,0),"")</f>
        <v/>
      </c>
      <c r="AR29" s="79" t="str">
        <f t="shared" si="12"/>
        <v/>
      </c>
      <c r="AS29" s="79" t="str">
        <f t="shared" ca="1" si="13"/>
        <v/>
      </c>
      <c r="AT29" s="24" t="str">
        <f>IF(AK29="","",IFERROR(VLOOKUP($J$3,'TASA DE CAMBIO'!$D$2:$G$15,2,0),""))</f>
        <v/>
      </c>
      <c r="AU29" s="24" t="str">
        <f>IF(AK29="","",IFERROR(VLOOKUP($J$3,'TASA DE CAMBIO'!$D$2:$G$15,3,0),""))</f>
        <v/>
      </c>
      <c r="AV29" s="24" t="str">
        <f>IF(AK29="","",IFERROR(VLOOKUP($J$3,'TASA DE CAMBIO'!$D$2:$G$15,4,0),""))</f>
        <v/>
      </c>
    </row>
    <row r="30" spans="2:57" x14ac:dyDescent="0.2">
      <c r="B30" s="130" t="str">
        <f t="shared" si="0"/>
        <v/>
      </c>
      <c r="C30" s="131" t="str">
        <f t="shared" si="1"/>
        <v/>
      </c>
      <c r="D30" s="131" t="str">
        <f t="shared" si="2"/>
        <v/>
      </c>
      <c r="E30" s="131" t="str">
        <f t="shared" si="3"/>
        <v/>
      </c>
      <c r="F30" s="132" t="str">
        <f>IF(B30="","",VLOOKUP(B30,RENTABILIDAD!$C$5:$G$101,5,0))</f>
        <v/>
      </c>
      <c r="G30" s="133" t="str">
        <f t="shared" si="4"/>
        <v/>
      </c>
      <c r="H30" s="133" t="str">
        <f t="shared" si="5"/>
        <v/>
      </c>
      <c r="I30" s="134" t="str">
        <f t="shared" si="6"/>
        <v/>
      </c>
      <c r="J30" s="135" t="str">
        <f t="shared" ca="1" si="7"/>
        <v/>
      </c>
      <c r="AF30" s="24" t="str">
        <f>IF(AE30="","",VLOOKUP(AE30,REGISTROS!$B$5:$F$1000,2,0))</f>
        <v/>
      </c>
      <c r="AG30" s="24" t="str">
        <f>IF(AE30="","",VLOOKUP(AE30,REGISTROS!$B$5:$F$1000,3,0))</f>
        <v/>
      </c>
      <c r="AH30" s="24" t="str">
        <f>IF(AE30="","",VLOOKUP(AE30,REGISTROS!$B$5:$F$1000,4,0))</f>
        <v/>
      </c>
      <c r="AI30" s="24" t="str">
        <f>IF(AE30="","",VLOOKUP(AE30,REGISTROS!$B$5:$F$1000,5,0))</f>
        <v/>
      </c>
      <c r="AK30" s="68" t="str">
        <f t="shared" si="8"/>
        <v/>
      </c>
      <c r="AL30" s="68" t="str">
        <f t="shared" si="9"/>
        <v/>
      </c>
      <c r="AM30" s="68" t="str">
        <f t="shared" si="10"/>
        <v/>
      </c>
      <c r="AN30" s="68" t="str">
        <f t="shared" si="11"/>
        <v/>
      </c>
      <c r="AO30" s="77" t="str">
        <f>IF(AK30="","",VLOOKUP(AK30,RENTABILIDAD!$C$5:$G$101,5,0))</f>
        <v/>
      </c>
      <c r="AP30" s="78" t="str">
        <f>IFERROR(RENTABILIDAD!I29/VLOOKUP(_xlfn.CONCAT($J$3,E30),'BROKERS-MONEDAS'!$AB$7:$AC$31,2,0),"")</f>
        <v/>
      </c>
      <c r="AQ30" s="78" t="str">
        <f>IFERROR(RENTABILIDAD!K29/VLOOKUP(_xlfn.CONCAT($J$3,E30),'BROKERS-MONEDAS'!$AB$7:$AC$31,2,0),"")</f>
        <v/>
      </c>
      <c r="AR30" s="79" t="str">
        <f t="shared" si="12"/>
        <v/>
      </c>
      <c r="AS30" s="79" t="str">
        <f t="shared" ca="1" si="13"/>
        <v/>
      </c>
      <c r="AT30" s="24" t="str">
        <f>IF(AK30="","",IFERROR(VLOOKUP($J$3,'TASA DE CAMBIO'!$D$2:$G$15,2,0),""))</f>
        <v/>
      </c>
      <c r="AU30" s="24" t="str">
        <f>IF(AK30="","",IFERROR(VLOOKUP($J$3,'TASA DE CAMBIO'!$D$2:$G$15,3,0),""))</f>
        <v/>
      </c>
      <c r="AV30" s="24" t="str">
        <f>IF(AK30="","",IFERROR(VLOOKUP($J$3,'TASA DE CAMBIO'!$D$2:$G$15,4,0),""))</f>
        <v/>
      </c>
    </row>
    <row r="31" spans="2:57" x14ac:dyDescent="0.2">
      <c r="B31" s="130" t="str">
        <f t="shared" si="0"/>
        <v/>
      </c>
      <c r="C31" s="131" t="str">
        <f t="shared" si="1"/>
        <v/>
      </c>
      <c r="D31" s="131" t="str">
        <f t="shared" si="2"/>
        <v/>
      </c>
      <c r="E31" s="131" t="str">
        <f t="shared" si="3"/>
        <v/>
      </c>
      <c r="F31" s="132" t="str">
        <f>IF(B31="","",VLOOKUP(B31,RENTABILIDAD!$C$5:$G$101,5,0))</f>
        <v/>
      </c>
      <c r="G31" s="133" t="str">
        <f t="shared" si="4"/>
        <v/>
      </c>
      <c r="H31" s="133" t="str">
        <f t="shared" si="5"/>
        <v/>
      </c>
      <c r="I31" s="134" t="str">
        <f t="shared" si="6"/>
        <v/>
      </c>
      <c r="J31" s="135" t="str">
        <f t="shared" ca="1" si="7"/>
        <v/>
      </c>
      <c r="AF31" s="24" t="str">
        <f>IF(AE31="","",VLOOKUP(AE31,REGISTROS!$B$5:$F$1000,2,0))</f>
        <v/>
      </c>
      <c r="AG31" s="24" t="str">
        <f>IF(AE31="","",VLOOKUP(AE31,REGISTROS!$B$5:$F$1000,3,0))</f>
        <v/>
      </c>
      <c r="AH31" s="24" t="str">
        <f>IF(AE31="","",VLOOKUP(AE31,REGISTROS!$B$5:$F$1000,4,0))</f>
        <v/>
      </c>
      <c r="AI31" s="24" t="str">
        <f>IF(AE31="","",VLOOKUP(AE31,REGISTROS!$B$5:$F$1000,5,0))</f>
        <v/>
      </c>
      <c r="AK31" s="68" t="str">
        <f t="shared" si="8"/>
        <v/>
      </c>
      <c r="AL31" s="68" t="str">
        <f t="shared" si="9"/>
        <v/>
      </c>
      <c r="AM31" s="68" t="str">
        <f t="shared" si="10"/>
        <v/>
      </c>
      <c r="AN31" s="68" t="str">
        <f t="shared" si="11"/>
        <v/>
      </c>
      <c r="AO31" s="77" t="str">
        <f>IF(AK31="","",VLOOKUP(AK31,RENTABILIDAD!$C$5:$G$101,5,0))</f>
        <v/>
      </c>
      <c r="AP31" s="78" t="str">
        <f>IFERROR(RENTABILIDAD!I30/VLOOKUP(_xlfn.CONCAT($J$3,E31),'BROKERS-MONEDAS'!$AB$7:$AC$31,2,0),"")</f>
        <v/>
      </c>
      <c r="AQ31" s="78" t="str">
        <f>IFERROR(RENTABILIDAD!K30/VLOOKUP(_xlfn.CONCAT($J$3,E31),'BROKERS-MONEDAS'!$AB$7:$AC$31,2,0),"")</f>
        <v/>
      </c>
      <c r="AR31" s="79" t="str">
        <f t="shared" si="12"/>
        <v/>
      </c>
      <c r="AS31" s="79" t="str">
        <f t="shared" ca="1" si="13"/>
        <v/>
      </c>
      <c r="AT31" s="24" t="str">
        <f>IF(AK31="","",IFERROR(VLOOKUP($J$3,'TASA DE CAMBIO'!$D$2:$G$15,2,0),""))</f>
        <v/>
      </c>
      <c r="AU31" s="24" t="str">
        <f>IF(AK31="","",IFERROR(VLOOKUP($J$3,'TASA DE CAMBIO'!$D$2:$G$15,3,0),""))</f>
        <v/>
      </c>
      <c r="AV31" s="24" t="str">
        <f>IF(AK31="","",IFERROR(VLOOKUP($J$3,'TASA DE CAMBIO'!$D$2:$G$15,4,0),""))</f>
        <v/>
      </c>
    </row>
    <row r="32" spans="2:57" x14ac:dyDescent="0.2">
      <c r="B32" s="130" t="str">
        <f t="shared" si="0"/>
        <v/>
      </c>
      <c r="C32" s="131" t="str">
        <f t="shared" si="1"/>
        <v/>
      </c>
      <c r="D32" s="131" t="str">
        <f t="shared" si="2"/>
        <v/>
      </c>
      <c r="E32" s="131" t="str">
        <f t="shared" si="3"/>
        <v/>
      </c>
      <c r="F32" s="132" t="str">
        <f>IF(B32="","",VLOOKUP(B32,RENTABILIDAD!$C$5:$G$101,5,0))</f>
        <v/>
      </c>
      <c r="G32" s="133" t="str">
        <f t="shared" si="4"/>
        <v/>
      </c>
      <c r="H32" s="133" t="str">
        <f t="shared" si="5"/>
        <v/>
      </c>
      <c r="I32" s="134" t="str">
        <f t="shared" si="6"/>
        <v/>
      </c>
      <c r="J32" s="135" t="str">
        <f t="shared" ca="1" si="7"/>
        <v/>
      </c>
      <c r="AF32" s="24" t="str">
        <f>IF(AE32="","",VLOOKUP(AE32,REGISTROS!$B$5:$F$1000,2,0))</f>
        <v/>
      </c>
      <c r="AG32" s="24" t="str">
        <f>IF(AE32="","",VLOOKUP(AE32,REGISTROS!$B$5:$F$1000,3,0))</f>
        <v/>
      </c>
      <c r="AH32" s="24" t="str">
        <f>IF(AE32="","",VLOOKUP(AE32,REGISTROS!$B$5:$F$1000,4,0))</f>
        <v/>
      </c>
      <c r="AI32" s="24" t="str">
        <f>IF(AE32="","",VLOOKUP(AE32,REGISTROS!$B$5:$F$1000,5,0))</f>
        <v/>
      </c>
      <c r="AK32" s="68" t="str">
        <f t="shared" si="8"/>
        <v/>
      </c>
      <c r="AL32" s="68" t="str">
        <f t="shared" si="9"/>
        <v/>
      </c>
      <c r="AM32" s="68" t="str">
        <f t="shared" si="10"/>
        <v/>
      </c>
      <c r="AN32" s="68" t="str">
        <f t="shared" si="11"/>
        <v/>
      </c>
      <c r="AO32" s="77" t="str">
        <f>IF(AK32="","",VLOOKUP(AK32,RENTABILIDAD!$C$5:$G$101,5,0))</f>
        <v/>
      </c>
      <c r="AP32" s="78" t="str">
        <f>IFERROR(RENTABILIDAD!I31/VLOOKUP(_xlfn.CONCAT($J$3,E32),'BROKERS-MONEDAS'!$AB$7:$AC$31,2,0),"")</f>
        <v/>
      </c>
      <c r="AQ32" s="78" t="str">
        <f>IFERROR(RENTABILIDAD!K31/VLOOKUP(_xlfn.CONCAT($J$3,E32),'BROKERS-MONEDAS'!$AB$7:$AC$31,2,0),"")</f>
        <v/>
      </c>
      <c r="AR32" s="79" t="str">
        <f t="shared" si="12"/>
        <v/>
      </c>
      <c r="AS32" s="79" t="str">
        <f t="shared" ca="1" si="13"/>
        <v/>
      </c>
      <c r="AT32" s="24" t="str">
        <f>IF(AK32="","",IFERROR(VLOOKUP($J$3,'TASA DE CAMBIO'!$D$2:$G$15,2,0),""))</f>
        <v/>
      </c>
      <c r="AU32" s="24" t="str">
        <f>IF(AK32="","",IFERROR(VLOOKUP($J$3,'TASA DE CAMBIO'!$D$2:$G$15,3,0),""))</f>
        <v/>
      </c>
      <c r="AV32" s="24" t="str">
        <f>IF(AK32="","",IFERROR(VLOOKUP($J$3,'TASA DE CAMBIO'!$D$2:$G$15,4,0),""))</f>
        <v/>
      </c>
    </row>
    <row r="33" spans="2:48" x14ac:dyDescent="0.2">
      <c r="B33" s="130" t="str">
        <f t="shared" si="0"/>
        <v/>
      </c>
      <c r="C33" s="131" t="str">
        <f t="shared" si="1"/>
        <v/>
      </c>
      <c r="D33" s="131" t="str">
        <f t="shared" si="2"/>
        <v/>
      </c>
      <c r="E33" s="131" t="str">
        <f t="shared" si="3"/>
        <v/>
      </c>
      <c r="F33" s="132" t="str">
        <f>IF(B33="","",VLOOKUP(B33,RENTABILIDAD!$C$5:$G$101,5,0))</f>
        <v/>
      </c>
      <c r="G33" s="133" t="str">
        <f t="shared" si="4"/>
        <v/>
      </c>
      <c r="H33" s="133" t="str">
        <f t="shared" si="5"/>
        <v/>
      </c>
      <c r="I33" s="134" t="str">
        <f t="shared" si="6"/>
        <v/>
      </c>
      <c r="J33" s="135" t="str">
        <f t="shared" ca="1" si="7"/>
        <v/>
      </c>
      <c r="AF33" s="24" t="str">
        <f>IF(AE33="","",VLOOKUP(AE33,REGISTROS!$B$5:$F$1000,2,0))</f>
        <v/>
      </c>
      <c r="AG33" s="24" t="str">
        <f>IF(AE33="","",VLOOKUP(AE33,REGISTROS!$B$5:$F$1000,3,0))</f>
        <v/>
      </c>
      <c r="AH33" s="24" t="str">
        <f>IF(AE33="","",VLOOKUP(AE33,REGISTROS!$B$5:$F$1000,4,0))</f>
        <v/>
      </c>
      <c r="AI33" s="24" t="str">
        <f>IF(AE33="","",VLOOKUP(AE33,REGISTROS!$B$5:$F$1000,5,0))</f>
        <v/>
      </c>
      <c r="AK33" s="68" t="str">
        <f t="shared" si="8"/>
        <v/>
      </c>
      <c r="AL33" s="68" t="str">
        <f t="shared" si="9"/>
        <v/>
      </c>
      <c r="AM33" s="68" t="str">
        <f t="shared" si="10"/>
        <v/>
      </c>
      <c r="AN33" s="68" t="str">
        <f t="shared" si="11"/>
        <v/>
      </c>
      <c r="AO33" s="77" t="str">
        <f>IF(AK33="","",VLOOKUP(AK33,RENTABILIDAD!$C$5:$G$101,5,0))</f>
        <v/>
      </c>
      <c r="AP33" s="78" t="str">
        <f>IFERROR(RENTABILIDAD!I32/VLOOKUP(_xlfn.CONCAT($J$3,E33),'BROKERS-MONEDAS'!$AB$7:$AC$31,2,0),"")</f>
        <v/>
      </c>
      <c r="AQ33" s="78" t="str">
        <f>IFERROR(RENTABILIDAD!K32/VLOOKUP(_xlfn.CONCAT($J$3,E33),'BROKERS-MONEDAS'!$AB$7:$AC$31,2,0),"")</f>
        <v/>
      </c>
      <c r="AR33" s="79" t="str">
        <f t="shared" si="12"/>
        <v/>
      </c>
      <c r="AS33" s="79" t="str">
        <f t="shared" ca="1" si="13"/>
        <v/>
      </c>
      <c r="AT33" s="24" t="str">
        <f>IF(AK33="","",IFERROR(VLOOKUP($J$3,'TASA DE CAMBIO'!$D$2:$G$15,2,0),""))</f>
        <v/>
      </c>
      <c r="AU33" s="24" t="str">
        <f>IF(AK33="","",IFERROR(VLOOKUP($J$3,'TASA DE CAMBIO'!$D$2:$G$15,3,0),""))</f>
        <v/>
      </c>
      <c r="AV33" s="24" t="str">
        <f>IF(AK33="","",IFERROR(VLOOKUP($J$3,'TASA DE CAMBIO'!$D$2:$G$15,4,0),""))</f>
        <v/>
      </c>
    </row>
    <row r="34" spans="2:48" x14ac:dyDescent="0.2">
      <c r="B34" s="130" t="str">
        <f t="shared" si="0"/>
        <v/>
      </c>
      <c r="C34" s="131" t="str">
        <f t="shared" si="1"/>
        <v/>
      </c>
      <c r="D34" s="131" t="str">
        <f t="shared" si="2"/>
        <v/>
      </c>
      <c r="E34" s="131" t="str">
        <f t="shared" si="3"/>
        <v/>
      </c>
      <c r="F34" s="132" t="str">
        <f>IF(B34="","",VLOOKUP(B34,RENTABILIDAD!$C$5:$G$101,5,0))</f>
        <v/>
      </c>
      <c r="G34" s="133" t="str">
        <f t="shared" si="4"/>
        <v/>
      </c>
      <c r="H34" s="133" t="str">
        <f t="shared" si="5"/>
        <v/>
      </c>
      <c r="I34" s="134" t="str">
        <f t="shared" si="6"/>
        <v/>
      </c>
      <c r="J34" s="135" t="str">
        <f t="shared" ca="1" si="7"/>
        <v/>
      </c>
      <c r="AF34" s="24" t="str">
        <f>IF(AE34="","",VLOOKUP(AE34,REGISTROS!$B$5:$F$1000,2,0))</f>
        <v/>
      </c>
      <c r="AG34" s="24" t="str">
        <f>IF(AE34="","",VLOOKUP(AE34,REGISTROS!$B$5:$F$1000,3,0))</f>
        <v/>
      </c>
      <c r="AH34" s="24" t="str">
        <f>IF(AE34="","",VLOOKUP(AE34,REGISTROS!$B$5:$F$1000,4,0))</f>
        <v/>
      </c>
      <c r="AI34" s="24" t="str">
        <f>IF(AE34="","",VLOOKUP(AE34,REGISTROS!$B$5:$F$1000,5,0))</f>
        <v/>
      </c>
      <c r="AK34" s="68" t="str">
        <f t="shared" si="8"/>
        <v/>
      </c>
      <c r="AL34" s="68" t="str">
        <f t="shared" si="9"/>
        <v/>
      </c>
      <c r="AM34" s="68" t="str">
        <f t="shared" si="10"/>
        <v/>
      </c>
      <c r="AN34" s="68" t="str">
        <f t="shared" si="11"/>
        <v/>
      </c>
      <c r="AO34" s="77" t="str">
        <f>IF(AK34="","",VLOOKUP(AK34,RENTABILIDAD!$C$5:$G$101,5,0))</f>
        <v/>
      </c>
      <c r="AP34" s="78" t="str">
        <f>IFERROR(RENTABILIDAD!I33/VLOOKUP(_xlfn.CONCAT($J$3,E34),'BROKERS-MONEDAS'!$AB$7:$AC$31,2,0),"")</f>
        <v/>
      </c>
      <c r="AQ34" s="78" t="str">
        <f>IFERROR(RENTABILIDAD!K33/VLOOKUP(_xlfn.CONCAT($J$3,E34),'BROKERS-MONEDAS'!$AB$7:$AC$31,2,0),"")</f>
        <v/>
      </c>
      <c r="AR34" s="79" t="str">
        <f t="shared" si="12"/>
        <v/>
      </c>
      <c r="AS34" s="79" t="str">
        <f t="shared" ca="1" si="13"/>
        <v/>
      </c>
      <c r="AT34" s="24" t="str">
        <f>IF(AK34="","",IFERROR(VLOOKUP($J$3,'TASA DE CAMBIO'!$D$2:$G$15,2,0),""))</f>
        <v/>
      </c>
      <c r="AU34" s="24" t="str">
        <f>IF(AK34="","",IFERROR(VLOOKUP($J$3,'TASA DE CAMBIO'!$D$2:$G$15,3,0),""))</f>
        <v/>
      </c>
      <c r="AV34" s="24" t="str">
        <f>IF(AK34="","",IFERROR(VLOOKUP($J$3,'TASA DE CAMBIO'!$D$2:$G$15,4,0),""))</f>
        <v/>
      </c>
    </row>
    <row r="35" spans="2:48" x14ac:dyDescent="0.2">
      <c r="B35" s="130" t="str">
        <f t="shared" si="0"/>
        <v/>
      </c>
      <c r="C35" s="131" t="str">
        <f t="shared" si="1"/>
        <v/>
      </c>
      <c r="D35" s="131" t="str">
        <f t="shared" si="2"/>
        <v/>
      </c>
      <c r="E35" s="131" t="str">
        <f t="shared" si="3"/>
        <v/>
      </c>
      <c r="F35" s="132" t="str">
        <f>IF(B35="","",VLOOKUP(B35,RENTABILIDAD!$C$5:$G$101,5,0))</f>
        <v/>
      </c>
      <c r="G35" s="133" t="str">
        <f t="shared" si="4"/>
        <v/>
      </c>
      <c r="H35" s="133" t="str">
        <f t="shared" si="5"/>
        <v/>
      </c>
      <c r="I35" s="134" t="str">
        <f t="shared" si="6"/>
        <v/>
      </c>
      <c r="J35" s="135" t="str">
        <f t="shared" ca="1" si="7"/>
        <v/>
      </c>
      <c r="AF35" s="24" t="str">
        <f>IF(AE35="","",VLOOKUP(AE35,REGISTROS!$B$5:$F$1000,2,0))</f>
        <v/>
      </c>
      <c r="AG35" s="24" t="str">
        <f>IF(AE35="","",VLOOKUP(AE35,REGISTROS!$B$5:$F$1000,3,0))</f>
        <v/>
      </c>
      <c r="AH35" s="24" t="str">
        <f>IF(AE35="","",VLOOKUP(AE35,REGISTROS!$B$5:$F$1000,4,0))</f>
        <v/>
      </c>
      <c r="AI35" s="24" t="str">
        <f>IF(AE35="","",VLOOKUP(AE35,REGISTROS!$B$5:$F$1000,5,0))</f>
        <v/>
      </c>
      <c r="AK35" s="68" t="str">
        <f t="shared" si="8"/>
        <v/>
      </c>
      <c r="AL35" s="68" t="str">
        <f t="shared" si="9"/>
        <v/>
      </c>
      <c r="AM35" s="68" t="str">
        <f t="shared" si="10"/>
        <v/>
      </c>
      <c r="AN35" s="68" t="str">
        <f t="shared" si="11"/>
        <v/>
      </c>
      <c r="AO35" s="77" t="str">
        <f>IF(AK35="","",VLOOKUP(AK35,RENTABILIDAD!$C$5:$G$101,5,0))</f>
        <v/>
      </c>
      <c r="AP35" s="78" t="str">
        <f>IFERROR(RENTABILIDAD!I34/VLOOKUP(_xlfn.CONCAT($J$3,E35),'BROKERS-MONEDAS'!$AB$7:$AC$31,2,0),"")</f>
        <v/>
      </c>
      <c r="AQ35" s="78" t="str">
        <f>IFERROR(RENTABILIDAD!K34/VLOOKUP(_xlfn.CONCAT($J$3,E35),'BROKERS-MONEDAS'!$AB$7:$AC$31,2,0),"")</f>
        <v/>
      </c>
      <c r="AR35" s="79" t="str">
        <f t="shared" si="12"/>
        <v/>
      </c>
      <c r="AS35" s="79" t="str">
        <f t="shared" ca="1" si="13"/>
        <v/>
      </c>
      <c r="AT35" s="24" t="str">
        <f>IF(AK35="","",IFERROR(VLOOKUP($J$3,'TASA DE CAMBIO'!$D$2:$G$15,2,0),""))</f>
        <v/>
      </c>
      <c r="AU35" s="24" t="str">
        <f>IF(AK35="","",IFERROR(VLOOKUP($J$3,'TASA DE CAMBIO'!$D$2:$G$15,3,0),""))</f>
        <v/>
      </c>
      <c r="AV35" s="24" t="str">
        <f>IF(AK35="","",IFERROR(VLOOKUP($J$3,'TASA DE CAMBIO'!$D$2:$G$15,4,0),""))</f>
        <v/>
      </c>
    </row>
    <row r="36" spans="2:48" x14ac:dyDescent="0.2">
      <c r="B36" s="130" t="str">
        <f t="shared" si="0"/>
        <v/>
      </c>
      <c r="C36" s="131" t="str">
        <f t="shared" si="1"/>
        <v/>
      </c>
      <c r="D36" s="131" t="str">
        <f t="shared" si="2"/>
        <v/>
      </c>
      <c r="E36" s="131" t="str">
        <f t="shared" si="3"/>
        <v/>
      </c>
      <c r="F36" s="132" t="str">
        <f>IF(B36="","",VLOOKUP(B36,RENTABILIDAD!$C$5:$G$101,5,0))</f>
        <v/>
      </c>
      <c r="G36" s="133" t="str">
        <f t="shared" si="4"/>
        <v/>
      </c>
      <c r="H36" s="133" t="str">
        <f t="shared" si="5"/>
        <v/>
      </c>
      <c r="I36" s="134" t="str">
        <f t="shared" si="6"/>
        <v/>
      </c>
      <c r="J36" s="135" t="str">
        <f t="shared" ca="1" si="7"/>
        <v/>
      </c>
      <c r="AF36" s="24" t="str">
        <f>IF(AE36="","",VLOOKUP(AE36,REGISTROS!$B$5:$F$1000,2,0))</f>
        <v/>
      </c>
      <c r="AG36" s="24" t="str">
        <f>IF(AE36="","",VLOOKUP(AE36,REGISTROS!$B$5:$F$1000,3,0))</f>
        <v/>
      </c>
      <c r="AH36" s="24" t="str">
        <f>IF(AE36="","",VLOOKUP(AE36,REGISTROS!$B$5:$F$1000,4,0))</f>
        <v/>
      </c>
      <c r="AI36" s="24" t="str">
        <f>IF(AE36="","",VLOOKUP(AE36,REGISTROS!$B$5:$F$1000,5,0))</f>
        <v/>
      </c>
      <c r="AK36" s="68" t="str">
        <f t="shared" si="8"/>
        <v/>
      </c>
      <c r="AL36" s="68" t="str">
        <f t="shared" si="9"/>
        <v/>
      </c>
      <c r="AM36" s="68" t="str">
        <f t="shared" si="10"/>
        <v/>
      </c>
      <c r="AN36" s="68" t="str">
        <f t="shared" si="11"/>
        <v/>
      </c>
      <c r="AO36" s="77" t="str">
        <f>IF(AK36="","",VLOOKUP(AK36,RENTABILIDAD!$C$5:$G$101,5,0))</f>
        <v/>
      </c>
      <c r="AP36" s="78" t="str">
        <f>IFERROR(RENTABILIDAD!I35/VLOOKUP(_xlfn.CONCAT($J$3,E36),'BROKERS-MONEDAS'!$AB$7:$AC$31,2,0),"")</f>
        <v/>
      </c>
      <c r="AQ36" s="78" t="str">
        <f>IFERROR(RENTABILIDAD!K35/VLOOKUP(_xlfn.CONCAT($J$3,E36),'BROKERS-MONEDAS'!$AB$7:$AC$31,2,0),"")</f>
        <v/>
      </c>
      <c r="AR36" s="79" t="str">
        <f t="shared" si="12"/>
        <v/>
      </c>
      <c r="AS36" s="79" t="str">
        <f t="shared" ca="1" si="13"/>
        <v/>
      </c>
      <c r="AT36" s="24" t="str">
        <f>IF(AK36="","",IFERROR(VLOOKUP($J$3,'TASA DE CAMBIO'!$D$2:$G$15,2,0),""))</f>
        <v/>
      </c>
      <c r="AU36" s="24" t="str">
        <f>IF(AK36="","",IFERROR(VLOOKUP($J$3,'TASA DE CAMBIO'!$D$2:$G$15,3,0),""))</f>
        <v/>
      </c>
      <c r="AV36" s="24" t="str">
        <f>IF(AK36="","",IFERROR(VLOOKUP($J$3,'TASA DE CAMBIO'!$D$2:$G$15,4,0),""))</f>
        <v/>
      </c>
    </row>
    <row r="37" spans="2:48" x14ac:dyDescent="0.2">
      <c r="B37" s="130" t="str">
        <f t="shared" si="0"/>
        <v/>
      </c>
      <c r="C37" s="131" t="str">
        <f t="shared" si="1"/>
        <v/>
      </c>
      <c r="D37" s="131" t="str">
        <f t="shared" si="2"/>
        <v/>
      </c>
      <c r="E37" s="131" t="str">
        <f t="shared" si="3"/>
        <v/>
      </c>
      <c r="F37" s="132" t="str">
        <f>IF(B37="","",VLOOKUP(B37,RENTABILIDAD!$C$5:$G$101,5,0))</f>
        <v/>
      </c>
      <c r="G37" s="133" t="str">
        <f t="shared" si="4"/>
        <v/>
      </c>
      <c r="H37" s="133" t="str">
        <f t="shared" si="5"/>
        <v/>
      </c>
      <c r="I37" s="134" t="str">
        <f t="shared" si="6"/>
        <v/>
      </c>
      <c r="J37" s="135" t="str">
        <f t="shared" ca="1" si="7"/>
        <v/>
      </c>
      <c r="AF37" s="24" t="str">
        <f>IF(AE37="","",VLOOKUP(AE37,REGISTROS!$B$5:$F$1000,2,0))</f>
        <v/>
      </c>
      <c r="AG37" s="24" t="str">
        <f>IF(AE37="","",VLOOKUP(AE37,REGISTROS!$B$5:$F$1000,3,0))</f>
        <v/>
      </c>
      <c r="AH37" s="24" t="str">
        <f>IF(AE37="","",VLOOKUP(AE37,REGISTROS!$B$5:$F$1000,4,0))</f>
        <v/>
      </c>
      <c r="AI37" s="24" t="str">
        <f>IF(AE37="","",VLOOKUP(AE37,REGISTROS!$B$5:$F$1000,5,0))</f>
        <v/>
      </c>
      <c r="AK37" s="68" t="str">
        <f t="shared" si="8"/>
        <v/>
      </c>
      <c r="AL37" s="68" t="str">
        <f t="shared" si="9"/>
        <v/>
      </c>
      <c r="AM37" s="68" t="str">
        <f t="shared" si="10"/>
        <v/>
      </c>
      <c r="AN37" s="68" t="str">
        <f t="shared" si="11"/>
        <v/>
      </c>
      <c r="AO37" s="77" t="str">
        <f>IF(AK37="","",VLOOKUP(AK37,RENTABILIDAD!$C$5:$G$101,5,0))</f>
        <v/>
      </c>
      <c r="AP37" s="78" t="str">
        <f>IFERROR(RENTABILIDAD!I36/VLOOKUP(_xlfn.CONCAT($J$3,E37),'BROKERS-MONEDAS'!$AB$7:$AC$31,2,0),"")</f>
        <v/>
      </c>
      <c r="AQ37" s="78" t="str">
        <f>IFERROR(RENTABILIDAD!K36/VLOOKUP(_xlfn.CONCAT($J$3,E37),'BROKERS-MONEDAS'!$AB$7:$AC$31,2,0),"")</f>
        <v/>
      </c>
      <c r="AR37" s="79" t="str">
        <f t="shared" si="12"/>
        <v/>
      </c>
      <c r="AS37" s="79" t="str">
        <f t="shared" ca="1" si="13"/>
        <v/>
      </c>
      <c r="AT37" s="24" t="str">
        <f>IF(AK37="","",IFERROR(VLOOKUP($J$3,'TASA DE CAMBIO'!$D$2:$G$15,2,0),""))</f>
        <v/>
      </c>
      <c r="AU37" s="24" t="str">
        <f>IF(AK37="","",IFERROR(VLOOKUP($J$3,'TASA DE CAMBIO'!$D$2:$G$15,3,0),""))</f>
        <v/>
      </c>
      <c r="AV37" s="24" t="str">
        <f>IF(AK37="","",IFERROR(VLOOKUP($J$3,'TASA DE CAMBIO'!$D$2:$G$15,4,0),""))</f>
        <v/>
      </c>
    </row>
    <row r="38" spans="2:48" x14ac:dyDescent="0.2">
      <c r="B38" s="130" t="str">
        <f t="shared" si="0"/>
        <v/>
      </c>
      <c r="C38" s="131" t="str">
        <f t="shared" si="1"/>
        <v/>
      </c>
      <c r="D38" s="131" t="str">
        <f t="shared" si="2"/>
        <v/>
      </c>
      <c r="E38" s="131" t="str">
        <f t="shared" si="3"/>
        <v/>
      </c>
      <c r="F38" s="132" t="str">
        <f>IF(B38="","",VLOOKUP(B38,RENTABILIDAD!$C$5:$G$101,5,0))</f>
        <v/>
      </c>
      <c r="G38" s="133" t="str">
        <f t="shared" si="4"/>
        <v/>
      </c>
      <c r="H38" s="133" t="str">
        <f t="shared" si="5"/>
        <v/>
      </c>
      <c r="I38" s="134" t="str">
        <f t="shared" si="6"/>
        <v/>
      </c>
      <c r="J38" s="135" t="str">
        <f t="shared" ca="1" si="7"/>
        <v/>
      </c>
      <c r="AF38" s="24" t="str">
        <f>IF(AE38="","",VLOOKUP(AE38,REGISTROS!$B$5:$F$1000,2,0))</f>
        <v/>
      </c>
      <c r="AG38" s="24" t="str">
        <f>IF(AE38="","",VLOOKUP(AE38,REGISTROS!$B$5:$F$1000,3,0))</f>
        <v/>
      </c>
      <c r="AH38" s="24" t="str">
        <f>IF(AE38="","",VLOOKUP(AE38,REGISTROS!$B$5:$F$1000,4,0))</f>
        <v/>
      </c>
      <c r="AI38" s="24" t="str">
        <f>IF(AE38="","",VLOOKUP(AE38,REGISTROS!$B$5:$F$1000,5,0))</f>
        <v/>
      </c>
      <c r="AK38" s="68" t="str">
        <f t="shared" si="8"/>
        <v/>
      </c>
      <c r="AL38" s="68" t="str">
        <f t="shared" si="9"/>
        <v/>
      </c>
      <c r="AM38" s="68" t="str">
        <f t="shared" si="10"/>
        <v/>
      </c>
      <c r="AN38" s="68" t="str">
        <f t="shared" si="11"/>
        <v/>
      </c>
      <c r="AO38" s="77" t="str">
        <f>IF(AK38="","",VLOOKUP(AK38,RENTABILIDAD!$C$5:$G$101,5,0))</f>
        <v/>
      </c>
      <c r="AP38" s="78" t="str">
        <f>IFERROR(RENTABILIDAD!I37/VLOOKUP(_xlfn.CONCAT($J$3,E38),'BROKERS-MONEDAS'!$AB$7:$AC$31,2,0),"")</f>
        <v/>
      </c>
      <c r="AQ38" s="78" t="str">
        <f>IFERROR(RENTABILIDAD!K37/VLOOKUP(_xlfn.CONCAT($J$3,E38),'BROKERS-MONEDAS'!$AB$7:$AC$31,2,0),"")</f>
        <v/>
      </c>
      <c r="AR38" s="79" t="str">
        <f t="shared" si="12"/>
        <v/>
      </c>
      <c r="AS38" s="79" t="str">
        <f t="shared" ca="1" si="13"/>
        <v/>
      </c>
      <c r="AT38" s="24" t="str">
        <f>IF(AK38="","",IFERROR(VLOOKUP($J$3,'TASA DE CAMBIO'!$D$2:$G$15,2,0),""))</f>
        <v/>
      </c>
      <c r="AU38" s="24" t="str">
        <f>IF(AK38="","",IFERROR(VLOOKUP($J$3,'TASA DE CAMBIO'!$D$2:$G$15,3,0),""))</f>
        <v/>
      </c>
      <c r="AV38" s="24" t="str">
        <f>IF(AK38="","",IFERROR(VLOOKUP($J$3,'TASA DE CAMBIO'!$D$2:$G$15,4,0),""))</f>
        <v/>
      </c>
    </row>
    <row r="39" spans="2:48" x14ac:dyDescent="0.2">
      <c r="B39" s="130" t="str">
        <f t="shared" si="0"/>
        <v/>
      </c>
      <c r="C39" s="131" t="str">
        <f t="shared" si="1"/>
        <v/>
      </c>
      <c r="D39" s="131" t="str">
        <f t="shared" si="2"/>
        <v/>
      </c>
      <c r="E39" s="131" t="str">
        <f t="shared" si="3"/>
        <v/>
      </c>
      <c r="F39" s="132" t="str">
        <f>IF(B39="","",VLOOKUP(B39,RENTABILIDAD!$C$5:$G$101,5,0))</f>
        <v/>
      </c>
      <c r="G39" s="133" t="str">
        <f t="shared" si="4"/>
        <v/>
      </c>
      <c r="H39" s="133" t="str">
        <f t="shared" si="5"/>
        <v/>
      </c>
      <c r="I39" s="134" t="str">
        <f t="shared" si="6"/>
        <v/>
      </c>
      <c r="J39" s="135" t="str">
        <f t="shared" ca="1" si="7"/>
        <v/>
      </c>
      <c r="AF39" s="24" t="str">
        <f>IF(AE39="","",VLOOKUP(AE39,REGISTROS!$B$5:$F$1000,2,0))</f>
        <v/>
      </c>
      <c r="AG39" s="24" t="str">
        <f>IF(AE39="","",VLOOKUP(AE39,REGISTROS!$B$5:$F$1000,3,0))</f>
        <v/>
      </c>
      <c r="AH39" s="24" t="str">
        <f>IF(AE39="","",VLOOKUP(AE39,REGISTROS!$B$5:$F$1000,4,0))</f>
        <v/>
      </c>
      <c r="AI39" s="24" t="str">
        <f>IF(AE39="","",VLOOKUP(AE39,REGISTROS!$B$5:$F$1000,5,0))</f>
        <v/>
      </c>
      <c r="AK39" s="68" t="str">
        <f t="shared" si="8"/>
        <v/>
      </c>
      <c r="AL39" s="68" t="str">
        <f t="shared" si="9"/>
        <v/>
      </c>
      <c r="AM39" s="68" t="str">
        <f t="shared" si="10"/>
        <v/>
      </c>
      <c r="AN39" s="68" t="str">
        <f t="shared" si="11"/>
        <v/>
      </c>
      <c r="AO39" s="77" t="str">
        <f>IF(AK39="","",VLOOKUP(AK39,RENTABILIDAD!$C$5:$G$101,5,0))</f>
        <v/>
      </c>
      <c r="AP39" s="78" t="str">
        <f>IFERROR(RENTABILIDAD!I38/VLOOKUP(_xlfn.CONCAT($J$3,E39),'BROKERS-MONEDAS'!$AB$7:$AC$31,2,0),"")</f>
        <v/>
      </c>
      <c r="AQ39" s="78" t="str">
        <f>IFERROR(RENTABILIDAD!K38/VLOOKUP(_xlfn.CONCAT($J$3,E39),'BROKERS-MONEDAS'!$AB$7:$AC$31,2,0),"")</f>
        <v/>
      </c>
      <c r="AR39" s="79" t="str">
        <f t="shared" si="12"/>
        <v/>
      </c>
      <c r="AS39" s="79" t="str">
        <f t="shared" ca="1" si="13"/>
        <v/>
      </c>
      <c r="AT39" s="24" t="str">
        <f>IF(AK39="","",IFERROR(VLOOKUP($J$3,'TASA DE CAMBIO'!$D$2:$G$15,2,0),""))</f>
        <v/>
      </c>
      <c r="AU39" s="24" t="str">
        <f>IF(AK39="","",IFERROR(VLOOKUP($J$3,'TASA DE CAMBIO'!$D$2:$G$15,3,0),""))</f>
        <v/>
      </c>
      <c r="AV39" s="24" t="str">
        <f>IF(AK39="","",IFERROR(VLOOKUP($J$3,'TASA DE CAMBIO'!$D$2:$G$15,4,0),""))</f>
        <v/>
      </c>
    </row>
    <row r="40" spans="2:48" x14ac:dyDescent="0.2">
      <c r="B40" s="130" t="str">
        <f t="shared" si="0"/>
        <v/>
      </c>
      <c r="C40" s="131" t="str">
        <f t="shared" si="1"/>
        <v/>
      </c>
      <c r="D40" s="131" t="str">
        <f t="shared" si="2"/>
        <v/>
      </c>
      <c r="E40" s="131" t="str">
        <f t="shared" si="3"/>
        <v/>
      </c>
      <c r="F40" s="132" t="str">
        <f>IF(B40="","",VLOOKUP(B40,RENTABILIDAD!$C$5:$G$101,5,0))</f>
        <v/>
      </c>
      <c r="G40" s="133" t="str">
        <f t="shared" si="4"/>
        <v/>
      </c>
      <c r="H40" s="133" t="str">
        <f t="shared" si="5"/>
        <v/>
      </c>
      <c r="I40" s="134" t="str">
        <f t="shared" si="6"/>
        <v/>
      </c>
      <c r="J40" s="135" t="str">
        <f t="shared" ca="1" si="7"/>
        <v/>
      </c>
      <c r="AF40" s="24" t="str">
        <f>IF(AE40="","",VLOOKUP(AE40,REGISTROS!$B$5:$F$1000,2,0))</f>
        <v/>
      </c>
      <c r="AG40" s="24" t="str">
        <f>IF(AE40="","",VLOOKUP(AE40,REGISTROS!$B$5:$F$1000,3,0))</f>
        <v/>
      </c>
      <c r="AH40" s="24" t="str">
        <f>IF(AE40="","",VLOOKUP(AE40,REGISTROS!$B$5:$F$1000,4,0))</f>
        <v/>
      </c>
      <c r="AI40" s="24" t="str">
        <f>IF(AE40="","",VLOOKUP(AE40,REGISTROS!$B$5:$F$1000,5,0))</f>
        <v/>
      </c>
      <c r="AK40" s="68" t="str">
        <f t="shared" si="8"/>
        <v/>
      </c>
      <c r="AL40" s="68" t="str">
        <f t="shared" si="9"/>
        <v/>
      </c>
      <c r="AM40" s="68" t="str">
        <f t="shared" si="10"/>
        <v/>
      </c>
      <c r="AN40" s="68" t="str">
        <f t="shared" si="11"/>
        <v/>
      </c>
      <c r="AO40" s="77" t="str">
        <f>IF(AK40="","",VLOOKUP(AK40,RENTABILIDAD!$C$5:$G$101,5,0))</f>
        <v/>
      </c>
      <c r="AP40" s="78" t="str">
        <f>IFERROR(RENTABILIDAD!I39/VLOOKUP(_xlfn.CONCAT($J$3,E40),'BROKERS-MONEDAS'!$AB$7:$AC$31,2,0),"")</f>
        <v/>
      </c>
      <c r="AQ40" s="78" t="str">
        <f>IFERROR(RENTABILIDAD!K39/VLOOKUP(_xlfn.CONCAT($J$3,E40),'BROKERS-MONEDAS'!$AB$7:$AC$31,2,0),"")</f>
        <v/>
      </c>
      <c r="AR40" s="79" t="str">
        <f t="shared" si="12"/>
        <v/>
      </c>
      <c r="AS40" s="79" t="str">
        <f t="shared" ca="1" si="13"/>
        <v/>
      </c>
      <c r="AT40" s="24" t="str">
        <f>IF(AK40="","",IFERROR(VLOOKUP($J$3,'TASA DE CAMBIO'!$D$2:$G$15,2,0),""))</f>
        <v/>
      </c>
      <c r="AU40" s="24" t="str">
        <f>IF(AK40="","",IFERROR(VLOOKUP($J$3,'TASA DE CAMBIO'!$D$2:$G$15,3,0),""))</f>
        <v/>
      </c>
      <c r="AV40" s="24" t="str">
        <f>IF(AK40="","",IFERROR(VLOOKUP($J$3,'TASA DE CAMBIO'!$D$2:$G$15,4,0),""))</f>
        <v/>
      </c>
    </row>
    <row r="41" spans="2:48" x14ac:dyDescent="0.2">
      <c r="B41" s="130" t="str">
        <f t="shared" si="0"/>
        <v/>
      </c>
      <c r="C41" s="131" t="str">
        <f t="shared" si="1"/>
        <v/>
      </c>
      <c r="D41" s="131" t="str">
        <f t="shared" si="2"/>
        <v/>
      </c>
      <c r="E41" s="131" t="str">
        <f t="shared" si="3"/>
        <v/>
      </c>
      <c r="F41" s="132" t="str">
        <f>IF(B41="","",VLOOKUP(B41,RENTABILIDAD!$C$5:$G$101,5,0))</f>
        <v/>
      </c>
      <c r="G41" s="133" t="str">
        <f t="shared" si="4"/>
        <v/>
      </c>
      <c r="H41" s="133" t="str">
        <f t="shared" si="5"/>
        <v/>
      </c>
      <c r="I41" s="134" t="str">
        <f t="shared" si="6"/>
        <v/>
      </c>
      <c r="J41" s="135" t="str">
        <f t="shared" ca="1" si="7"/>
        <v/>
      </c>
      <c r="AF41" s="24" t="str">
        <f>IF(AE41="","",VLOOKUP(AE41,REGISTROS!$B$5:$F$1000,2,0))</f>
        <v/>
      </c>
      <c r="AG41" s="24" t="str">
        <f>IF(AE41="","",VLOOKUP(AE41,REGISTROS!$B$5:$F$1000,3,0))</f>
        <v/>
      </c>
      <c r="AH41" s="24" t="str">
        <f>IF(AE41="","",VLOOKUP(AE41,REGISTROS!$B$5:$F$1000,4,0))</f>
        <v/>
      </c>
      <c r="AI41" s="24" t="str">
        <f>IF(AE41="","",VLOOKUP(AE41,REGISTROS!$B$5:$F$1000,5,0))</f>
        <v/>
      </c>
      <c r="AK41" s="68" t="str">
        <f t="shared" si="8"/>
        <v/>
      </c>
      <c r="AL41" s="68" t="str">
        <f t="shared" si="9"/>
        <v/>
      </c>
      <c r="AM41" s="68" t="str">
        <f t="shared" si="10"/>
        <v/>
      </c>
      <c r="AN41" s="68" t="str">
        <f t="shared" si="11"/>
        <v/>
      </c>
      <c r="AO41" s="77" t="str">
        <f>IF(AK41="","",VLOOKUP(AK41,RENTABILIDAD!$C$5:$G$101,5,0))</f>
        <v/>
      </c>
      <c r="AP41" s="78" t="str">
        <f>IFERROR(RENTABILIDAD!I40/VLOOKUP(_xlfn.CONCAT($J$3,E41),'BROKERS-MONEDAS'!$AB$7:$AC$31,2,0),"")</f>
        <v/>
      </c>
      <c r="AQ41" s="78" t="str">
        <f>IFERROR(RENTABILIDAD!K40/VLOOKUP(_xlfn.CONCAT($J$3,E41),'BROKERS-MONEDAS'!$AB$7:$AC$31,2,0),"")</f>
        <v/>
      </c>
      <c r="AR41" s="79" t="str">
        <f t="shared" si="12"/>
        <v/>
      </c>
      <c r="AS41" s="79" t="str">
        <f t="shared" ca="1" si="13"/>
        <v/>
      </c>
      <c r="AT41" s="24" t="str">
        <f>IF(AK41="","",IFERROR(VLOOKUP($J$3,'TASA DE CAMBIO'!$D$2:$G$15,2,0),""))</f>
        <v/>
      </c>
      <c r="AU41" s="24" t="str">
        <f>IF(AK41="","",IFERROR(VLOOKUP($J$3,'TASA DE CAMBIO'!$D$2:$G$15,3,0),""))</f>
        <v/>
      </c>
      <c r="AV41" s="24" t="str">
        <f>IF(AK41="","",IFERROR(VLOOKUP($J$3,'TASA DE CAMBIO'!$D$2:$G$15,4,0),""))</f>
        <v/>
      </c>
    </row>
    <row r="42" spans="2:48" x14ac:dyDescent="0.2">
      <c r="B42" s="130" t="str">
        <f t="shared" si="0"/>
        <v/>
      </c>
      <c r="C42" s="131" t="str">
        <f t="shared" si="1"/>
        <v/>
      </c>
      <c r="D42" s="131" t="str">
        <f t="shared" si="2"/>
        <v/>
      </c>
      <c r="E42" s="131" t="str">
        <f t="shared" si="3"/>
        <v/>
      </c>
      <c r="F42" s="132" t="str">
        <f>IF(B42="","",VLOOKUP(B42,RENTABILIDAD!$C$5:$G$101,5,0))</f>
        <v/>
      </c>
      <c r="G42" s="133" t="str">
        <f t="shared" si="4"/>
        <v/>
      </c>
      <c r="H42" s="133" t="str">
        <f t="shared" si="5"/>
        <v/>
      </c>
      <c r="I42" s="134" t="str">
        <f t="shared" si="6"/>
        <v/>
      </c>
      <c r="J42" s="135" t="str">
        <f t="shared" ca="1" si="7"/>
        <v/>
      </c>
      <c r="AF42" s="24" t="str">
        <f>IF(AE42="","",VLOOKUP(AE42,REGISTROS!$B$5:$F$1000,2,0))</f>
        <v/>
      </c>
      <c r="AG42" s="24" t="str">
        <f>IF(AE42="","",VLOOKUP(AE42,REGISTROS!$B$5:$F$1000,3,0))</f>
        <v/>
      </c>
      <c r="AH42" s="24" t="str">
        <f>IF(AE42="","",VLOOKUP(AE42,REGISTROS!$B$5:$F$1000,4,0))</f>
        <v/>
      </c>
      <c r="AI42" s="24" t="str">
        <f>IF(AE42="","",VLOOKUP(AE42,REGISTROS!$B$5:$F$1000,5,0))</f>
        <v/>
      </c>
      <c r="AK42" s="68" t="str">
        <f t="shared" si="8"/>
        <v/>
      </c>
      <c r="AL42" s="68" t="str">
        <f t="shared" si="9"/>
        <v/>
      </c>
      <c r="AM42" s="68" t="str">
        <f t="shared" si="10"/>
        <v/>
      </c>
      <c r="AN42" s="68" t="str">
        <f t="shared" si="11"/>
        <v/>
      </c>
      <c r="AO42" s="77" t="str">
        <f>IF(AK42="","",VLOOKUP(AK42,RENTABILIDAD!$C$5:$G$101,5,0))</f>
        <v/>
      </c>
      <c r="AP42" s="78" t="str">
        <f>IFERROR(RENTABILIDAD!I41/VLOOKUP(_xlfn.CONCAT($J$3,E42),'BROKERS-MONEDAS'!$AB$7:$AC$31,2,0),"")</f>
        <v/>
      </c>
      <c r="AQ42" s="78" t="str">
        <f>IFERROR(RENTABILIDAD!K41/VLOOKUP(_xlfn.CONCAT($J$3,E42),'BROKERS-MONEDAS'!$AB$7:$AC$31,2,0),"")</f>
        <v/>
      </c>
      <c r="AR42" s="79" t="str">
        <f t="shared" si="12"/>
        <v/>
      </c>
      <c r="AS42" s="79" t="str">
        <f t="shared" ca="1" si="13"/>
        <v/>
      </c>
      <c r="AT42" s="24" t="str">
        <f>IF(AK42="","",IFERROR(VLOOKUP($J$3,'TASA DE CAMBIO'!$D$2:$G$15,2,0),""))</f>
        <v/>
      </c>
      <c r="AU42" s="24" t="str">
        <f>IF(AK42="","",IFERROR(VLOOKUP($J$3,'TASA DE CAMBIO'!$D$2:$G$15,3,0),""))</f>
        <v/>
      </c>
      <c r="AV42" s="24" t="str">
        <f>IF(AK42="","",IFERROR(VLOOKUP($J$3,'TASA DE CAMBIO'!$D$2:$G$15,4,0),""))</f>
        <v/>
      </c>
    </row>
    <row r="43" spans="2:48" x14ac:dyDescent="0.2">
      <c r="B43" s="130" t="str">
        <f t="shared" si="0"/>
        <v/>
      </c>
      <c r="C43" s="131" t="str">
        <f t="shared" si="1"/>
        <v/>
      </c>
      <c r="D43" s="131" t="str">
        <f t="shared" si="2"/>
        <v/>
      </c>
      <c r="E43" s="131" t="str">
        <f t="shared" si="3"/>
        <v/>
      </c>
      <c r="F43" s="132" t="str">
        <f>IF(B43="","",VLOOKUP(B43,RENTABILIDAD!$C$5:$G$101,5,0))</f>
        <v/>
      </c>
      <c r="G43" s="133" t="str">
        <f t="shared" si="4"/>
        <v/>
      </c>
      <c r="H43" s="133" t="str">
        <f t="shared" si="5"/>
        <v/>
      </c>
      <c r="I43" s="134" t="str">
        <f t="shared" si="6"/>
        <v/>
      </c>
      <c r="J43" s="135" t="str">
        <f t="shared" ca="1" si="7"/>
        <v/>
      </c>
      <c r="AF43" s="24" t="str">
        <f>IF(AE43="","",VLOOKUP(AE43,REGISTROS!$B$5:$F$1000,2,0))</f>
        <v/>
      </c>
      <c r="AG43" s="24" t="str">
        <f>IF(AE43="","",VLOOKUP(AE43,REGISTROS!$B$5:$F$1000,3,0))</f>
        <v/>
      </c>
      <c r="AH43" s="24" t="str">
        <f>IF(AE43="","",VLOOKUP(AE43,REGISTROS!$B$5:$F$1000,4,0))</f>
        <v/>
      </c>
      <c r="AI43" s="24" t="str">
        <f>IF(AE43="","",VLOOKUP(AE43,REGISTROS!$B$5:$F$1000,5,0))</f>
        <v/>
      </c>
      <c r="AK43" s="68" t="str">
        <f t="shared" si="8"/>
        <v/>
      </c>
      <c r="AL43" s="68" t="str">
        <f t="shared" si="9"/>
        <v/>
      </c>
      <c r="AM43" s="68" t="str">
        <f t="shared" si="10"/>
        <v/>
      </c>
      <c r="AN43" s="68" t="str">
        <f t="shared" si="11"/>
        <v/>
      </c>
      <c r="AO43" s="77" t="str">
        <f>IF(AK43="","",VLOOKUP(AK43,RENTABILIDAD!$C$5:$G$101,5,0))</f>
        <v/>
      </c>
      <c r="AP43" s="78" t="str">
        <f>IFERROR(RENTABILIDAD!I42/VLOOKUP(_xlfn.CONCAT($J$3,E43),'BROKERS-MONEDAS'!$AB$7:$AC$31,2,0),"")</f>
        <v/>
      </c>
      <c r="AQ43" s="78" t="str">
        <f>IFERROR(RENTABILIDAD!K42/VLOOKUP(_xlfn.CONCAT($J$3,E43),'BROKERS-MONEDAS'!$AB$7:$AC$31,2,0),"")</f>
        <v/>
      </c>
      <c r="AR43" s="79" t="str">
        <f t="shared" si="12"/>
        <v/>
      </c>
      <c r="AS43" s="79" t="str">
        <f t="shared" ca="1" si="13"/>
        <v/>
      </c>
      <c r="AT43" s="24" t="str">
        <f>IF(AK43="","",IFERROR(VLOOKUP($J$3,'TASA DE CAMBIO'!$D$2:$G$15,2,0),""))</f>
        <v/>
      </c>
      <c r="AU43" s="24" t="str">
        <f>IF(AK43="","",IFERROR(VLOOKUP($J$3,'TASA DE CAMBIO'!$D$2:$G$15,3,0),""))</f>
        <v/>
      </c>
      <c r="AV43" s="24" t="str">
        <f>IF(AK43="","",IFERROR(VLOOKUP($J$3,'TASA DE CAMBIO'!$D$2:$G$15,4,0),""))</f>
        <v/>
      </c>
    </row>
    <row r="44" spans="2:48" x14ac:dyDescent="0.2">
      <c r="B44" s="130" t="str">
        <f t="shared" si="0"/>
        <v/>
      </c>
      <c r="C44" s="131" t="str">
        <f t="shared" si="1"/>
        <v/>
      </c>
      <c r="D44" s="131" t="str">
        <f t="shared" si="2"/>
        <v/>
      </c>
      <c r="E44" s="131" t="str">
        <f t="shared" si="3"/>
        <v/>
      </c>
      <c r="F44" s="132" t="str">
        <f>IF(B44="","",VLOOKUP(B44,RENTABILIDAD!$C$5:$G$101,5,0))</f>
        <v/>
      </c>
      <c r="G44" s="133" t="str">
        <f t="shared" si="4"/>
        <v/>
      </c>
      <c r="H44" s="133" t="str">
        <f t="shared" si="5"/>
        <v/>
      </c>
      <c r="I44" s="134" t="str">
        <f t="shared" si="6"/>
        <v/>
      </c>
      <c r="J44" s="135" t="str">
        <f t="shared" ca="1" si="7"/>
        <v/>
      </c>
      <c r="AF44" s="24" t="str">
        <f>IF(AE44="","",VLOOKUP(AE44,REGISTROS!$B$5:$F$1000,2,0))</f>
        <v/>
      </c>
      <c r="AG44" s="24" t="str">
        <f>IF(AE44="","",VLOOKUP(AE44,REGISTROS!$B$5:$F$1000,3,0))</f>
        <v/>
      </c>
      <c r="AH44" s="24" t="str">
        <f>IF(AE44="","",VLOOKUP(AE44,REGISTROS!$B$5:$F$1000,4,0))</f>
        <v/>
      </c>
      <c r="AI44" s="24" t="str">
        <f>IF(AE44="","",VLOOKUP(AE44,REGISTROS!$B$5:$F$1000,5,0))</f>
        <v/>
      </c>
      <c r="AK44" s="68" t="str">
        <f t="shared" si="8"/>
        <v/>
      </c>
      <c r="AL44" s="68" t="str">
        <f t="shared" si="9"/>
        <v/>
      </c>
      <c r="AM44" s="68" t="str">
        <f t="shared" si="10"/>
        <v/>
      </c>
      <c r="AN44" s="68" t="str">
        <f t="shared" si="11"/>
        <v/>
      </c>
      <c r="AO44" s="77" t="str">
        <f>IF(AK44="","",VLOOKUP(AK44,RENTABILIDAD!$C$5:$G$101,5,0))</f>
        <v/>
      </c>
      <c r="AP44" s="78" t="str">
        <f>IFERROR(RENTABILIDAD!I43/VLOOKUP(_xlfn.CONCAT($J$3,E44),'BROKERS-MONEDAS'!$AB$7:$AC$31,2,0),"")</f>
        <v/>
      </c>
      <c r="AQ44" s="78" t="str">
        <f>IFERROR(RENTABILIDAD!K43/VLOOKUP(_xlfn.CONCAT($J$3,E44),'BROKERS-MONEDAS'!$AB$7:$AC$31,2,0),"")</f>
        <v/>
      </c>
      <c r="AR44" s="79" t="str">
        <f t="shared" si="12"/>
        <v/>
      </c>
      <c r="AS44" s="79" t="str">
        <f t="shared" ca="1" si="13"/>
        <v/>
      </c>
      <c r="AT44" s="24" t="str">
        <f>IF(AK44="","",IFERROR(VLOOKUP($J$3,'TASA DE CAMBIO'!$D$2:$G$15,2,0),""))</f>
        <v/>
      </c>
      <c r="AU44" s="24" t="str">
        <f>IF(AK44="","",IFERROR(VLOOKUP($J$3,'TASA DE CAMBIO'!$D$2:$G$15,3,0),""))</f>
        <v/>
      </c>
      <c r="AV44" s="24" t="str">
        <f>IF(AK44="","",IFERROR(VLOOKUP($J$3,'TASA DE CAMBIO'!$D$2:$G$15,4,0),""))</f>
        <v/>
      </c>
    </row>
    <row r="45" spans="2:48" x14ac:dyDescent="0.2">
      <c r="B45" s="130" t="str">
        <f t="shared" si="0"/>
        <v/>
      </c>
      <c r="C45" s="131" t="str">
        <f t="shared" si="1"/>
        <v/>
      </c>
      <c r="D45" s="131" t="str">
        <f t="shared" si="2"/>
        <v/>
      </c>
      <c r="E45" s="131" t="str">
        <f t="shared" si="3"/>
        <v/>
      </c>
      <c r="F45" s="132" t="str">
        <f>IF(B45="","",VLOOKUP(B45,RENTABILIDAD!$C$5:$G$101,5,0))</f>
        <v/>
      </c>
      <c r="G45" s="133" t="str">
        <f t="shared" si="4"/>
        <v/>
      </c>
      <c r="H45" s="133" t="str">
        <f t="shared" si="5"/>
        <v/>
      </c>
      <c r="I45" s="134" t="str">
        <f t="shared" si="6"/>
        <v/>
      </c>
      <c r="J45" s="135" t="str">
        <f t="shared" ca="1" si="7"/>
        <v/>
      </c>
      <c r="AF45" s="24" t="str">
        <f>IF(AE45="","",VLOOKUP(AE45,REGISTROS!$B$5:$F$1000,2,0))</f>
        <v/>
      </c>
      <c r="AG45" s="24" t="str">
        <f>IF(AE45="","",VLOOKUP(AE45,REGISTROS!$B$5:$F$1000,3,0))</f>
        <v/>
      </c>
      <c r="AH45" s="24" t="str">
        <f>IF(AE45="","",VLOOKUP(AE45,REGISTROS!$B$5:$F$1000,4,0))</f>
        <v/>
      </c>
      <c r="AI45" s="24" t="str">
        <f>IF(AE45="","",VLOOKUP(AE45,REGISTROS!$B$5:$F$1000,5,0))</f>
        <v/>
      </c>
      <c r="AK45" s="68" t="str">
        <f t="shared" si="8"/>
        <v/>
      </c>
      <c r="AL45" s="68" t="str">
        <f t="shared" si="9"/>
        <v/>
      </c>
      <c r="AM45" s="68" t="str">
        <f t="shared" si="10"/>
        <v/>
      </c>
      <c r="AN45" s="68" t="str">
        <f t="shared" si="11"/>
        <v/>
      </c>
      <c r="AO45" s="77" t="str">
        <f>IF(AK45="","",VLOOKUP(AK45,RENTABILIDAD!$C$5:$G$101,5,0))</f>
        <v/>
      </c>
      <c r="AP45" s="78" t="str">
        <f>IFERROR(RENTABILIDAD!I44/VLOOKUP(_xlfn.CONCAT($J$3,E45),'BROKERS-MONEDAS'!$AB$7:$AC$31,2,0),"")</f>
        <v/>
      </c>
      <c r="AQ45" s="78" t="str">
        <f>IFERROR(RENTABILIDAD!K44/VLOOKUP(_xlfn.CONCAT($J$3,E45),'BROKERS-MONEDAS'!$AB$7:$AC$31,2,0),"")</f>
        <v/>
      </c>
      <c r="AR45" s="79" t="str">
        <f t="shared" si="12"/>
        <v/>
      </c>
      <c r="AS45" s="79" t="str">
        <f t="shared" ca="1" si="13"/>
        <v/>
      </c>
      <c r="AT45" s="24" t="str">
        <f>IF(AK45="","",IFERROR(VLOOKUP($J$3,'TASA DE CAMBIO'!$D$2:$G$15,2,0),""))</f>
        <v/>
      </c>
      <c r="AU45" s="24" t="str">
        <f>IF(AK45="","",IFERROR(VLOOKUP($J$3,'TASA DE CAMBIO'!$D$2:$G$15,3,0),""))</f>
        <v/>
      </c>
      <c r="AV45" s="24" t="str">
        <f>IF(AK45="","",IFERROR(VLOOKUP($J$3,'TASA DE CAMBIO'!$D$2:$G$15,4,0),""))</f>
        <v/>
      </c>
    </row>
    <row r="46" spans="2:48" x14ac:dyDescent="0.2">
      <c r="B46" s="130" t="str">
        <f t="shared" si="0"/>
        <v/>
      </c>
      <c r="C46" s="131" t="str">
        <f t="shared" si="1"/>
        <v/>
      </c>
      <c r="D46" s="131" t="str">
        <f t="shared" si="2"/>
        <v/>
      </c>
      <c r="E46" s="131" t="str">
        <f t="shared" si="3"/>
        <v/>
      </c>
      <c r="F46" s="132" t="str">
        <f>IF(B46="","",VLOOKUP(B46,RENTABILIDAD!$C$5:$G$101,5,0))</f>
        <v/>
      </c>
      <c r="G46" s="133" t="str">
        <f t="shared" si="4"/>
        <v/>
      </c>
      <c r="H46" s="133" t="str">
        <f t="shared" si="5"/>
        <v/>
      </c>
      <c r="I46" s="134" t="str">
        <f t="shared" si="6"/>
        <v/>
      </c>
      <c r="J46" s="135" t="str">
        <f t="shared" ca="1" si="7"/>
        <v/>
      </c>
      <c r="AF46" s="24" t="str">
        <f>IF(AE46="","",VLOOKUP(AE46,REGISTROS!$B$5:$F$1000,2,0))</f>
        <v/>
      </c>
      <c r="AG46" s="24" t="str">
        <f>IF(AE46="","",VLOOKUP(AE46,REGISTROS!$B$5:$F$1000,3,0))</f>
        <v/>
      </c>
      <c r="AH46" s="24" t="str">
        <f>IF(AE46="","",VLOOKUP(AE46,REGISTROS!$B$5:$F$1000,4,0))</f>
        <v/>
      </c>
      <c r="AI46" s="24" t="str">
        <f>IF(AE46="","",VLOOKUP(AE46,REGISTROS!$B$5:$F$1000,5,0))</f>
        <v/>
      </c>
      <c r="AK46" s="68" t="str">
        <f t="shared" si="8"/>
        <v/>
      </c>
      <c r="AL46" s="68" t="str">
        <f t="shared" si="9"/>
        <v/>
      </c>
      <c r="AM46" s="68" t="str">
        <f t="shared" si="10"/>
        <v/>
      </c>
      <c r="AN46" s="68" t="str">
        <f t="shared" si="11"/>
        <v/>
      </c>
      <c r="AO46" s="77" t="str">
        <f>IF(AK46="","",VLOOKUP(AK46,RENTABILIDAD!$C$5:$G$101,5,0))</f>
        <v/>
      </c>
      <c r="AP46" s="78" t="str">
        <f>IFERROR(RENTABILIDAD!I45/VLOOKUP(_xlfn.CONCAT($J$3,E46),'BROKERS-MONEDAS'!$AB$7:$AC$31,2,0),"")</f>
        <v/>
      </c>
      <c r="AQ46" s="78" t="str">
        <f>IFERROR(RENTABILIDAD!K45/VLOOKUP(_xlfn.CONCAT($J$3,E46),'BROKERS-MONEDAS'!$AB$7:$AC$31,2,0),"")</f>
        <v/>
      </c>
      <c r="AR46" s="79" t="str">
        <f t="shared" si="12"/>
        <v/>
      </c>
      <c r="AS46" s="79" t="str">
        <f t="shared" ca="1" si="13"/>
        <v/>
      </c>
      <c r="AT46" s="24" t="str">
        <f>IF(AK46="","",IFERROR(VLOOKUP($J$3,'TASA DE CAMBIO'!$D$2:$G$15,2,0),""))</f>
        <v/>
      </c>
      <c r="AU46" s="24" t="str">
        <f>IF(AK46="","",IFERROR(VLOOKUP($J$3,'TASA DE CAMBIO'!$D$2:$G$15,3,0),""))</f>
        <v/>
      </c>
      <c r="AV46" s="24" t="str">
        <f>IF(AK46="","",IFERROR(VLOOKUP($J$3,'TASA DE CAMBIO'!$D$2:$G$15,4,0),""))</f>
        <v/>
      </c>
    </row>
    <row r="47" spans="2:48" x14ac:dyDescent="0.2">
      <c r="B47" s="130" t="str">
        <f t="shared" si="0"/>
        <v/>
      </c>
      <c r="C47" s="131" t="str">
        <f t="shared" si="1"/>
        <v/>
      </c>
      <c r="D47" s="131" t="str">
        <f t="shared" si="2"/>
        <v/>
      </c>
      <c r="E47" s="131" t="str">
        <f t="shared" si="3"/>
        <v/>
      </c>
      <c r="F47" s="132" t="str">
        <f>IF(B47="","",VLOOKUP(B47,RENTABILIDAD!$C$5:$G$101,5,0))</f>
        <v/>
      </c>
      <c r="G47" s="133" t="str">
        <f t="shared" si="4"/>
        <v/>
      </c>
      <c r="H47" s="133" t="str">
        <f t="shared" si="5"/>
        <v/>
      </c>
      <c r="I47" s="134" t="str">
        <f t="shared" si="6"/>
        <v/>
      </c>
      <c r="J47" s="135" t="str">
        <f t="shared" ca="1" si="7"/>
        <v/>
      </c>
      <c r="AF47" s="24" t="str">
        <f>IF(AE47="","",VLOOKUP(AE47,REGISTROS!$B$5:$F$1000,2,0))</f>
        <v/>
      </c>
      <c r="AG47" s="24" t="str">
        <f>IF(AE47="","",VLOOKUP(AE47,REGISTROS!$B$5:$F$1000,3,0))</f>
        <v/>
      </c>
      <c r="AH47" s="24" t="str">
        <f>IF(AE47="","",VLOOKUP(AE47,REGISTROS!$B$5:$F$1000,4,0))</f>
        <v/>
      </c>
      <c r="AI47" s="24" t="str">
        <f>IF(AE47="","",VLOOKUP(AE47,REGISTROS!$B$5:$F$1000,5,0))</f>
        <v/>
      </c>
      <c r="AK47" s="68" t="str">
        <f t="shared" si="8"/>
        <v/>
      </c>
      <c r="AL47" s="68" t="str">
        <f t="shared" si="9"/>
        <v/>
      </c>
      <c r="AM47" s="68" t="str">
        <f t="shared" si="10"/>
        <v/>
      </c>
      <c r="AN47" s="68" t="str">
        <f t="shared" si="11"/>
        <v/>
      </c>
      <c r="AO47" s="77" t="str">
        <f>IF(AK47="","",VLOOKUP(AK47,RENTABILIDAD!$C$5:$G$101,5,0))</f>
        <v/>
      </c>
      <c r="AP47" s="78" t="str">
        <f>IFERROR(RENTABILIDAD!I46/VLOOKUP(_xlfn.CONCAT($J$3,E47),'BROKERS-MONEDAS'!$AB$7:$AC$31,2,0),"")</f>
        <v/>
      </c>
      <c r="AQ47" s="78" t="str">
        <f>IFERROR(RENTABILIDAD!K46/VLOOKUP(_xlfn.CONCAT($J$3,E47),'BROKERS-MONEDAS'!$AB$7:$AC$31,2,0),"")</f>
        <v/>
      </c>
      <c r="AR47" s="79" t="str">
        <f t="shared" si="12"/>
        <v/>
      </c>
      <c r="AS47" s="79" t="str">
        <f t="shared" ca="1" si="13"/>
        <v/>
      </c>
      <c r="AT47" s="24" t="str">
        <f>IF(AK47="","",IFERROR(VLOOKUP($J$3,'TASA DE CAMBIO'!$D$2:$G$15,2,0),""))</f>
        <v/>
      </c>
      <c r="AU47" s="24" t="str">
        <f>IF(AK47="","",IFERROR(VLOOKUP($J$3,'TASA DE CAMBIO'!$D$2:$G$15,3,0),""))</f>
        <v/>
      </c>
      <c r="AV47" s="24" t="str">
        <f>IF(AK47="","",IFERROR(VLOOKUP($J$3,'TASA DE CAMBIO'!$D$2:$G$15,4,0),""))</f>
        <v/>
      </c>
    </row>
    <row r="48" spans="2:48" x14ac:dyDescent="0.2">
      <c r="B48" s="130" t="str">
        <f t="shared" si="0"/>
        <v/>
      </c>
      <c r="C48" s="131" t="str">
        <f t="shared" si="1"/>
        <v/>
      </c>
      <c r="D48" s="131" t="str">
        <f t="shared" si="2"/>
        <v/>
      </c>
      <c r="E48" s="131" t="str">
        <f t="shared" si="3"/>
        <v/>
      </c>
      <c r="F48" s="132" t="str">
        <f>IF(B48="","",VLOOKUP(B48,RENTABILIDAD!$C$5:$G$101,5,0))</f>
        <v/>
      </c>
      <c r="G48" s="133" t="str">
        <f t="shared" si="4"/>
        <v/>
      </c>
      <c r="H48" s="133" t="str">
        <f t="shared" si="5"/>
        <v/>
      </c>
      <c r="I48" s="134" t="str">
        <f t="shared" si="6"/>
        <v/>
      </c>
      <c r="J48" s="135" t="str">
        <f t="shared" ca="1" si="7"/>
        <v/>
      </c>
      <c r="AF48" s="24" t="str">
        <f>IF(AE48="","",VLOOKUP(AE48,REGISTROS!$B$5:$F$1000,2,0))</f>
        <v/>
      </c>
      <c r="AG48" s="24" t="str">
        <f>IF(AE48="","",VLOOKUP(AE48,REGISTROS!$B$5:$F$1000,3,0))</f>
        <v/>
      </c>
      <c r="AH48" s="24" t="str">
        <f>IF(AE48="","",VLOOKUP(AE48,REGISTROS!$B$5:$F$1000,4,0))</f>
        <v/>
      </c>
      <c r="AI48" s="24" t="str">
        <f>IF(AE48="","",VLOOKUP(AE48,REGISTROS!$B$5:$F$1000,5,0))</f>
        <v/>
      </c>
      <c r="AK48" s="68" t="str">
        <f t="shared" si="8"/>
        <v/>
      </c>
      <c r="AL48" s="68" t="str">
        <f t="shared" si="9"/>
        <v/>
      </c>
      <c r="AM48" s="68" t="str">
        <f t="shared" si="10"/>
        <v/>
      </c>
      <c r="AN48" s="68" t="str">
        <f t="shared" si="11"/>
        <v/>
      </c>
      <c r="AO48" s="77" t="str">
        <f>IF(AK48="","",VLOOKUP(AK48,RENTABILIDAD!$C$5:$G$101,5,0))</f>
        <v/>
      </c>
      <c r="AP48" s="78" t="str">
        <f>IFERROR(RENTABILIDAD!I47/VLOOKUP(_xlfn.CONCAT($J$3,E48),'BROKERS-MONEDAS'!$AB$7:$AC$31,2,0),"")</f>
        <v/>
      </c>
      <c r="AQ48" s="78" t="str">
        <f>IFERROR(RENTABILIDAD!K47/VLOOKUP(_xlfn.CONCAT($J$3,E48),'BROKERS-MONEDAS'!$AB$7:$AC$31,2,0),"")</f>
        <v/>
      </c>
      <c r="AR48" s="79" t="str">
        <f t="shared" si="12"/>
        <v/>
      </c>
      <c r="AS48" s="79" t="str">
        <f t="shared" ca="1" si="13"/>
        <v/>
      </c>
      <c r="AT48" s="24" t="str">
        <f>IF(AK48="","",IFERROR(VLOOKUP($J$3,'TASA DE CAMBIO'!$D$2:$G$15,2,0),""))</f>
        <v/>
      </c>
      <c r="AU48" s="24" t="str">
        <f>IF(AK48="","",IFERROR(VLOOKUP($J$3,'TASA DE CAMBIO'!$D$2:$G$15,3,0),""))</f>
        <v/>
      </c>
      <c r="AV48" s="24" t="str">
        <f>IF(AK48="","",IFERROR(VLOOKUP($J$3,'TASA DE CAMBIO'!$D$2:$G$15,4,0),""))</f>
        <v/>
      </c>
    </row>
    <row r="49" spans="2:48" x14ac:dyDescent="0.2">
      <c r="B49" s="130" t="str">
        <f t="shared" si="0"/>
        <v/>
      </c>
      <c r="C49" s="131" t="str">
        <f t="shared" si="1"/>
        <v/>
      </c>
      <c r="D49" s="131" t="str">
        <f t="shared" si="2"/>
        <v/>
      </c>
      <c r="E49" s="131" t="str">
        <f t="shared" si="3"/>
        <v/>
      </c>
      <c r="F49" s="132" t="str">
        <f>IF(B49="","",VLOOKUP(B49,RENTABILIDAD!$C$5:$G$101,5,0))</f>
        <v/>
      </c>
      <c r="G49" s="133" t="str">
        <f t="shared" si="4"/>
        <v/>
      </c>
      <c r="H49" s="133" t="str">
        <f t="shared" si="5"/>
        <v/>
      </c>
      <c r="I49" s="134" t="str">
        <f t="shared" si="6"/>
        <v/>
      </c>
      <c r="J49" s="135" t="str">
        <f t="shared" ca="1" si="7"/>
        <v/>
      </c>
      <c r="AF49" s="24" t="str">
        <f>IF(AE49="","",VLOOKUP(AE49,REGISTROS!$B$5:$F$1000,2,0))</f>
        <v/>
      </c>
      <c r="AG49" s="24" t="str">
        <f>IF(AE49="","",VLOOKUP(AE49,REGISTROS!$B$5:$F$1000,3,0))</f>
        <v/>
      </c>
      <c r="AH49" s="24" t="str">
        <f>IF(AE49="","",VLOOKUP(AE49,REGISTROS!$B$5:$F$1000,4,0))</f>
        <v/>
      </c>
      <c r="AI49" s="24" t="str">
        <f>IF(AE49="","",VLOOKUP(AE49,REGISTROS!$B$5:$F$1000,5,0))</f>
        <v/>
      </c>
      <c r="AK49" s="68" t="str">
        <f t="shared" si="8"/>
        <v/>
      </c>
      <c r="AL49" s="68" t="str">
        <f t="shared" si="9"/>
        <v/>
      </c>
      <c r="AM49" s="68" t="str">
        <f t="shared" si="10"/>
        <v/>
      </c>
      <c r="AN49" s="68" t="str">
        <f t="shared" si="11"/>
        <v/>
      </c>
      <c r="AO49" s="77" t="str">
        <f>IF(AK49="","",VLOOKUP(AK49,RENTABILIDAD!$C$5:$G$101,5,0))</f>
        <v/>
      </c>
      <c r="AP49" s="78" t="str">
        <f>IFERROR(RENTABILIDAD!I48/VLOOKUP(_xlfn.CONCAT($J$3,E49),'BROKERS-MONEDAS'!$AB$7:$AC$31,2,0),"")</f>
        <v/>
      </c>
      <c r="AQ49" s="78" t="str">
        <f>IFERROR(RENTABILIDAD!K48/VLOOKUP(_xlfn.CONCAT($J$3,E49),'BROKERS-MONEDAS'!$AB$7:$AC$31,2,0),"")</f>
        <v/>
      </c>
      <c r="AR49" s="79" t="str">
        <f t="shared" si="12"/>
        <v/>
      </c>
      <c r="AS49" s="79" t="str">
        <f t="shared" ca="1" si="13"/>
        <v/>
      </c>
      <c r="AT49" s="24" t="str">
        <f>IF(AK49="","",IFERROR(VLOOKUP($J$3,'TASA DE CAMBIO'!$D$2:$G$15,2,0),""))</f>
        <v/>
      </c>
      <c r="AU49" s="24" t="str">
        <f>IF(AK49="","",IFERROR(VLOOKUP($J$3,'TASA DE CAMBIO'!$D$2:$G$15,3,0),""))</f>
        <v/>
      </c>
      <c r="AV49" s="24" t="str">
        <f>IF(AK49="","",IFERROR(VLOOKUP($J$3,'TASA DE CAMBIO'!$D$2:$G$15,4,0),""))</f>
        <v/>
      </c>
    </row>
    <row r="50" spans="2:48" x14ac:dyDescent="0.2">
      <c r="B50" s="130" t="str">
        <f t="shared" si="0"/>
        <v/>
      </c>
      <c r="C50" s="131" t="str">
        <f t="shared" si="1"/>
        <v/>
      </c>
      <c r="D50" s="131" t="str">
        <f t="shared" si="2"/>
        <v/>
      </c>
      <c r="E50" s="131" t="str">
        <f t="shared" si="3"/>
        <v/>
      </c>
      <c r="F50" s="132" t="str">
        <f>IF(B50="","",VLOOKUP(B50,RENTABILIDAD!$C$5:$G$101,5,0))</f>
        <v/>
      </c>
      <c r="G50" s="133" t="str">
        <f t="shared" si="4"/>
        <v/>
      </c>
      <c r="H50" s="133" t="str">
        <f t="shared" si="5"/>
        <v/>
      </c>
      <c r="I50" s="134" t="str">
        <f t="shared" si="6"/>
        <v/>
      </c>
      <c r="J50" s="135" t="str">
        <f t="shared" ca="1" si="7"/>
        <v/>
      </c>
      <c r="AF50" s="24" t="str">
        <f>IF(AE50="","",VLOOKUP(AE50,REGISTROS!$B$5:$F$1000,2,0))</f>
        <v/>
      </c>
      <c r="AG50" s="24" t="str">
        <f>IF(AE50="","",VLOOKUP(AE50,REGISTROS!$B$5:$F$1000,3,0))</f>
        <v/>
      </c>
      <c r="AH50" s="24" t="str">
        <f>IF(AE50="","",VLOOKUP(AE50,REGISTROS!$B$5:$F$1000,4,0))</f>
        <v/>
      </c>
      <c r="AI50" s="24" t="str">
        <f>IF(AE50="","",VLOOKUP(AE50,REGISTROS!$B$5:$F$1000,5,0))</f>
        <v/>
      </c>
      <c r="AK50" s="68" t="str">
        <f t="shared" si="8"/>
        <v/>
      </c>
      <c r="AL50" s="68" t="str">
        <f t="shared" si="9"/>
        <v/>
      </c>
      <c r="AM50" s="68" t="str">
        <f t="shared" si="10"/>
        <v/>
      </c>
      <c r="AN50" s="68" t="str">
        <f t="shared" si="11"/>
        <v/>
      </c>
      <c r="AO50" s="77" t="str">
        <f>IF(AK50="","",VLOOKUP(AK50,RENTABILIDAD!$C$5:$G$101,5,0))</f>
        <v/>
      </c>
      <c r="AP50" s="78" t="str">
        <f>IFERROR(RENTABILIDAD!I49/VLOOKUP(_xlfn.CONCAT($J$3,E50),'BROKERS-MONEDAS'!$AB$7:$AC$31,2,0),"")</f>
        <v/>
      </c>
      <c r="AQ50" s="78" t="str">
        <f>IFERROR(RENTABILIDAD!K49/VLOOKUP(_xlfn.CONCAT($J$3,E50),'BROKERS-MONEDAS'!$AB$7:$AC$31,2,0),"")</f>
        <v/>
      </c>
      <c r="AR50" s="79" t="str">
        <f t="shared" si="12"/>
        <v/>
      </c>
      <c r="AS50" s="79" t="str">
        <f t="shared" ca="1" si="13"/>
        <v/>
      </c>
      <c r="AT50" s="24" t="str">
        <f>IF(AK50="","",IFERROR(VLOOKUP($J$3,'TASA DE CAMBIO'!$D$2:$G$15,2,0),""))</f>
        <v/>
      </c>
      <c r="AU50" s="24" t="str">
        <f>IF(AK50="","",IFERROR(VLOOKUP($J$3,'TASA DE CAMBIO'!$D$2:$G$15,3,0),""))</f>
        <v/>
      </c>
      <c r="AV50" s="24" t="str">
        <f>IF(AK50="","",IFERROR(VLOOKUP($J$3,'TASA DE CAMBIO'!$D$2:$G$15,4,0),""))</f>
        <v/>
      </c>
    </row>
    <row r="51" spans="2:48" x14ac:dyDescent="0.2">
      <c r="B51" s="130" t="str">
        <f t="shared" si="0"/>
        <v/>
      </c>
      <c r="C51" s="131" t="str">
        <f t="shared" si="1"/>
        <v/>
      </c>
      <c r="D51" s="131" t="str">
        <f t="shared" si="2"/>
        <v/>
      </c>
      <c r="E51" s="131" t="str">
        <f t="shared" si="3"/>
        <v/>
      </c>
      <c r="F51" s="132" t="str">
        <f>IF(B51="","",VLOOKUP(B51,RENTABILIDAD!$C$5:$G$101,5,0))</f>
        <v/>
      </c>
      <c r="G51" s="133" t="str">
        <f t="shared" si="4"/>
        <v/>
      </c>
      <c r="H51" s="133" t="str">
        <f t="shared" si="5"/>
        <v/>
      </c>
      <c r="I51" s="134" t="str">
        <f t="shared" si="6"/>
        <v/>
      </c>
      <c r="J51" s="135" t="str">
        <f t="shared" ca="1" si="7"/>
        <v/>
      </c>
      <c r="AF51" s="24" t="str">
        <f>IF(AE51="","",VLOOKUP(AE51,REGISTROS!$B$5:$F$1000,2,0))</f>
        <v/>
      </c>
      <c r="AG51" s="24" t="str">
        <f>IF(AE51="","",VLOOKUP(AE51,REGISTROS!$B$5:$F$1000,3,0))</f>
        <v/>
      </c>
      <c r="AH51" s="24" t="str">
        <f>IF(AE51="","",VLOOKUP(AE51,REGISTROS!$B$5:$F$1000,4,0))</f>
        <v/>
      </c>
      <c r="AI51" s="24" t="str">
        <f>IF(AE51="","",VLOOKUP(AE51,REGISTROS!$B$5:$F$1000,5,0))</f>
        <v/>
      </c>
      <c r="AK51" s="68" t="str">
        <f t="shared" si="8"/>
        <v/>
      </c>
      <c r="AL51" s="68" t="str">
        <f t="shared" si="9"/>
        <v/>
      </c>
      <c r="AM51" s="68" t="str">
        <f t="shared" si="10"/>
        <v/>
      </c>
      <c r="AN51" s="68" t="str">
        <f t="shared" si="11"/>
        <v/>
      </c>
      <c r="AO51" s="77" t="str">
        <f>IF(AK51="","",VLOOKUP(AK51,RENTABILIDAD!$C$5:$G$101,5,0))</f>
        <v/>
      </c>
      <c r="AP51" s="78" t="str">
        <f>IFERROR(RENTABILIDAD!I50/VLOOKUP(_xlfn.CONCAT($J$3,E51),'BROKERS-MONEDAS'!$AB$7:$AC$31,2,0),"")</f>
        <v/>
      </c>
      <c r="AQ51" s="78" t="str">
        <f>IFERROR(RENTABILIDAD!K50/VLOOKUP(_xlfn.CONCAT($J$3,E51),'BROKERS-MONEDAS'!$AB$7:$AC$31,2,0),"")</f>
        <v/>
      </c>
      <c r="AR51" s="79" t="str">
        <f t="shared" si="12"/>
        <v/>
      </c>
      <c r="AS51" s="79" t="str">
        <f t="shared" ca="1" si="13"/>
        <v/>
      </c>
      <c r="AT51" s="24" t="str">
        <f>IF(AK51="","",IFERROR(VLOOKUP($J$3,'TASA DE CAMBIO'!$D$2:$G$15,2,0),""))</f>
        <v/>
      </c>
      <c r="AU51" s="24" t="str">
        <f>IF(AK51="","",IFERROR(VLOOKUP($J$3,'TASA DE CAMBIO'!$D$2:$G$15,3,0),""))</f>
        <v/>
      </c>
      <c r="AV51" s="24" t="str">
        <f>IF(AK51="","",IFERROR(VLOOKUP($J$3,'TASA DE CAMBIO'!$D$2:$G$15,4,0),""))</f>
        <v/>
      </c>
    </row>
    <row r="52" spans="2:48" x14ac:dyDescent="0.2">
      <c r="B52" s="130" t="str">
        <f t="shared" si="0"/>
        <v/>
      </c>
      <c r="C52" s="131" t="str">
        <f t="shared" si="1"/>
        <v/>
      </c>
      <c r="D52" s="131" t="str">
        <f t="shared" si="2"/>
        <v/>
      </c>
      <c r="E52" s="131" t="str">
        <f t="shared" si="3"/>
        <v/>
      </c>
      <c r="F52" s="132" t="str">
        <f>IF(B52="","",VLOOKUP(B52,RENTABILIDAD!$C$5:$G$101,5,0))</f>
        <v/>
      </c>
      <c r="G52" s="133" t="str">
        <f t="shared" si="4"/>
        <v/>
      </c>
      <c r="H52" s="133" t="str">
        <f t="shared" si="5"/>
        <v/>
      </c>
      <c r="I52" s="134" t="str">
        <f t="shared" si="6"/>
        <v/>
      </c>
      <c r="J52" s="135" t="str">
        <f t="shared" ca="1" si="7"/>
        <v/>
      </c>
      <c r="AF52" s="24" t="str">
        <f>IF(AE52="","",VLOOKUP(AE52,REGISTROS!$B$5:$F$1000,2,0))</f>
        <v/>
      </c>
      <c r="AG52" s="24" t="str">
        <f>IF(AE52="","",VLOOKUP(AE52,REGISTROS!$B$5:$F$1000,3,0))</f>
        <v/>
      </c>
      <c r="AH52" s="24" t="str">
        <f>IF(AE52="","",VLOOKUP(AE52,REGISTROS!$B$5:$F$1000,4,0))</f>
        <v/>
      </c>
      <c r="AI52" s="24" t="str">
        <f>IF(AE52="","",VLOOKUP(AE52,REGISTROS!$B$5:$F$1000,5,0))</f>
        <v/>
      </c>
      <c r="AK52" s="68" t="str">
        <f t="shared" si="8"/>
        <v/>
      </c>
      <c r="AL52" s="68" t="str">
        <f t="shared" si="9"/>
        <v/>
      </c>
      <c r="AM52" s="68" t="str">
        <f t="shared" si="10"/>
        <v/>
      </c>
      <c r="AN52" s="68" t="str">
        <f t="shared" si="11"/>
        <v/>
      </c>
      <c r="AO52" s="77" t="str">
        <f>IF(AK52="","",VLOOKUP(AK52,RENTABILIDAD!$C$5:$G$101,5,0))</f>
        <v/>
      </c>
      <c r="AP52" s="78" t="str">
        <f>IFERROR(RENTABILIDAD!I51/VLOOKUP(_xlfn.CONCAT($J$3,E52),'BROKERS-MONEDAS'!$AB$7:$AC$31,2,0),"")</f>
        <v/>
      </c>
      <c r="AQ52" s="78" t="str">
        <f>IFERROR(RENTABILIDAD!K51/VLOOKUP(_xlfn.CONCAT($J$3,E52),'BROKERS-MONEDAS'!$AB$7:$AC$31,2,0),"")</f>
        <v/>
      </c>
      <c r="AR52" s="79" t="str">
        <f t="shared" si="12"/>
        <v/>
      </c>
      <c r="AS52" s="79" t="str">
        <f t="shared" ca="1" si="13"/>
        <v/>
      </c>
      <c r="AT52" s="24" t="str">
        <f>IF(AK52="","",IFERROR(VLOOKUP($J$3,'TASA DE CAMBIO'!$D$2:$G$15,2,0),""))</f>
        <v/>
      </c>
      <c r="AU52" s="24" t="str">
        <f>IF(AK52="","",IFERROR(VLOOKUP($J$3,'TASA DE CAMBIO'!$D$2:$G$15,3,0),""))</f>
        <v/>
      </c>
      <c r="AV52" s="24" t="str">
        <f>IF(AK52="","",IFERROR(VLOOKUP($J$3,'TASA DE CAMBIO'!$D$2:$G$15,4,0),""))</f>
        <v/>
      </c>
    </row>
    <row r="53" spans="2:48" x14ac:dyDescent="0.2">
      <c r="B53" s="130" t="str">
        <f t="shared" si="0"/>
        <v/>
      </c>
      <c r="C53" s="131" t="str">
        <f t="shared" si="1"/>
        <v/>
      </c>
      <c r="D53" s="131" t="str">
        <f t="shared" si="2"/>
        <v/>
      </c>
      <c r="E53" s="131" t="str">
        <f t="shared" si="3"/>
        <v/>
      </c>
      <c r="F53" s="132" t="str">
        <f>IF(B53="","",VLOOKUP(B53,RENTABILIDAD!$C$5:$G$101,5,0))</f>
        <v/>
      </c>
      <c r="G53" s="133" t="str">
        <f t="shared" si="4"/>
        <v/>
      </c>
      <c r="H53" s="133" t="str">
        <f t="shared" si="5"/>
        <v/>
      </c>
      <c r="I53" s="134" t="str">
        <f t="shared" si="6"/>
        <v/>
      </c>
      <c r="J53" s="135" t="str">
        <f t="shared" ca="1" si="7"/>
        <v/>
      </c>
      <c r="AF53" s="24" t="str">
        <f>IF(AE53="","",VLOOKUP(AE53,REGISTROS!$B$5:$F$1000,2,0))</f>
        <v/>
      </c>
      <c r="AG53" s="24" t="str">
        <f>IF(AE53="","",VLOOKUP(AE53,REGISTROS!$B$5:$F$1000,3,0))</f>
        <v/>
      </c>
      <c r="AH53" s="24" t="str">
        <f>IF(AE53="","",VLOOKUP(AE53,REGISTROS!$B$5:$F$1000,4,0))</f>
        <v/>
      </c>
      <c r="AI53" s="24" t="str">
        <f>IF(AE53="","",VLOOKUP(AE53,REGISTROS!$B$5:$F$1000,5,0))</f>
        <v/>
      </c>
      <c r="AK53" s="68" t="str">
        <f t="shared" si="8"/>
        <v/>
      </c>
      <c r="AL53" s="68" t="str">
        <f t="shared" si="9"/>
        <v/>
      </c>
      <c r="AM53" s="68" t="str">
        <f t="shared" si="10"/>
        <v/>
      </c>
      <c r="AN53" s="68" t="str">
        <f t="shared" si="11"/>
        <v/>
      </c>
      <c r="AO53" s="77" t="str">
        <f>IF(AK53="","",VLOOKUP(AK53,RENTABILIDAD!$C$5:$G$101,5,0))</f>
        <v/>
      </c>
      <c r="AP53" s="78" t="str">
        <f>IFERROR(RENTABILIDAD!I52/VLOOKUP(_xlfn.CONCAT($J$3,E53),'BROKERS-MONEDAS'!$AB$7:$AC$31,2,0),"")</f>
        <v/>
      </c>
      <c r="AQ53" s="78" t="str">
        <f>IFERROR(RENTABILIDAD!K52/VLOOKUP(_xlfn.CONCAT($J$3,E53),'BROKERS-MONEDAS'!$AB$7:$AC$31,2,0),"")</f>
        <v/>
      </c>
      <c r="AR53" s="79" t="str">
        <f t="shared" si="12"/>
        <v/>
      </c>
      <c r="AS53" s="79" t="str">
        <f t="shared" ca="1" si="13"/>
        <v/>
      </c>
      <c r="AT53" s="24" t="str">
        <f>IF(AK53="","",IFERROR(VLOOKUP($J$3,'TASA DE CAMBIO'!$D$2:$G$15,2,0),""))</f>
        <v/>
      </c>
      <c r="AU53" s="24" t="str">
        <f>IF(AK53="","",IFERROR(VLOOKUP($J$3,'TASA DE CAMBIO'!$D$2:$G$15,3,0),""))</f>
        <v/>
      </c>
      <c r="AV53" s="24" t="str">
        <f>IF(AK53="","",IFERROR(VLOOKUP($J$3,'TASA DE CAMBIO'!$D$2:$G$15,4,0),""))</f>
        <v/>
      </c>
    </row>
    <row r="54" spans="2:48" x14ac:dyDescent="0.2">
      <c r="B54" s="130" t="str">
        <f t="shared" si="0"/>
        <v/>
      </c>
      <c r="C54" s="131" t="str">
        <f t="shared" si="1"/>
        <v/>
      </c>
      <c r="D54" s="131" t="str">
        <f t="shared" si="2"/>
        <v/>
      </c>
      <c r="E54" s="131" t="str">
        <f t="shared" si="3"/>
        <v/>
      </c>
      <c r="F54" s="132" t="str">
        <f>IF(B54="","",VLOOKUP(B54,RENTABILIDAD!$C$5:$G$101,5,0))</f>
        <v/>
      </c>
      <c r="G54" s="133" t="str">
        <f t="shared" si="4"/>
        <v/>
      </c>
      <c r="H54" s="133" t="str">
        <f t="shared" si="5"/>
        <v/>
      </c>
      <c r="I54" s="134" t="str">
        <f t="shared" si="6"/>
        <v/>
      </c>
      <c r="J54" s="135" t="str">
        <f t="shared" ca="1" si="7"/>
        <v/>
      </c>
      <c r="AF54" s="24" t="str">
        <f>IF(AE54="","",VLOOKUP(AE54,REGISTROS!$B$5:$F$1000,2,0))</f>
        <v/>
      </c>
      <c r="AG54" s="24" t="str">
        <f>IF(AE54="","",VLOOKUP(AE54,REGISTROS!$B$5:$F$1000,3,0))</f>
        <v/>
      </c>
      <c r="AH54" s="24" t="str">
        <f>IF(AE54="","",VLOOKUP(AE54,REGISTROS!$B$5:$F$1000,4,0))</f>
        <v/>
      </c>
      <c r="AI54" s="24" t="str">
        <f>IF(AE54="","",VLOOKUP(AE54,REGISTROS!$B$5:$F$1000,5,0))</f>
        <v/>
      </c>
      <c r="AK54" s="68" t="str">
        <f t="shared" si="8"/>
        <v/>
      </c>
      <c r="AL54" s="68" t="str">
        <f t="shared" si="9"/>
        <v/>
      </c>
      <c r="AM54" s="68" t="str">
        <f t="shared" si="10"/>
        <v/>
      </c>
      <c r="AN54" s="68" t="str">
        <f t="shared" si="11"/>
        <v/>
      </c>
      <c r="AO54" s="77" t="str">
        <f>IF(AK54="","",VLOOKUP(AK54,RENTABILIDAD!$C$5:$G$101,5,0))</f>
        <v/>
      </c>
      <c r="AP54" s="78" t="str">
        <f>IFERROR(RENTABILIDAD!I53/VLOOKUP(_xlfn.CONCAT($J$3,E54),'BROKERS-MONEDAS'!$AB$7:$AC$31,2,0),"")</f>
        <v/>
      </c>
      <c r="AQ54" s="78" t="str">
        <f>IFERROR(RENTABILIDAD!K53/VLOOKUP(_xlfn.CONCAT($J$3,E54),'BROKERS-MONEDAS'!$AB$7:$AC$31,2,0),"")</f>
        <v/>
      </c>
      <c r="AR54" s="79" t="str">
        <f t="shared" si="12"/>
        <v/>
      </c>
      <c r="AS54" s="79" t="str">
        <f t="shared" ca="1" si="13"/>
        <v/>
      </c>
      <c r="AT54" s="24" t="str">
        <f>IF(AK54="","",IFERROR(VLOOKUP($J$3,'TASA DE CAMBIO'!$D$2:$G$15,2,0),""))</f>
        <v/>
      </c>
      <c r="AU54" s="24" t="str">
        <f>IF(AK54="","",IFERROR(VLOOKUP($J$3,'TASA DE CAMBIO'!$D$2:$G$15,3,0),""))</f>
        <v/>
      </c>
      <c r="AV54" s="24" t="str">
        <f>IF(AK54="","",IFERROR(VLOOKUP($J$3,'TASA DE CAMBIO'!$D$2:$G$15,4,0),""))</f>
        <v/>
      </c>
    </row>
    <row r="55" spans="2:48" x14ac:dyDescent="0.2">
      <c r="B55" s="130" t="str">
        <f t="shared" si="0"/>
        <v/>
      </c>
      <c r="C55" s="131" t="str">
        <f t="shared" si="1"/>
        <v/>
      </c>
      <c r="D55" s="131" t="str">
        <f t="shared" si="2"/>
        <v/>
      </c>
      <c r="E55" s="131" t="str">
        <f t="shared" si="3"/>
        <v/>
      </c>
      <c r="F55" s="132" t="str">
        <f>IF(B55="","",VLOOKUP(B55,RENTABILIDAD!$C$5:$G$101,5,0))</f>
        <v/>
      </c>
      <c r="G55" s="133" t="str">
        <f t="shared" si="4"/>
        <v/>
      </c>
      <c r="H55" s="133" t="str">
        <f t="shared" si="5"/>
        <v/>
      </c>
      <c r="I55" s="134" t="str">
        <f t="shared" si="6"/>
        <v/>
      </c>
      <c r="J55" s="135" t="str">
        <f t="shared" ca="1" si="7"/>
        <v/>
      </c>
      <c r="AF55" s="24" t="str">
        <f>IF(AE55="","",VLOOKUP(AE55,REGISTROS!$B$5:$F$1000,2,0))</f>
        <v/>
      </c>
      <c r="AG55" s="24" t="str">
        <f>IF(AE55="","",VLOOKUP(AE55,REGISTROS!$B$5:$F$1000,3,0))</f>
        <v/>
      </c>
      <c r="AH55" s="24" t="str">
        <f>IF(AE55="","",VLOOKUP(AE55,REGISTROS!$B$5:$F$1000,4,0))</f>
        <v/>
      </c>
      <c r="AI55" s="24" t="str">
        <f>IF(AE55="","",VLOOKUP(AE55,REGISTROS!$B$5:$F$1000,5,0))</f>
        <v/>
      </c>
      <c r="AK55" s="68" t="str">
        <f t="shared" si="8"/>
        <v/>
      </c>
      <c r="AL55" s="68" t="str">
        <f t="shared" si="9"/>
        <v/>
      </c>
      <c r="AM55" s="68" t="str">
        <f t="shared" si="10"/>
        <v/>
      </c>
      <c r="AN55" s="68" t="str">
        <f t="shared" si="11"/>
        <v/>
      </c>
      <c r="AO55" s="77" t="str">
        <f>IF(AK55="","",VLOOKUP(AK55,RENTABILIDAD!$C$5:$G$101,5,0))</f>
        <v/>
      </c>
      <c r="AP55" s="78" t="str">
        <f>IFERROR(RENTABILIDAD!I54/VLOOKUP(_xlfn.CONCAT($J$3,E55),'BROKERS-MONEDAS'!$AB$7:$AC$31,2,0),"")</f>
        <v/>
      </c>
      <c r="AQ55" s="78" t="str">
        <f>IFERROR(RENTABILIDAD!K54/VLOOKUP(_xlfn.CONCAT($J$3,E55),'BROKERS-MONEDAS'!$AB$7:$AC$31,2,0),"")</f>
        <v/>
      </c>
      <c r="AR55" s="79" t="str">
        <f t="shared" si="12"/>
        <v/>
      </c>
      <c r="AS55" s="79" t="str">
        <f t="shared" ca="1" si="13"/>
        <v/>
      </c>
      <c r="AT55" s="24" t="str">
        <f>IF(AK55="","",IFERROR(VLOOKUP($J$3,'TASA DE CAMBIO'!$D$2:$G$15,2,0),""))</f>
        <v/>
      </c>
      <c r="AU55" s="24" t="str">
        <f>IF(AK55="","",IFERROR(VLOOKUP($J$3,'TASA DE CAMBIO'!$D$2:$G$15,3,0),""))</f>
        <v/>
      </c>
      <c r="AV55" s="24" t="str">
        <f>IF(AK55="","",IFERROR(VLOOKUP($J$3,'TASA DE CAMBIO'!$D$2:$G$15,4,0),""))</f>
        <v/>
      </c>
    </row>
    <row r="56" spans="2:48" x14ac:dyDescent="0.2">
      <c r="B56" s="130" t="str">
        <f t="shared" si="0"/>
        <v/>
      </c>
      <c r="C56" s="131" t="str">
        <f t="shared" si="1"/>
        <v/>
      </c>
      <c r="D56" s="131" t="str">
        <f t="shared" si="2"/>
        <v/>
      </c>
      <c r="E56" s="131" t="str">
        <f t="shared" si="3"/>
        <v/>
      </c>
      <c r="F56" s="132" t="str">
        <f>IF(B56="","",VLOOKUP(B56,RENTABILIDAD!$C$5:$G$101,5,0))</f>
        <v/>
      </c>
      <c r="G56" s="133" t="str">
        <f t="shared" si="4"/>
        <v/>
      </c>
      <c r="H56" s="133" t="str">
        <f t="shared" si="5"/>
        <v/>
      </c>
      <c r="I56" s="134" t="str">
        <f t="shared" si="6"/>
        <v/>
      </c>
      <c r="J56" s="135" t="str">
        <f t="shared" ca="1" si="7"/>
        <v/>
      </c>
      <c r="AF56" s="24" t="str">
        <f>IF(AE56="","",VLOOKUP(AE56,REGISTROS!$B$5:$F$1000,2,0))</f>
        <v/>
      </c>
      <c r="AG56" s="24" t="str">
        <f>IF(AE56="","",VLOOKUP(AE56,REGISTROS!$B$5:$F$1000,3,0))</f>
        <v/>
      </c>
      <c r="AH56" s="24" t="str">
        <f>IF(AE56="","",VLOOKUP(AE56,REGISTROS!$B$5:$F$1000,4,0))</f>
        <v/>
      </c>
      <c r="AI56" s="24" t="str">
        <f>IF(AE56="","",VLOOKUP(AE56,REGISTROS!$B$5:$F$1000,5,0))</f>
        <v/>
      </c>
      <c r="AK56" s="68" t="str">
        <f t="shared" si="8"/>
        <v/>
      </c>
      <c r="AL56" s="68" t="str">
        <f t="shared" si="9"/>
        <v/>
      </c>
      <c r="AM56" s="68" t="str">
        <f t="shared" si="10"/>
        <v/>
      </c>
      <c r="AN56" s="68" t="str">
        <f t="shared" si="11"/>
        <v/>
      </c>
      <c r="AO56" s="77" t="str">
        <f>IF(AK56="","",VLOOKUP(AK56,RENTABILIDAD!$C$5:$G$101,5,0))</f>
        <v/>
      </c>
      <c r="AP56" s="78" t="str">
        <f>IFERROR(RENTABILIDAD!I55/VLOOKUP(_xlfn.CONCAT($J$3,E56),'BROKERS-MONEDAS'!$AB$7:$AC$31,2,0),"")</f>
        <v/>
      </c>
      <c r="AQ56" s="78" t="str">
        <f>IFERROR(RENTABILIDAD!K55/VLOOKUP(_xlfn.CONCAT($J$3,E56),'BROKERS-MONEDAS'!$AB$7:$AC$31,2,0),"")</f>
        <v/>
      </c>
      <c r="AR56" s="79" t="str">
        <f t="shared" si="12"/>
        <v/>
      </c>
      <c r="AS56" s="79" t="str">
        <f t="shared" ca="1" si="13"/>
        <v/>
      </c>
      <c r="AT56" s="24" t="str">
        <f>IF(AK56="","",IFERROR(VLOOKUP($J$3,'TASA DE CAMBIO'!$D$2:$G$15,2,0),""))</f>
        <v/>
      </c>
      <c r="AU56" s="24" t="str">
        <f>IF(AK56="","",IFERROR(VLOOKUP($J$3,'TASA DE CAMBIO'!$D$2:$G$15,3,0),""))</f>
        <v/>
      </c>
      <c r="AV56" s="24" t="str">
        <f>IF(AK56="","",IFERROR(VLOOKUP($J$3,'TASA DE CAMBIO'!$D$2:$G$15,4,0),""))</f>
        <v/>
      </c>
    </row>
    <row r="57" spans="2:48" x14ac:dyDescent="0.2">
      <c r="B57" s="130" t="str">
        <f t="shared" si="0"/>
        <v/>
      </c>
      <c r="C57" s="131" t="str">
        <f t="shared" si="1"/>
        <v/>
      </c>
      <c r="D57" s="131" t="str">
        <f t="shared" si="2"/>
        <v/>
      </c>
      <c r="E57" s="131" t="str">
        <f t="shared" si="3"/>
        <v/>
      </c>
      <c r="F57" s="132" t="str">
        <f>IF(B57="","",VLOOKUP(B57,RENTABILIDAD!$C$5:$G$101,5,0))</f>
        <v/>
      </c>
      <c r="G57" s="133" t="str">
        <f t="shared" si="4"/>
        <v/>
      </c>
      <c r="H57" s="133" t="str">
        <f t="shared" si="5"/>
        <v/>
      </c>
      <c r="I57" s="134" t="str">
        <f t="shared" si="6"/>
        <v/>
      </c>
      <c r="J57" s="135" t="str">
        <f t="shared" ca="1" si="7"/>
        <v/>
      </c>
      <c r="AF57" s="24" t="str">
        <f>IF(AE57="","",VLOOKUP(AE57,REGISTROS!$B$5:$F$1000,2,0))</f>
        <v/>
      </c>
      <c r="AG57" s="24" t="str">
        <f>IF(AE57="","",VLOOKUP(AE57,REGISTROS!$B$5:$F$1000,3,0))</f>
        <v/>
      </c>
      <c r="AH57" s="24" t="str">
        <f>IF(AE57="","",VLOOKUP(AE57,REGISTROS!$B$5:$F$1000,4,0))</f>
        <v/>
      </c>
      <c r="AI57" s="24" t="str">
        <f>IF(AE57="","",VLOOKUP(AE57,REGISTROS!$B$5:$F$1000,5,0))</f>
        <v/>
      </c>
      <c r="AK57" s="68" t="str">
        <f t="shared" si="8"/>
        <v/>
      </c>
      <c r="AL57" s="68" t="str">
        <f t="shared" si="9"/>
        <v/>
      </c>
      <c r="AM57" s="68" t="str">
        <f t="shared" si="10"/>
        <v/>
      </c>
      <c r="AN57" s="68" t="str">
        <f t="shared" si="11"/>
        <v/>
      </c>
      <c r="AO57" s="77" t="str">
        <f>IF(AK57="","",VLOOKUP(AK57,RENTABILIDAD!$C$5:$G$101,5,0))</f>
        <v/>
      </c>
      <c r="AP57" s="78" t="str">
        <f>IFERROR(RENTABILIDAD!I56/VLOOKUP(_xlfn.CONCAT($J$3,E57),'BROKERS-MONEDAS'!$AB$7:$AC$31,2,0),"")</f>
        <v/>
      </c>
      <c r="AQ57" s="78" t="str">
        <f>IFERROR(RENTABILIDAD!K56/VLOOKUP(_xlfn.CONCAT($J$3,E57),'BROKERS-MONEDAS'!$AB$7:$AC$31,2,0),"")</f>
        <v/>
      </c>
      <c r="AR57" s="79" t="str">
        <f t="shared" si="12"/>
        <v/>
      </c>
      <c r="AS57" s="79" t="str">
        <f t="shared" ca="1" si="13"/>
        <v/>
      </c>
      <c r="AT57" s="24" t="str">
        <f>IF(AK57="","",IFERROR(VLOOKUP($J$3,'TASA DE CAMBIO'!$D$2:$G$15,2,0),""))</f>
        <v/>
      </c>
      <c r="AU57" s="24" t="str">
        <f>IF(AK57="","",IFERROR(VLOOKUP($J$3,'TASA DE CAMBIO'!$D$2:$G$15,3,0),""))</f>
        <v/>
      </c>
      <c r="AV57" s="24" t="str">
        <f>IF(AK57="","",IFERROR(VLOOKUP($J$3,'TASA DE CAMBIO'!$D$2:$G$15,4,0),""))</f>
        <v/>
      </c>
    </row>
    <row r="58" spans="2:48" x14ac:dyDescent="0.2">
      <c r="B58" s="130" t="str">
        <f t="shared" si="0"/>
        <v/>
      </c>
      <c r="C58" s="131" t="str">
        <f t="shared" si="1"/>
        <v/>
      </c>
      <c r="D58" s="131" t="str">
        <f t="shared" si="2"/>
        <v/>
      </c>
      <c r="E58" s="131" t="str">
        <f t="shared" si="3"/>
        <v/>
      </c>
      <c r="F58" s="132" t="str">
        <f>IF(B58="","",VLOOKUP(B58,RENTABILIDAD!$C$5:$G$101,5,0))</f>
        <v/>
      </c>
      <c r="G58" s="133" t="str">
        <f t="shared" si="4"/>
        <v/>
      </c>
      <c r="H58" s="133" t="str">
        <f t="shared" si="5"/>
        <v/>
      </c>
      <c r="I58" s="134" t="str">
        <f t="shared" si="6"/>
        <v/>
      </c>
      <c r="J58" s="135" t="str">
        <f t="shared" ca="1" si="7"/>
        <v/>
      </c>
      <c r="AF58" s="24" t="str">
        <f>IF(AE58="","",VLOOKUP(AE58,REGISTROS!$B$5:$F$1000,2,0))</f>
        <v/>
      </c>
      <c r="AG58" s="24" t="str">
        <f>IF(AE58="","",VLOOKUP(AE58,REGISTROS!$B$5:$F$1000,3,0))</f>
        <v/>
      </c>
      <c r="AH58" s="24" t="str">
        <f>IF(AE58="","",VLOOKUP(AE58,REGISTROS!$B$5:$F$1000,4,0))</f>
        <v/>
      </c>
      <c r="AI58" s="24" t="str">
        <f>IF(AE58="","",VLOOKUP(AE58,REGISTROS!$B$5:$F$1000,5,0))</f>
        <v/>
      </c>
      <c r="AK58" s="68" t="str">
        <f t="shared" si="8"/>
        <v/>
      </c>
      <c r="AL58" s="68" t="str">
        <f t="shared" si="9"/>
        <v/>
      </c>
      <c r="AM58" s="68" t="str">
        <f t="shared" si="10"/>
        <v/>
      </c>
      <c r="AN58" s="68" t="str">
        <f t="shared" si="11"/>
        <v/>
      </c>
      <c r="AO58" s="77" t="str">
        <f>IF(AK58="","",VLOOKUP(AK58,RENTABILIDAD!$C$5:$G$101,5,0))</f>
        <v/>
      </c>
      <c r="AP58" s="78" t="str">
        <f>IFERROR(RENTABILIDAD!I57/VLOOKUP(_xlfn.CONCAT($J$3,E58),'BROKERS-MONEDAS'!$AB$7:$AC$31,2,0),"")</f>
        <v/>
      </c>
      <c r="AQ58" s="78" t="str">
        <f>IFERROR(RENTABILIDAD!K57/VLOOKUP(_xlfn.CONCAT($J$3,E58),'BROKERS-MONEDAS'!$AB$7:$AC$31,2,0),"")</f>
        <v/>
      </c>
      <c r="AR58" s="79" t="str">
        <f t="shared" si="12"/>
        <v/>
      </c>
      <c r="AS58" s="79" t="str">
        <f t="shared" ca="1" si="13"/>
        <v/>
      </c>
      <c r="AT58" s="24" t="str">
        <f>IF(AK58="","",IFERROR(VLOOKUP($J$3,'TASA DE CAMBIO'!$D$2:$G$15,2,0),""))</f>
        <v/>
      </c>
      <c r="AU58" s="24" t="str">
        <f>IF(AK58="","",IFERROR(VLOOKUP($J$3,'TASA DE CAMBIO'!$D$2:$G$15,3,0),""))</f>
        <v/>
      </c>
      <c r="AV58" s="24" t="str">
        <f>IF(AK58="","",IFERROR(VLOOKUP($J$3,'TASA DE CAMBIO'!$D$2:$G$15,4,0),""))</f>
        <v/>
      </c>
    </row>
    <row r="59" spans="2:48" x14ac:dyDescent="0.2">
      <c r="B59" s="130" t="str">
        <f t="shared" si="0"/>
        <v/>
      </c>
      <c r="C59" s="131" t="str">
        <f t="shared" si="1"/>
        <v/>
      </c>
      <c r="D59" s="131" t="str">
        <f t="shared" si="2"/>
        <v/>
      </c>
      <c r="E59" s="131" t="str">
        <f t="shared" si="3"/>
        <v/>
      </c>
      <c r="F59" s="132" t="str">
        <f>IF(B59="","",VLOOKUP(B59,RENTABILIDAD!$C$5:$G$101,5,0))</f>
        <v/>
      </c>
      <c r="G59" s="133" t="str">
        <f t="shared" si="4"/>
        <v/>
      </c>
      <c r="H59" s="133" t="str">
        <f t="shared" si="5"/>
        <v/>
      </c>
      <c r="I59" s="134" t="str">
        <f t="shared" si="6"/>
        <v/>
      </c>
      <c r="J59" s="135" t="str">
        <f t="shared" ca="1" si="7"/>
        <v/>
      </c>
      <c r="AF59" s="24" t="str">
        <f>IF(AE59="","",VLOOKUP(AE59,REGISTROS!$B$5:$F$1000,2,0))</f>
        <v/>
      </c>
      <c r="AG59" s="24" t="str">
        <f>IF(AE59="","",VLOOKUP(AE59,REGISTROS!$B$5:$F$1000,3,0))</f>
        <v/>
      </c>
      <c r="AH59" s="24" t="str">
        <f>IF(AE59="","",VLOOKUP(AE59,REGISTROS!$B$5:$F$1000,4,0))</f>
        <v/>
      </c>
      <c r="AI59" s="24" t="str">
        <f>IF(AE59="","",VLOOKUP(AE59,REGISTROS!$B$5:$F$1000,5,0))</f>
        <v/>
      </c>
      <c r="AK59" s="68" t="str">
        <f t="shared" si="8"/>
        <v/>
      </c>
      <c r="AL59" s="68" t="str">
        <f t="shared" si="9"/>
        <v/>
      </c>
      <c r="AM59" s="68" t="str">
        <f t="shared" si="10"/>
        <v/>
      </c>
      <c r="AN59" s="68" t="str">
        <f t="shared" si="11"/>
        <v/>
      </c>
      <c r="AO59" s="77" t="str">
        <f>IF(AK59="","",VLOOKUP(AK59,RENTABILIDAD!$C$5:$G$101,5,0))</f>
        <v/>
      </c>
      <c r="AP59" s="78" t="str">
        <f>IFERROR(RENTABILIDAD!I58/VLOOKUP(_xlfn.CONCAT($J$3,E59),'BROKERS-MONEDAS'!$AB$7:$AC$31,2,0),"")</f>
        <v/>
      </c>
      <c r="AQ59" s="78" t="str">
        <f>IFERROR(RENTABILIDAD!K58/VLOOKUP(_xlfn.CONCAT($J$3,E59),'BROKERS-MONEDAS'!$AB$7:$AC$31,2,0),"")</f>
        <v/>
      </c>
      <c r="AR59" s="79" t="str">
        <f t="shared" si="12"/>
        <v/>
      </c>
      <c r="AS59" s="79" t="str">
        <f t="shared" ca="1" si="13"/>
        <v/>
      </c>
      <c r="AT59" s="24" t="str">
        <f>IF(AK59="","",IFERROR(VLOOKUP($J$3,'TASA DE CAMBIO'!$D$2:$G$15,2,0),""))</f>
        <v/>
      </c>
      <c r="AU59" s="24" t="str">
        <f>IF(AK59="","",IFERROR(VLOOKUP($J$3,'TASA DE CAMBIO'!$D$2:$G$15,3,0),""))</f>
        <v/>
      </c>
      <c r="AV59" s="24" t="str">
        <f>IF(AK59="","",IFERROR(VLOOKUP($J$3,'TASA DE CAMBIO'!$D$2:$G$15,4,0),""))</f>
        <v/>
      </c>
    </row>
    <row r="60" spans="2:48" x14ac:dyDescent="0.2">
      <c r="B60" s="130" t="str">
        <f t="shared" si="0"/>
        <v/>
      </c>
      <c r="C60" s="131" t="str">
        <f t="shared" si="1"/>
        <v/>
      </c>
      <c r="D60" s="131" t="str">
        <f t="shared" si="2"/>
        <v/>
      </c>
      <c r="E60" s="131" t="str">
        <f t="shared" si="3"/>
        <v/>
      </c>
      <c r="F60" s="132" t="str">
        <f>IF(B60="","",VLOOKUP(B60,RENTABILIDAD!$C$5:$G$101,5,0))</f>
        <v/>
      </c>
      <c r="G60" s="133" t="str">
        <f t="shared" si="4"/>
        <v/>
      </c>
      <c r="H60" s="133" t="str">
        <f t="shared" si="5"/>
        <v/>
      </c>
      <c r="I60" s="134" t="str">
        <f t="shared" si="6"/>
        <v/>
      </c>
      <c r="J60" s="135" t="str">
        <f t="shared" ca="1" si="7"/>
        <v/>
      </c>
      <c r="AF60" s="24" t="str">
        <f>IF(AE60="","",VLOOKUP(AE60,REGISTROS!$B$5:$F$1000,2,0))</f>
        <v/>
      </c>
      <c r="AG60" s="24" t="str">
        <f>IF(AE60="","",VLOOKUP(AE60,REGISTROS!$B$5:$F$1000,3,0))</f>
        <v/>
      </c>
      <c r="AH60" s="24" t="str">
        <f>IF(AE60="","",VLOOKUP(AE60,REGISTROS!$B$5:$F$1000,4,0))</f>
        <v/>
      </c>
      <c r="AI60" s="24" t="str">
        <f>IF(AE60="","",VLOOKUP(AE60,REGISTROS!$B$5:$F$1000,5,0))</f>
        <v/>
      </c>
      <c r="AK60" s="68" t="str">
        <f t="shared" si="8"/>
        <v/>
      </c>
      <c r="AL60" s="68" t="str">
        <f t="shared" si="9"/>
        <v/>
      </c>
      <c r="AM60" s="68" t="str">
        <f t="shared" si="10"/>
        <v/>
      </c>
      <c r="AN60" s="68" t="str">
        <f t="shared" si="11"/>
        <v/>
      </c>
      <c r="AO60" s="77" t="str">
        <f>IF(AK60="","",VLOOKUP(AK60,RENTABILIDAD!$C$5:$G$101,5,0))</f>
        <v/>
      </c>
      <c r="AP60" s="78" t="str">
        <f>IFERROR(RENTABILIDAD!I59/VLOOKUP(_xlfn.CONCAT($J$3,E60),'BROKERS-MONEDAS'!$AB$7:$AC$31,2,0),"")</f>
        <v/>
      </c>
      <c r="AQ60" s="78" t="str">
        <f>IFERROR(RENTABILIDAD!K59/VLOOKUP(_xlfn.CONCAT($J$3,E60),'BROKERS-MONEDAS'!$AB$7:$AC$31,2,0),"")</f>
        <v/>
      </c>
      <c r="AR60" s="79" t="str">
        <f t="shared" si="12"/>
        <v/>
      </c>
      <c r="AS60" s="79" t="str">
        <f t="shared" ca="1" si="13"/>
        <v/>
      </c>
      <c r="AT60" s="24" t="str">
        <f>IF(AK60="","",IFERROR(VLOOKUP($J$3,'TASA DE CAMBIO'!$D$2:$G$15,2,0),""))</f>
        <v/>
      </c>
      <c r="AU60" s="24" t="str">
        <f>IF(AK60="","",IFERROR(VLOOKUP($J$3,'TASA DE CAMBIO'!$D$2:$G$15,3,0),""))</f>
        <v/>
      </c>
      <c r="AV60" s="24" t="str">
        <f>IF(AK60="","",IFERROR(VLOOKUP($J$3,'TASA DE CAMBIO'!$D$2:$G$15,4,0),""))</f>
        <v/>
      </c>
    </row>
    <row r="61" spans="2:48" x14ac:dyDescent="0.2">
      <c r="B61" s="130" t="str">
        <f t="shared" si="0"/>
        <v/>
      </c>
      <c r="C61" s="131" t="str">
        <f t="shared" si="1"/>
        <v/>
      </c>
      <c r="D61" s="131" t="str">
        <f t="shared" si="2"/>
        <v/>
      </c>
      <c r="E61" s="131" t="str">
        <f t="shared" si="3"/>
        <v/>
      </c>
      <c r="F61" s="132" t="str">
        <f>IF(B61="","",VLOOKUP(B61,RENTABILIDAD!$C$5:$G$101,5,0))</f>
        <v/>
      </c>
      <c r="G61" s="133" t="str">
        <f t="shared" si="4"/>
        <v/>
      </c>
      <c r="H61" s="133" t="str">
        <f t="shared" si="5"/>
        <v/>
      </c>
      <c r="I61" s="134" t="str">
        <f t="shared" si="6"/>
        <v/>
      </c>
      <c r="J61" s="135" t="str">
        <f t="shared" ca="1" si="7"/>
        <v/>
      </c>
      <c r="AF61" s="24" t="str">
        <f>IF(AE61="","",VLOOKUP(AE61,REGISTROS!$B$5:$F$1000,2,0))</f>
        <v/>
      </c>
      <c r="AG61" s="24" t="str">
        <f>IF(AE61="","",VLOOKUP(AE61,REGISTROS!$B$5:$F$1000,3,0))</f>
        <v/>
      </c>
      <c r="AH61" s="24" t="str">
        <f>IF(AE61="","",VLOOKUP(AE61,REGISTROS!$B$5:$F$1000,4,0))</f>
        <v/>
      </c>
      <c r="AI61" s="24" t="str">
        <f>IF(AE61="","",VLOOKUP(AE61,REGISTROS!$B$5:$F$1000,5,0))</f>
        <v/>
      </c>
      <c r="AK61" s="68" t="str">
        <f t="shared" si="8"/>
        <v/>
      </c>
      <c r="AL61" s="68" t="str">
        <f t="shared" si="9"/>
        <v/>
      </c>
      <c r="AM61" s="68" t="str">
        <f t="shared" si="10"/>
        <v/>
      </c>
      <c r="AN61" s="68" t="str">
        <f t="shared" si="11"/>
        <v/>
      </c>
      <c r="AO61" s="77" t="str">
        <f>IF(AK61="","",VLOOKUP(AK61,RENTABILIDAD!$C$5:$G$101,5,0))</f>
        <v/>
      </c>
      <c r="AP61" s="78" t="str">
        <f>IFERROR(RENTABILIDAD!I60/VLOOKUP(_xlfn.CONCAT($J$3,E61),'BROKERS-MONEDAS'!$AB$7:$AC$31,2,0),"")</f>
        <v/>
      </c>
      <c r="AQ61" s="78" t="str">
        <f>IFERROR(RENTABILIDAD!K60/VLOOKUP(_xlfn.CONCAT($J$3,E61),'BROKERS-MONEDAS'!$AB$7:$AC$31,2,0),"")</f>
        <v/>
      </c>
      <c r="AR61" s="79" t="str">
        <f t="shared" si="12"/>
        <v/>
      </c>
      <c r="AS61" s="79" t="str">
        <f t="shared" ca="1" si="13"/>
        <v/>
      </c>
      <c r="AT61" s="24" t="str">
        <f>IF(AK61="","",IFERROR(VLOOKUP($J$3,'TASA DE CAMBIO'!$D$2:$G$15,2,0),""))</f>
        <v/>
      </c>
      <c r="AU61" s="24" t="str">
        <f>IF(AK61="","",IFERROR(VLOOKUP($J$3,'TASA DE CAMBIO'!$D$2:$G$15,3,0),""))</f>
        <v/>
      </c>
      <c r="AV61" s="24" t="str">
        <f>IF(AK61="","",IFERROR(VLOOKUP($J$3,'TASA DE CAMBIO'!$D$2:$G$15,4,0),""))</f>
        <v/>
      </c>
    </row>
    <row r="62" spans="2:48" x14ac:dyDescent="0.2">
      <c r="B62" s="130" t="str">
        <f t="shared" si="0"/>
        <v/>
      </c>
      <c r="C62" s="131" t="str">
        <f t="shared" si="1"/>
        <v/>
      </c>
      <c r="D62" s="131" t="str">
        <f t="shared" si="2"/>
        <v/>
      </c>
      <c r="E62" s="131" t="str">
        <f t="shared" si="3"/>
        <v/>
      </c>
      <c r="F62" s="132" t="str">
        <f>IF(B62="","",VLOOKUP(B62,RENTABILIDAD!$C$5:$G$101,5,0))</f>
        <v/>
      </c>
      <c r="G62" s="133" t="str">
        <f t="shared" si="4"/>
        <v/>
      </c>
      <c r="H62" s="133" t="str">
        <f t="shared" si="5"/>
        <v/>
      </c>
      <c r="I62" s="134" t="str">
        <f t="shared" si="6"/>
        <v/>
      </c>
      <c r="J62" s="135" t="str">
        <f t="shared" ca="1" si="7"/>
        <v/>
      </c>
      <c r="AF62" s="24" t="str">
        <f>IF(AE62="","",VLOOKUP(AE62,REGISTROS!$B$5:$F$1000,2,0))</f>
        <v/>
      </c>
      <c r="AG62" s="24" t="str">
        <f>IF(AE62="","",VLOOKUP(AE62,REGISTROS!$B$5:$F$1000,3,0))</f>
        <v/>
      </c>
      <c r="AH62" s="24" t="str">
        <f>IF(AE62="","",VLOOKUP(AE62,REGISTROS!$B$5:$F$1000,4,0))</f>
        <v/>
      </c>
      <c r="AI62" s="24" t="str">
        <f>IF(AE62="","",VLOOKUP(AE62,REGISTROS!$B$5:$F$1000,5,0))</f>
        <v/>
      </c>
      <c r="AK62" s="68" t="str">
        <f t="shared" si="8"/>
        <v/>
      </c>
      <c r="AL62" s="68" t="str">
        <f t="shared" si="9"/>
        <v/>
      </c>
      <c r="AM62" s="68" t="str">
        <f t="shared" si="10"/>
        <v/>
      </c>
      <c r="AN62" s="68" t="str">
        <f t="shared" si="11"/>
        <v/>
      </c>
      <c r="AO62" s="77" t="str">
        <f>IF(AK62="","",VLOOKUP(AK62,RENTABILIDAD!$C$5:$G$101,5,0))</f>
        <v/>
      </c>
      <c r="AP62" s="78" t="str">
        <f>IFERROR(RENTABILIDAD!I61/VLOOKUP(_xlfn.CONCAT($J$3,E62),'BROKERS-MONEDAS'!$AB$7:$AC$31,2,0),"")</f>
        <v/>
      </c>
      <c r="AQ62" s="78" t="str">
        <f>IFERROR(RENTABILIDAD!K61/VLOOKUP(_xlfn.CONCAT($J$3,E62),'BROKERS-MONEDAS'!$AB$7:$AC$31,2,0),"")</f>
        <v/>
      </c>
      <c r="AR62" s="79" t="str">
        <f t="shared" si="12"/>
        <v/>
      </c>
      <c r="AS62" s="79" t="str">
        <f t="shared" ca="1" si="13"/>
        <v/>
      </c>
      <c r="AT62" s="24" t="str">
        <f>IF(AK62="","",IFERROR(VLOOKUP($J$3,'TASA DE CAMBIO'!$D$2:$G$15,2,0),""))</f>
        <v/>
      </c>
      <c r="AU62" s="24" t="str">
        <f>IF(AK62="","",IFERROR(VLOOKUP($J$3,'TASA DE CAMBIO'!$D$2:$G$15,3,0),""))</f>
        <v/>
      </c>
      <c r="AV62" s="24" t="str">
        <f>IF(AK62="","",IFERROR(VLOOKUP($J$3,'TASA DE CAMBIO'!$D$2:$G$15,4,0),""))</f>
        <v/>
      </c>
    </row>
    <row r="63" spans="2:48" x14ac:dyDescent="0.2">
      <c r="B63" s="130" t="str">
        <f t="shared" si="0"/>
        <v/>
      </c>
      <c r="C63" s="131" t="str">
        <f t="shared" si="1"/>
        <v/>
      </c>
      <c r="D63" s="131" t="str">
        <f t="shared" si="2"/>
        <v/>
      </c>
      <c r="E63" s="131" t="str">
        <f t="shared" si="3"/>
        <v/>
      </c>
      <c r="F63" s="132" t="str">
        <f>IF(B63="","",VLOOKUP(B63,RENTABILIDAD!$C$5:$G$101,5,0))</f>
        <v/>
      </c>
      <c r="G63" s="133" t="str">
        <f t="shared" si="4"/>
        <v/>
      </c>
      <c r="H63" s="133" t="str">
        <f t="shared" si="5"/>
        <v/>
      </c>
      <c r="I63" s="134" t="str">
        <f t="shared" si="6"/>
        <v/>
      </c>
      <c r="J63" s="135" t="str">
        <f t="shared" ca="1" si="7"/>
        <v/>
      </c>
      <c r="AF63" s="24" t="str">
        <f>IF(AE63="","",VLOOKUP(AE63,REGISTROS!$B$5:$F$1000,2,0))</f>
        <v/>
      </c>
      <c r="AG63" s="24" t="str">
        <f>IF(AE63="","",VLOOKUP(AE63,REGISTROS!$B$5:$F$1000,3,0))</f>
        <v/>
      </c>
      <c r="AH63" s="24" t="str">
        <f>IF(AE63="","",VLOOKUP(AE63,REGISTROS!$B$5:$F$1000,4,0))</f>
        <v/>
      </c>
      <c r="AI63" s="24" t="str">
        <f>IF(AE63="","",VLOOKUP(AE63,REGISTROS!$B$5:$F$1000,5,0))</f>
        <v/>
      </c>
      <c r="AK63" s="68" t="str">
        <f t="shared" si="8"/>
        <v/>
      </c>
      <c r="AL63" s="68" t="str">
        <f t="shared" si="9"/>
        <v/>
      </c>
      <c r="AM63" s="68" t="str">
        <f t="shared" si="10"/>
        <v/>
      </c>
      <c r="AN63" s="68" t="str">
        <f t="shared" si="11"/>
        <v/>
      </c>
      <c r="AO63" s="77" t="str">
        <f>IF(AK63="","",VLOOKUP(AK63,RENTABILIDAD!$C$5:$G$101,5,0))</f>
        <v/>
      </c>
      <c r="AP63" s="78" t="str">
        <f>IFERROR(RENTABILIDAD!I62/VLOOKUP(_xlfn.CONCAT($J$3,E63),'BROKERS-MONEDAS'!$AB$7:$AC$31,2,0),"")</f>
        <v/>
      </c>
      <c r="AQ63" s="78" t="str">
        <f>IFERROR(RENTABILIDAD!K62/VLOOKUP(_xlfn.CONCAT($J$3,E63),'BROKERS-MONEDAS'!$AB$7:$AC$31,2,0),"")</f>
        <v/>
      </c>
      <c r="AR63" s="79" t="str">
        <f t="shared" si="12"/>
        <v/>
      </c>
      <c r="AS63" s="79" t="str">
        <f t="shared" ca="1" si="13"/>
        <v/>
      </c>
      <c r="AT63" s="24" t="str">
        <f>IF(AK63="","",IFERROR(VLOOKUP($J$3,'TASA DE CAMBIO'!$D$2:$G$15,2,0),""))</f>
        <v/>
      </c>
      <c r="AU63" s="24" t="str">
        <f>IF(AK63="","",IFERROR(VLOOKUP($J$3,'TASA DE CAMBIO'!$D$2:$G$15,3,0),""))</f>
        <v/>
      </c>
      <c r="AV63" s="24" t="str">
        <f>IF(AK63="","",IFERROR(VLOOKUP($J$3,'TASA DE CAMBIO'!$D$2:$G$15,4,0),""))</f>
        <v/>
      </c>
    </row>
    <row r="64" spans="2:48" x14ac:dyDescent="0.2">
      <c r="B64" s="130" t="str">
        <f t="shared" si="0"/>
        <v/>
      </c>
      <c r="C64" s="131" t="str">
        <f t="shared" si="1"/>
        <v/>
      </c>
      <c r="D64" s="131" t="str">
        <f t="shared" si="2"/>
        <v/>
      </c>
      <c r="E64" s="131" t="str">
        <f t="shared" si="3"/>
        <v/>
      </c>
      <c r="F64" s="132" t="str">
        <f>IF(B64="","",VLOOKUP(B64,RENTABILIDAD!$C$5:$G$101,5,0))</f>
        <v/>
      </c>
      <c r="G64" s="133" t="str">
        <f t="shared" si="4"/>
        <v/>
      </c>
      <c r="H64" s="133" t="str">
        <f t="shared" si="5"/>
        <v/>
      </c>
      <c r="I64" s="134" t="str">
        <f t="shared" si="6"/>
        <v/>
      </c>
      <c r="J64" s="135" t="str">
        <f t="shared" ca="1" si="7"/>
        <v/>
      </c>
      <c r="AF64" s="24" t="str">
        <f>IF(AE64="","",VLOOKUP(AE64,REGISTROS!$B$5:$F$1000,2,0))</f>
        <v/>
      </c>
      <c r="AG64" s="24" t="str">
        <f>IF(AE64="","",VLOOKUP(AE64,REGISTROS!$B$5:$F$1000,3,0))</f>
        <v/>
      </c>
      <c r="AH64" s="24" t="str">
        <f>IF(AE64="","",VLOOKUP(AE64,REGISTROS!$B$5:$F$1000,4,0))</f>
        <v/>
      </c>
      <c r="AI64" s="24" t="str">
        <f>IF(AE64="","",VLOOKUP(AE64,REGISTROS!$B$5:$F$1000,5,0))</f>
        <v/>
      </c>
      <c r="AK64" s="68" t="str">
        <f t="shared" si="8"/>
        <v/>
      </c>
      <c r="AL64" s="68" t="str">
        <f t="shared" si="9"/>
        <v/>
      </c>
      <c r="AM64" s="68" t="str">
        <f t="shared" si="10"/>
        <v/>
      </c>
      <c r="AN64" s="68" t="str">
        <f t="shared" si="11"/>
        <v/>
      </c>
      <c r="AO64" s="77" t="str">
        <f>IF(AK64="","",VLOOKUP(AK64,RENTABILIDAD!$C$5:$G$101,5,0))</f>
        <v/>
      </c>
      <c r="AP64" s="78" t="str">
        <f>IFERROR(RENTABILIDAD!I63/VLOOKUP(_xlfn.CONCAT($J$3,E64),'BROKERS-MONEDAS'!$AB$7:$AC$31,2,0),"")</f>
        <v/>
      </c>
      <c r="AQ64" s="78" t="str">
        <f>IFERROR(RENTABILIDAD!K63/VLOOKUP(_xlfn.CONCAT($J$3,E64),'BROKERS-MONEDAS'!$AB$7:$AC$31,2,0),"")</f>
        <v/>
      </c>
      <c r="AR64" s="79" t="str">
        <f t="shared" si="12"/>
        <v/>
      </c>
      <c r="AS64" s="79" t="str">
        <f t="shared" ca="1" si="13"/>
        <v/>
      </c>
      <c r="AT64" s="24" t="str">
        <f>IF(AK64="","",IFERROR(VLOOKUP($J$3,'TASA DE CAMBIO'!$D$2:$G$15,2,0),""))</f>
        <v/>
      </c>
      <c r="AU64" s="24" t="str">
        <f>IF(AK64="","",IFERROR(VLOOKUP($J$3,'TASA DE CAMBIO'!$D$2:$G$15,3,0),""))</f>
        <v/>
      </c>
      <c r="AV64" s="24" t="str">
        <f>IF(AK64="","",IFERROR(VLOOKUP($J$3,'TASA DE CAMBIO'!$D$2:$G$15,4,0),""))</f>
        <v/>
      </c>
    </row>
    <row r="65" spans="2:48" x14ac:dyDescent="0.2">
      <c r="B65" s="130" t="str">
        <f t="shared" si="0"/>
        <v/>
      </c>
      <c r="C65" s="131" t="str">
        <f t="shared" si="1"/>
        <v/>
      </c>
      <c r="D65" s="131" t="str">
        <f t="shared" si="2"/>
        <v/>
      </c>
      <c r="E65" s="131" t="str">
        <f t="shared" si="3"/>
        <v/>
      </c>
      <c r="F65" s="132" t="str">
        <f>IF(B65="","",VLOOKUP(B65,RENTABILIDAD!$C$5:$G$101,5,0))</f>
        <v/>
      </c>
      <c r="G65" s="133" t="str">
        <f t="shared" si="4"/>
        <v/>
      </c>
      <c r="H65" s="133" t="str">
        <f t="shared" si="5"/>
        <v/>
      </c>
      <c r="I65" s="134" t="str">
        <f t="shared" si="6"/>
        <v/>
      </c>
      <c r="J65" s="135" t="str">
        <f t="shared" ca="1" si="7"/>
        <v/>
      </c>
      <c r="AF65" s="24" t="str">
        <f>IF(AE65="","",VLOOKUP(AE65,REGISTROS!$B$5:$F$1000,2,0))</f>
        <v/>
      </c>
      <c r="AG65" s="24" t="str">
        <f>IF(AE65="","",VLOOKUP(AE65,REGISTROS!$B$5:$F$1000,3,0))</f>
        <v/>
      </c>
      <c r="AH65" s="24" t="str">
        <f>IF(AE65="","",VLOOKUP(AE65,REGISTROS!$B$5:$F$1000,4,0))</f>
        <v/>
      </c>
      <c r="AI65" s="24" t="str">
        <f>IF(AE65="","",VLOOKUP(AE65,REGISTROS!$B$5:$F$1000,5,0))</f>
        <v/>
      </c>
      <c r="AK65" s="68" t="str">
        <f t="shared" si="8"/>
        <v/>
      </c>
      <c r="AL65" s="68" t="str">
        <f t="shared" si="9"/>
        <v/>
      </c>
      <c r="AM65" s="68" t="str">
        <f t="shared" si="10"/>
        <v/>
      </c>
      <c r="AN65" s="68" t="str">
        <f t="shared" si="11"/>
        <v/>
      </c>
      <c r="AO65" s="77" t="str">
        <f>IF(AK65="","",VLOOKUP(AK65,RENTABILIDAD!$C$5:$G$101,5,0))</f>
        <v/>
      </c>
      <c r="AP65" s="78" t="str">
        <f>IFERROR(RENTABILIDAD!I64/VLOOKUP(_xlfn.CONCAT($J$3,E65),'BROKERS-MONEDAS'!$AB$7:$AC$31,2,0),"")</f>
        <v/>
      </c>
      <c r="AQ65" s="78" t="str">
        <f>IFERROR(RENTABILIDAD!K64/VLOOKUP(_xlfn.CONCAT($J$3,E65),'BROKERS-MONEDAS'!$AB$7:$AC$31,2,0),"")</f>
        <v/>
      </c>
      <c r="AR65" s="79" t="str">
        <f t="shared" si="12"/>
        <v/>
      </c>
      <c r="AS65" s="79" t="str">
        <f t="shared" ca="1" si="13"/>
        <v/>
      </c>
      <c r="AT65" s="24" t="str">
        <f>IF(AK65="","",IFERROR(VLOOKUP($J$3,'TASA DE CAMBIO'!$D$2:$G$15,2,0),""))</f>
        <v/>
      </c>
      <c r="AU65" s="24" t="str">
        <f>IF(AK65="","",IFERROR(VLOOKUP($J$3,'TASA DE CAMBIO'!$D$2:$G$15,3,0),""))</f>
        <v/>
      </c>
      <c r="AV65" s="24" t="str">
        <f>IF(AK65="","",IFERROR(VLOOKUP($J$3,'TASA DE CAMBIO'!$D$2:$G$15,4,0),""))</f>
        <v/>
      </c>
    </row>
    <row r="66" spans="2:48" x14ac:dyDescent="0.2">
      <c r="B66" s="130" t="str">
        <f t="shared" si="0"/>
        <v/>
      </c>
      <c r="C66" s="131" t="str">
        <f t="shared" si="1"/>
        <v/>
      </c>
      <c r="D66" s="131" t="str">
        <f t="shared" si="2"/>
        <v/>
      </c>
      <c r="E66" s="131" t="str">
        <f t="shared" si="3"/>
        <v/>
      </c>
      <c r="F66" s="132" t="str">
        <f>IF(B66="","",VLOOKUP(B66,RENTABILIDAD!$C$5:$G$101,5,0))</f>
        <v/>
      </c>
      <c r="G66" s="133" t="str">
        <f t="shared" si="4"/>
        <v/>
      </c>
      <c r="H66" s="133" t="str">
        <f t="shared" si="5"/>
        <v/>
      </c>
      <c r="I66" s="134" t="str">
        <f t="shared" si="6"/>
        <v/>
      </c>
      <c r="J66" s="135" t="str">
        <f t="shared" ca="1" si="7"/>
        <v/>
      </c>
      <c r="AF66" s="24" t="str">
        <f>IF(AE66="","",VLOOKUP(AE66,REGISTROS!$B$5:$F$1000,2,0))</f>
        <v/>
      </c>
      <c r="AG66" s="24" t="str">
        <f>IF(AE66="","",VLOOKUP(AE66,REGISTROS!$B$5:$F$1000,3,0))</f>
        <v/>
      </c>
      <c r="AH66" s="24" t="str">
        <f>IF(AE66="","",VLOOKUP(AE66,REGISTROS!$B$5:$F$1000,4,0))</f>
        <v/>
      </c>
      <c r="AI66" s="24" t="str">
        <f>IF(AE66="","",VLOOKUP(AE66,REGISTROS!$B$5:$F$1000,5,0))</f>
        <v/>
      </c>
      <c r="AK66" s="68" t="str">
        <f t="shared" si="8"/>
        <v/>
      </c>
      <c r="AL66" s="68" t="str">
        <f t="shared" si="9"/>
        <v/>
      </c>
      <c r="AM66" s="68" t="str">
        <f t="shared" si="10"/>
        <v/>
      </c>
      <c r="AN66" s="68" t="str">
        <f t="shared" si="11"/>
        <v/>
      </c>
      <c r="AO66" s="77" t="str">
        <f>IF(AK66="","",VLOOKUP(AK66,RENTABILIDAD!$C$5:$G$101,5,0))</f>
        <v/>
      </c>
      <c r="AP66" s="78" t="str">
        <f>IFERROR(RENTABILIDAD!I65/VLOOKUP(_xlfn.CONCAT($J$3,E66),'BROKERS-MONEDAS'!$AB$7:$AC$31,2,0),"")</f>
        <v/>
      </c>
      <c r="AQ66" s="78" t="str">
        <f>IFERROR(RENTABILIDAD!K65/VLOOKUP(_xlfn.CONCAT($J$3,E66),'BROKERS-MONEDAS'!$AB$7:$AC$31,2,0),"")</f>
        <v/>
      </c>
      <c r="AR66" s="79" t="str">
        <f t="shared" si="12"/>
        <v/>
      </c>
      <c r="AS66" s="79" t="str">
        <f t="shared" ca="1" si="13"/>
        <v/>
      </c>
      <c r="AT66" s="24" t="str">
        <f>IF(AK66="","",IFERROR(VLOOKUP($J$3,'TASA DE CAMBIO'!$D$2:$G$15,2,0),""))</f>
        <v/>
      </c>
      <c r="AU66" s="24" t="str">
        <f>IF(AK66="","",IFERROR(VLOOKUP($J$3,'TASA DE CAMBIO'!$D$2:$G$15,3,0),""))</f>
        <v/>
      </c>
      <c r="AV66" s="24" t="str">
        <f>IF(AK66="","",IFERROR(VLOOKUP($J$3,'TASA DE CAMBIO'!$D$2:$G$15,4,0),""))</f>
        <v/>
      </c>
    </row>
    <row r="67" spans="2:48" x14ac:dyDescent="0.2">
      <c r="B67" s="130" t="str">
        <f t="shared" si="0"/>
        <v/>
      </c>
      <c r="C67" s="131" t="str">
        <f t="shared" si="1"/>
        <v/>
      </c>
      <c r="D67" s="131" t="str">
        <f t="shared" si="2"/>
        <v/>
      </c>
      <c r="E67" s="131" t="str">
        <f t="shared" si="3"/>
        <v/>
      </c>
      <c r="F67" s="132" t="str">
        <f>IF(B67="","",VLOOKUP(B67,RENTABILIDAD!$C$5:$G$101,5,0))</f>
        <v/>
      </c>
      <c r="G67" s="133" t="str">
        <f t="shared" si="4"/>
        <v/>
      </c>
      <c r="H67" s="133" t="str">
        <f t="shared" si="5"/>
        <v/>
      </c>
      <c r="I67" s="134" t="str">
        <f t="shared" si="6"/>
        <v/>
      </c>
      <c r="J67" s="135" t="str">
        <f t="shared" ca="1" si="7"/>
        <v/>
      </c>
      <c r="AF67" s="24" t="str">
        <f>IF(AE67="","",VLOOKUP(AE67,REGISTROS!$B$5:$F$1000,2,0))</f>
        <v/>
      </c>
      <c r="AG67" s="24" t="str">
        <f>IF(AE67="","",VLOOKUP(AE67,REGISTROS!$B$5:$F$1000,3,0))</f>
        <v/>
      </c>
      <c r="AH67" s="24" t="str">
        <f>IF(AE67="","",VLOOKUP(AE67,REGISTROS!$B$5:$F$1000,4,0))</f>
        <v/>
      </c>
      <c r="AI67" s="24" t="str">
        <f>IF(AE67="","",VLOOKUP(AE67,REGISTROS!$B$5:$F$1000,5,0))</f>
        <v/>
      </c>
      <c r="AK67" s="68" t="str">
        <f t="shared" si="8"/>
        <v/>
      </c>
      <c r="AL67" s="68" t="str">
        <f t="shared" si="9"/>
        <v/>
      </c>
      <c r="AM67" s="68" t="str">
        <f t="shared" si="10"/>
        <v/>
      </c>
      <c r="AN67" s="68" t="str">
        <f t="shared" si="11"/>
        <v/>
      </c>
      <c r="AO67" s="77" t="str">
        <f>IF(AK67="","",VLOOKUP(AK67,RENTABILIDAD!$C$5:$G$101,5,0))</f>
        <v/>
      </c>
      <c r="AP67" s="78" t="str">
        <f>IFERROR(RENTABILIDAD!I66/VLOOKUP(_xlfn.CONCAT($J$3,E67),'BROKERS-MONEDAS'!$AB$7:$AC$31,2,0),"")</f>
        <v/>
      </c>
      <c r="AQ67" s="78" t="str">
        <f>IFERROR(RENTABILIDAD!K66/VLOOKUP(_xlfn.CONCAT($J$3,E67),'BROKERS-MONEDAS'!$AB$7:$AC$31,2,0),"")</f>
        <v/>
      </c>
      <c r="AR67" s="79" t="str">
        <f t="shared" si="12"/>
        <v/>
      </c>
      <c r="AS67" s="79" t="str">
        <f t="shared" ca="1" si="13"/>
        <v/>
      </c>
      <c r="AT67" s="24" t="str">
        <f>IF(AK67="","",IFERROR(VLOOKUP($J$3,'TASA DE CAMBIO'!$D$2:$G$15,2,0),""))</f>
        <v/>
      </c>
      <c r="AU67" s="24" t="str">
        <f>IF(AK67="","",IFERROR(VLOOKUP($J$3,'TASA DE CAMBIO'!$D$2:$G$15,3,0),""))</f>
        <v/>
      </c>
      <c r="AV67" s="24" t="str">
        <f>IF(AK67="","",IFERROR(VLOOKUP($J$3,'TASA DE CAMBIO'!$D$2:$G$15,4,0),""))</f>
        <v/>
      </c>
    </row>
    <row r="68" spans="2:48" x14ac:dyDescent="0.2">
      <c r="B68" s="130" t="str">
        <f t="shared" si="0"/>
        <v/>
      </c>
      <c r="C68" s="131" t="str">
        <f t="shared" si="1"/>
        <v/>
      </c>
      <c r="D68" s="131" t="str">
        <f t="shared" si="2"/>
        <v/>
      </c>
      <c r="E68" s="131" t="str">
        <f t="shared" si="3"/>
        <v/>
      </c>
      <c r="F68" s="132" t="str">
        <f>IF(B68="","",VLOOKUP(B68,RENTABILIDAD!$C$5:$G$101,5,0))</f>
        <v/>
      </c>
      <c r="G68" s="133" t="str">
        <f t="shared" si="4"/>
        <v/>
      </c>
      <c r="H68" s="133" t="str">
        <f t="shared" si="5"/>
        <v/>
      </c>
      <c r="I68" s="134" t="str">
        <f t="shared" si="6"/>
        <v/>
      </c>
      <c r="J68" s="135" t="str">
        <f t="shared" ca="1" si="7"/>
        <v/>
      </c>
      <c r="AF68" s="24" t="str">
        <f>IF(AE68="","",VLOOKUP(AE68,REGISTROS!$B$5:$F$1000,2,0))</f>
        <v/>
      </c>
      <c r="AG68" s="24" t="str">
        <f>IF(AE68="","",VLOOKUP(AE68,REGISTROS!$B$5:$F$1000,3,0))</f>
        <v/>
      </c>
      <c r="AH68" s="24" t="str">
        <f>IF(AE68="","",VLOOKUP(AE68,REGISTROS!$B$5:$F$1000,4,0))</f>
        <v/>
      </c>
      <c r="AI68" s="24" t="str">
        <f>IF(AE68="","",VLOOKUP(AE68,REGISTROS!$B$5:$F$1000,5,0))</f>
        <v/>
      </c>
      <c r="AK68" s="68" t="str">
        <f t="shared" si="8"/>
        <v/>
      </c>
      <c r="AL68" s="68" t="str">
        <f t="shared" si="9"/>
        <v/>
      </c>
      <c r="AM68" s="68" t="str">
        <f t="shared" si="10"/>
        <v/>
      </c>
      <c r="AN68" s="68" t="str">
        <f t="shared" si="11"/>
        <v/>
      </c>
      <c r="AO68" s="77" t="str">
        <f>IF(AK68="","",VLOOKUP(AK68,RENTABILIDAD!$C$5:$G$101,5,0))</f>
        <v/>
      </c>
      <c r="AP68" s="78" t="str">
        <f>IFERROR(RENTABILIDAD!I67/VLOOKUP(_xlfn.CONCAT($J$3,E68),'BROKERS-MONEDAS'!$AB$7:$AC$31,2,0),"")</f>
        <v/>
      </c>
      <c r="AQ68" s="78" t="str">
        <f>IFERROR(RENTABILIDAD!K67/VLOOKUP(_xlfn.CONCAT($J$3,E68),'BROKERS-MONEDAS'!$AB$7:$AC$31,2,0),"")</f>
        <v/>
      </c>
      <c r="AR68" s="79" t="str">
        <f t="shared" si="12"/>
        <v/>
      </c>
      <c r="AS68" s="79" t="str">
        <f t="shared" ca="1" si="13"/>
        <v/>
      </c>
      <c r="AT68" s="24" t="str">
        <f>IF(AK68="","",IFERROR(VLOOKUP($J$3,'TASA DE CAMBIO'!$D$2:$G$15,2,0),""))</f>
        <v/>
      </c>
      <c r="AU68" s="24" t="str">
        <f>IF(AK68="","",IFERROR(VLOOKUP($J$3,'TASA DE CAMBIO'!$D$2:$G$15,3,0),""))</f>
        <v/>
      </c>
      <c r="AV68" s="24" t="str">
        <f>IF(AK68="","",IFERROR(VLOOKUP($J$3,'TASA DE CAMBIO'!$D$2:$G$15,4,0),""))</f>
        <v/>
      </c>
    </row>
    <row r="69" spans="2:48" x14ac:dyDescent="0.2">
      <c r="B69" s="130" t="str">
        <f t="shared" si="0"/>
        <v/>
      </c>
      <c r="C69" s="131" t="str">
        <f t="shared" si="1"/>
        <v/>
      </c>
      <c r="D69" s="131" t="str">
        <f t="shared" si="2"/>
        <v/>
      </c>
      <c r="E69" s="131" t="str">
        <f t="shared" si="3"/>
        <v/>
      </c>
      <c r="F69" s="132" t="str">
        <f>IF(B69="","",VLOOKUP(B69,RENTABILIDAD!$C$5:$G$101,5,0))</f>
        <v/>
      </c>
      <c r="G69" s="133" t="str">
        <f t="shared" si="4"/>
        <v/>
      </c>
      <c r="H69" s="133" t="str">
        <f t="shared" si="5"/>
        <v/>
      </c>
      <c r="I69" s="134" t="str">
        <f t="shared" si="6"/>
        <v/>
      </c>
      <c r="J69" s="135" t="str">
        <f t="shared" ca="1" si="7"/>
        <v/>
      </c>
      <c r="AF69" s="24" t="str">
        <f>IF(AE69="","",VLOOKUP(AE69,REGISTROS!$B$5:$F$1000,2,0))</f>
        <v/>
      </c>
      <c r="AG69" s="24" t="str">
        <f>IF(AE69="","",VLOOKUP(AE69,REGISTROS!$B$5:$F$1000,3,0))</f>
        <v/>
      </c>
      <c r="AH69" s="24" t="str">
        <f>IF(AE69="","",VLOOKUP(AE69,REGISTROS!$B$5:$F$1000,4,0))</f>
        <v/>
      </c>
      <c r="AI69" s="24" t="str">
        <f>IF(AE69="","",VLOOKUP(AE69,REGISTROS!$B$5:$F$1000,5,0))</f>
        <v/>
      </c>
      <c r="AK69" s="68" t="str">
        <f t="shared" si="8"/>
        <v/>
      </c>
      <c r="AL69" s="68" t="str">
        <f t="shared" si="9"/>
        <v/>
      </c>
      <c r="AM69" s="68" t="str">
        <f t="shared" si="10"/>
        <v/>
      </c>
      <c r="AN69" s="68" t="str">
        <f t="shared" si="11"/>
        <v/>
      </c>
      <c r="AO69" s="77" t="str">
        <f>IF(AK69="","",VLOOKUP(AK69,RENTABILIDAD!$C$5:$G$101,5,0))</f>
        <v/>
      </c>
      <c r="AP69" s="78" t="str">
        <f>IFERROR(RENTABILIDAD!I68/VLOOKUP(_xlfn.CONCAT($J$3,E69),'BROKERS-MONEDAS'!$AB$7:$AC$31,2,0),"")</f>
        <v/>
      </c>
      <c r="AQ69" s="78" t="str">
        <f>IFERROR(RENTABILIDAD!K68/VLOOKUP(_xlfn.CONCAT($J$3,E69),'BROKERS-MONEDAS'!$AB$7:$AC$31,2,0),"")</f>
        <v/>
      </c>
      <c r="AR69" s="79" t="str">
        <f t="shared" si="12"/>
        <v/>
      </c>
      <c r="AS69" s="79" t="str">
        <f t="shared" ca="1" si="13"/>
        <v/>
      </c>
      <c r="AT69" s="24" t="str">
        <f>IF(AK69="","",IFERROR(VLOOKUP($J$3,'TASA DE CAMBIO'!$D$2:$G$15,2,0),""))</f>
        <v/>
      </c>
      <c r="AU69" s="24" t="str">
        <f>IF(AK69="","",IFERROR(VLOOKUP($J$3,'TASA DE CAMBIO'!$D$2:$G$15,3,0),""))</f>
        <v/>
      </c>
      <c r="AV69" s="24" t="str">
        <f>IF(AK69="","",IFERROR(VLOOKUP($J$3,'TASA DE CAMBIO'!$D$2:$G$15,4,0),""))</f>
        <v/>
      </c>
    </row>
    <row r="70" spans="2:48" x14ac:dyDescent="0.2">
      <c r="B70" s="130" t="str">
        <f t="shared" si="0"/>
        <v/>
      </c>
      <c r="C70" s="131" t="str">
        <f t="shared" si="1"/>
        <v/>
      </c>
      <c r="D70" s="131" t="str">
        <f t="shared" si="2"/>
        <v/>
      </c>
      <c r="E70" s="131" t="str">
        <f t="shared" si="3"/>
        <v/>
      </c>
      <c r="F70" s="132" t="str">
        <f>IF(B70="","",VLOOKUP(B70,RENTABILIDAD!$C$5:$G$101,5,0))</f>
        <v/>
      </c>
      <c r="G70" s="133" t="str">
        <f t="shared" si="4"/>
        <v/>
      </c>
      <c r="H70" s="133" t="str">
        <f t="shared" si="5"/>
        <v/>
      </c>
      <c r="I70" s="134" t="str">
        <f t="shared" si="6"/>
        <v/>
      </c>
      <c r="J70" s="135" t="str">
        <f t="shared" ca="1" si="7"/>
        <v/>
      </c>
      <c r="AF70" s="24" t="str">
        <f>IF(AE70="","",VLOOKUP(AE70,REGISTROS!$B$5:$F$1000,2,0))</f>
        <v/>
      </c>
      <c r="AG70" s="24" t="str">
        <f>IF(AE70="","",VLOOKUP(AE70,REGISTROS!$B$5:$F$1000,3,0))</f>
        <v/>
      </c>
      <c r="AH70" s="24" t="str">
        <f>IF(AE70="","",VLOOKUP(AE70,REGISTROS!$B$5:$F$1000,4,0))</f>
        <v/>
      </c>
      <c r="AI70" s="24" t="str">
        <f>IF(AE70="","",VLOOKUP(AE70,REGISTROS!$B$5:$F$1000,5,0))</f>
        <v/>
      </c>
      <c r="AK70" s="68" t="str">
        <f t="shared" si="8"/>
        <v/>
      </c>
      <c r="AL70" s="68" t="str">
        <f t="shared" si="9"/>
        <v/>
      </c>
      <c r="AM70" s="68" t="str">
        <f t="shared" si="10"/>
        <v/>
      </c>
      <c r="AN70" s="68" t="str">
        <f t="shared" si="11"/>
        <v/>
      </c>
      <c r="AO70" s="77" t="str">
        <f>IF(AK70="","",VLOOKUP(AK70,RENTABILIDAD!$C$5:$G$101,5,0))</f>
        <v/>
      </c>
      <c r="AP70" s="78" t="str">
        <f>IFERROR(RENTABILIDAD!I69/VLOOKUP(_xlfn.CONCAT($J$3,E70),'BROKERS-MONEDAS'!$AB$7:$AC$31,2,0),"")</f>
        <v/>
      </c>
      <c r="AQ70" s="78" t="str">
        <f>IFERROR(RENTABILIDAD!K69/VLOOKUP(_xlfn.CONCAT($J$3,E70),'BROKERS-MONEDAS'!$AB$7:$AC$31,2,0),"")</f>
        <v/>
      </c>
      <c r="AR70" s="79" t="str">
        <f t="shared" si="12"/>
        <v/>
      </c>
      <c r="AS70" s="79" t="str">
        <f t="shared" ca="1" si="13"/>
        <v/>
      </c>
      <c r="AT70" s="24" t="str">
        <f>IF(AK70="","",IFERROR(VLOOKUP($J$3,'TASA DE CAMBIO'!$D$2:$G$15,2,0),""))</f>
        <v/>
      </c>
      <c r="AU70" s="24" t="str">
        <f>IF(AK70="","",IFERROR(VLOOKUP($J$3,'TASA DE CAMBIO'!$D$2:$G$15,3,0),""))</f>
        <v/>
      </c>
      <c r="AV70" s="24" t="str">
        <f>IF(AK70="","",IFERROR(VLOOKUP($J$3,'TASA DE CAMBIO'!$D$2:$G$15,4,0),""))</f>
        <v/>
      </c>
    </row>
    <row r="71" spans="2:48" x14ac:dyDescent="0.2">
      <c r="B71" s="130" t="str">
        <f t="shared" ref="B71:B102" si="14">IF(AE71="","",AF71)</f>
        <v/>
      </c>
      <c r="C71" s="131" t="str">
        <f t="shared" ref="C71:C102" si="15">IF(AE71="","",AG71)</f>
        <v/>
      </c>
      <c r="D71" s="131" t="str">
        <f t="shared" ref="D71:D102" si="16">IF(AE71="","",AH71)</f>
        <v/>
      </c>
      <c r="E71" s="131" t="str">
        <f t="shared" ref="E71:E102" si="17">IF(AE71="","",AI71)</f>
        <v/>
      </c>
      <c r="F71" s="132" t="str">
        <f>IF(B71="","",VLOOKUP(B71,RENTABILIDAD!$C$5:$G$101,5,0))</f>
        <v/>
      </c>
      <c r="G71" s="133" t="str">
        <f t="shared" ref="G71:G102" si="18">IF(AP71="","",IF(AND(AU71="Inicio",AV71=2),_xlfn.CONCAT(AT71,TEXT(AP71,"#,##0.00")), IF(AND(AU71="Fin",AV71=2),_xlfn.CONCAT(TEXT(AP71,"#,##0.00"),AT71), IF(AND(AU71="Inicio",AV71=0),_xlfn.CONCAT(AT71,TEXT(AP71,"#,##0")), IF(AND(AU71="Fin",AV71=0),_xlfn.CONCAT(TEXT(AP71,"#,##0"),AT71),"")))))</f>
        <v/>
      </c>
      <c r="H71" s="133" t="str">
        <f t="shared" ref="H71:H102" si="19">IF(AQ71="","",IF(AND(AU71="Inicio",AV71=2),_xlfn.CONCAT(AT71,TEXT(AQ71,"#,##0.00")), IF(AND(AU71="Fin",AV71=2),_xlfn.CONCAT(TEXT(AQ71,"#,##0.00"),AT71), IF(AND(AU71="Inicio",AV71=0),_xlfn.CONCAT(AT71,TEXT(AQ71,"#,##0")), IF(AND(AU71="Fin",AV71=0),_xlfn.CONCAT(TEXT(AQ71,"#,##0"),AT71),"")))))</f>
        <v/>
      </c>
      <c r="I71" s="134" t="str">
        <f t="shared" ref="I71:I102" si="20">AR71</f>
        <v/>
      </c>
      <c r="J71" s="135" t="str">
        <f t="shared" ref="J71:J102" ca="1" si="21">AS71</f>
        <v/>
      </c>
      <c r="AF71" s="24" t="str">
        <f>IF(AE71="","",VLOOKUP(AE71,REGISTROS!$B$5:$F$1000,2,0))</f>
        <v/>
      </c>
      <c r="AG71" s="24" t="str">
        <f>IF(AE71="","",VLOOKUP(AE71,REGISTROS!$B$5:$F$1000,3,0))</f>
        <v/>
      </c>
      <c r="AH71" s="24" t="str">
        <f>IF(AE71="","",VLOOKUP(AE71,REGISTROS!$B$5:$F$1000,4,0))</f>
        <v/>
      </c>
      <c r="AI71" s="24" t="str">
        <f>IF(AE71="","",VLOOKUP(AE71,REGISTROS!$B$5:$F$1000,5,0))</f>
        <v/>
      </c>
      <c r="AK71" s="68" t="str">
        <f t="shared" ref="AK71:AK102" si="22">B71</f>
        <v/>
      </c>
      <c r="AL71" s="68" t="str">
        <f t="shared" ref="AL71:AL102" si="23">C71</f>
        <v/>
      </c>
      <c r="AM71" s="68" t="str">
        <f t="shared" ref="AM71:AM102" si="24">D71</f>
        <v/>
      </c>
      <c r="AN71" s="68" t="str">
        <f t="shared" ref="AN71:AN102" si="25">E71</f>
        <v/>
      </c>
      <c r="AO71" s="77" t="str">
        <f>IF(AK71="","",VLOOKUP(AK71,RENTABILIDAD!$C$5:$G$101,5,0))</f>
        <v/>
      </c>
      <c r="AP71" s="78" t="str">
        <f>IFERROR(RENTABILIDAD!I70/VLOOKUP(_xlfn.CONCAT($J$3,E71),'BROKERS-MONEDAS'!$AB$7:$AC$31,2,0),"")</f>
        <v/>
      </c>
      <c r="AQ71" s="78" t="str">
        <f>IFERROR(RENTABILIDAD!K70/VLOOKUP(_xlfn.CONCAT($J$3,E71),'BROKERS-MONEDAS'!$AB$7:$AC$31,2,0),"")</f>
        <v/>
      </c>
      <c r="AR71" s="79" t="str">
        <f t="shared" ref="AR71:AR102" si="26">IF(AE71="","",AQ71/(SUM($AP$6:$AP$102)-SUM($AQ$6:$AQ$102)))</f>
        <v/>
      </c>
      <c r="AS71" s="79" t="str">
        <f t="shared" ref="AS71:AS102" ca="1" si="27">IFERROR(AP71/SUM($AP$6:$AP$102),"")</f>
        <v/>
      </c>
      <c r="AT71" s="24" t="str">
        <f>IF(AK71="","",IFERROR(VLOOKUP($J$3,'TASA DE CAMBIO'!$D$2:$G$15,2,0),""))</f>
        <v/>
      </c>
      <c r="AU71" s="24" t="str">
        <f>IF(AK71="","",IFERROR(VLOOKUP($J$3,'TASA DE CAMBIO'!$D$2:$G$15,3,0),""))</f>
        <v/>
      </c>
      <c r="AV71" s="24" t="str">
        <f>IF(AK71="","",IFERROR(VLOOKUP($J$3,'TASA DE CAMBIO'!$D$2:$G$15,4,0),""))</f>
        <v/>
      </c>
    </row>
    <row r="72" spans="2:48" x14ac:dyDescent="0.2">
      <c r="B72" s="130" t="str">
        <f t="shared" si="14"/>
        <v/>
      </c>
      <c r="C72" s="131" t="str">
        <f t="shared" si="15"/>
        <v/>
      </c>
      <c r="D72" s="131" t="str">
        <f t="shared" si="16"/>
        <v/>
      </c>
      <c r="E72" s="131" t="str">
        <f t="shared" si="17"/>
        <v/>
      </c>
      <c r="F72" s="132" t="str">
        <f>IF(B72="","",VLOOKUP(B72,RENTABILIDAD!$C$5:$G$101,5,0))</f>
        <v/>
      </c>
      <c r="G72" s="133" t="str">
        <f t="shared" si="18"/>
        <v/>
      </c>
      <c r="H72" s="133" t="str">
        <f t="shared" si="19"/>
        <v/>
      </c>
      <c r="I72" s="134" t="str">
        <f t="shared" si="20"/>
        <v/>
      </c>
      <c r="J72" s="135" t="str">
        <f t="shared" ca="1" si="21"/>
        <v/>
      </c>
      <c r="AF72" s="24" t="str">
        <f>IF(AE72="","",VLOOKUP(AE72,REGISTROS!$B$5:$F$1000,2,0))</f>
        <v/>
      </c>
      <c r="AG72" s="24" t="str">
        <f>IF(AE72="","",VLOOKUP(AE72,REGISTROS!$B$5:$F$1000,3,0))</f>
        <v/>
      </c>
      <c r="AH72" s="24" t="str">
        <f>IF(AE72="","",VLOOKUP(AE72,REGISTROS!$B$5:$F$1000,4,0))</f>
        <v/>
      </c>
      <c r="AI72" s="24" t="str">
        <f>IF(AE72="","",VLOOKUP(AE72,REGISTROS!$B$5:$F$1000,5,0))</f>
        <v/>
      </c>
      <c r="AK72" s="68" t="str">
        <f t="shared" si="22"/>
        <v/>
      </c>
      <c r="AL72" s="68" t="str">
        <f t="shared" si="23"/>
        <v/>
      </c>
      <c r="AM72" s="68" t="str">
        <f t="shared" si="24"/>
        <v/>
      </c>
      <c r="AN72" s="68" t="str">
        <f t="shared" si="25"/>
        <v/>
      </c>
      <c r="AO72" s="77" t="str">
        <f>IF(AK72="","",VLOOKUP(AK72,RENTABILIDAD!$C$5:$G$101,5,0))</f>
        <v/>
      </c>
      <c r="AP72" s="78" t="str">
        <f>IFERROR(RENTABILIDAD!I71/VLOOKUP(_xlfn.CONCAT($J$3,E72),'BROKERS-MONEDAS'!$AB$7:$AC$31,2,0),"")</f>
        <v/>
      </c>
      <c r="AQ72" s="78" t="str">
        <f>IFERROR(RENTABILIDAD!K71/VLOOKUP(_xlfn.CONCAT($J$3,E72),'BROKERS-MONEDAS'!$AB$7:$AC$31,2,0),"")</f>
        <v/>
      </c>
      <c r="AR72" s="79" t="str">
        <f t="shared" si="26"/>
        <v/>
      </c>
      <c r="AS72" s="79" t="str">
        <f t="shared" ca="1" si="27"/>
        <v/>
      </c>
      <c r="AT72" s="24" t="str">
        <f>IF(AK72="","",IFERROR(VLOOKUP($J$3,'TASA DE CAMBIO'!$D$2:$G$15,2,0),""))</f>
        <v/>
      </c>
      <c r="AU72" s="24" t="str">
        <f>IF(AK72="","",IFERROR(VLOOKUP($J$3,'TASA DE CAMBIO'!$D$2:$G$15,3,0),""))</f>
        <v/>
      </c>
      <c r="AV72" s="24" t="str">
        <f>IF(AK72="","",IFERROR(VLOOKUP($J$3,'TASA DE CAMBIO'!$D$2:$G$15,4,0),""))</f>
        <v/>
      </c>
    </row>
    <row r="73" spans="2:48" x14ac:dyDescent="0.2">
      <c r="B73" s="130" t="str">
        <f t="shared" si="14"/>
        <v/>
      </c>
      <c r="C73" s="131" t="str">
        <f t="shared" si="15"/>
        <v/>
      </c>
      <c r="D73" s="131" t="str">
        <f t="shared" si="16"/>
        <v/>
      </c>
      <c r="E73" s="131" t="str">
        <f t="shared" si="17"/>
        <v/>
      </c>
      <c r="F73" s="132" t="str">
        <f>IF(B73="","",VLOOKUP(B73,RENTABILIDAD!$C$5:$G$101,5,0))</f>
        <v/>
      </c>
      <c r="G73" s="133" t="str">
        <f t="shared" si="18"/>
        <v/>
      </c>
      <c r="H73" s="133" t="str">
        <f t="shared" si="19"/>
        <v/>
      </c>
      <c r="I73" s="134" t="str">
        <f t="shared" si="20"/>
        <v/>
      </c>
      <c r="J73" s="135" t="str">
        <f t="shared" ca="1" si="21"/>
        <v/>
      </c>
      <c r="AF73" s="24" t="str">
        <f>IF(AE73="","",VLOOKUP(AE73,REGISTROS!$B$5:$F$1000,2,0))</f>
        <v/>
      </c>
      <c r="AG73" s="24" t="str">
        <f>IF(AE73="","",VLOOKUP(AE73,REGISTROS!$B$5:$F$1000,3,0))</f>
        <v/>
      </c>
      <c r="AH73" s="24" t="str">
        <f>IF(AE73="","",VLOOKUP(AE73,REGISTROS!$B$5:$F$1000,4,0))</f>
        <v/>
      </c>
      <c r="AI73" s="24" t="str">
        <f>IF(AE73="","",VLOOKUP(AE73,REGISTROS!$B$5:$F$1000,5,0))</f>
        <v/>
      </c>
      <c r="AK73" s="68" t="str">
        <f t="shared" si="22"/>
        <v/>
      </c>
      <c r="AL73" s="68" t="str">
        <f t="shared" si="23"/>
        <v/>
      </c>
      <c r="AM73" s="68" t="str">
        <f t="shared" si="24"/>
        <v/>
      </c>
      <c r="AN73" s="68" t="str">
        <f t="shared" si="25"/>
        <v/>
      </c>
      <c r="AO73" s="77" t="str">
        <f>IF(AK73="","",VLOOKUP(AK73,RENTABILIDAD!$C$5:$G$101,5,0))</f>
        <v/>
      </c>
      <c r="AP73" s="78" t="str">
        <f>IFERROR(RENTABILIDAD!I72/VLOOKUP(_xlfn.CONCAT($J$3,E73),'BROKERS-MONEDAS'!$AB$7:$AC$31,2,0),"")</f>
        <v/>
      </c>
      <c r="AQ73" s="78" t="str">
        <f>IFERROR(RENTABILIDAD!K72/VLOOKUP(_xlfn.CONCAT($J$3,E73),'BROKERS-MONEDAS'!$AB$7:$AC$31,2,0),"")</f>
        <v/>
      </c>
      <c r="AR73" s="79" t="str">
        <f t="shared" si="26"/>
        <v/>
      </c>
      <c r="AS73" s="79" t="str">
        <f t="shared" ca="1" si="27"/>
        <v/>
      </c>
      <c r="AT73" s="24" t="str">
        <f>IF(AK73="","",IFERROR(VLOOKUP($J$3,'TASA DE CAMBIO'!$D$2:$G$15,2,0),""))</f>
        <v/>
      </c>
      <c r="AU73" s="24" t="str">
        <f>IF(AK73="","",IFERROR(VLOOKUP($J$3,'TASA DE CAMBIO'!$D$2:$G$15,3,0),""))</f>
        <v/>
      </c>
      <c r="AV73" s="24" t="str">
        <f>IF(AK73="","",IFERROR(VLOOKUP($J$3,'TASA DE CAMBIO'!$D$2:$G$15,4,0),""))</f>
        <v/>
      </c>
    </row>
    <row r="74" spans="2:48" x14ac:dyDescent="0.2">
      <c r="B74" s="130" t="str">
        <f t="shared" si="14"/>
        <v/>
      </c>
      <c r="C74" s="131" t="str">
        <f t="shared" si="15"/>
        <v/>
      </c>
      <c r="D74" s="131" t="str">
        <f t="shared" si="16"/>
        <v/>
      </c>
      <c r="E74" s="131" t="str">
        <f t="shared" si="17"/>
        <v/>
      </c>
      <c r="F74" s="132" t="str">
        <f>IF(B74="","",VLOOKUP(B74,RENTABILIDAD!$C$5:$G$101,5,0))</f>
        <v/>
      </c>
      <c r="G74" s="133" t="str">
        <f t="shared" si="18"/>
        <v/>
      </c>
      <c r="H74" s="133" t="str">
        <f t="shared" si="19"/>
        <v/>
      </c>
      <c r="I74" s="134" t="str">
        <f t="shared" si="20"/>
        <v/>
      </c>
      <c r="J74" s="135" t="str">
        <f t="shared" ca="1" si="21"/>
        <v/>
      </c>
      <c r="AF74" s="24" t="str">
        <f>IF(AE74="","",VLOOKUP(AE74,REGISTROS!$B$5:$F$1000,2,0))</f>
        <v/>
      </c>
      <c r="AG74" s="24" t="str">
        <f>IF(AE74="","",VLOOKUP(AE74,REGISTROS!$B$5:$F$1000,3,0))</f>
        <v/>
      </c>
      <c r="AH74" s="24" t="str">
        <f>IF(AE74="","",VLOOKUP(AE74,REGISTROS!$B$5:$F$1000,4,0))</f>
        <v/>
      </c>
      <c r="AI74" s="24" t="str">
        <f>IF(AE74="","",VLOOKUP(AE74,REGISTROS!$B$5:$F$1000,5,0))</f>
        <v/>
      </c>
      <c r="AK74" s="68" t="str">
        <f t="shared" si="22"/>
        <v/>
      </c>
      <c r="AL74" s="68" t="str">
        <f t="shared" si="23"/>
        <v/>
      </c>
      <c r="AM74" s="68" t="str">
        <f t="shared" si="24"/>
        <v/>
      </c>
      <c r="AN74" s="68" t="str">
        <f t="shared" si="25"/>
        <v/>
      </c>
      <c r="AO74" s="77" t="str">
        <f>IF(AK74="","",VLOOKUP(AK74,RENTABILIDAD!$C$5:$G$101,5,0))</f>
        <v/>
      </c>
      <c r="AP74" s="78" t="str">
        <f>IFERROR(RENTABILIDAD!I73/VLOOKUP(_xlfn.CONCAT($J$3,E74),'BROKERS-MONEDAS'!$AB$7:$AC$31,2,0),"")</f>
        <v/>
      </c>
      <c r="AQ74" s="78" t="str">
        <f>IFERROR(RENTABILIDAD!K73/VLOOKUP(_xlfn.CONCAT($J$3,E74),'BROKERS-MONEDAS'!$AB$7:$AC$31,2,0),"")</f>
        <v/>
      </c>
      <c r="AR74" s="79" t="str">
        <f t="shared" si="26"/>
        <v/>
      </c>
      <c r="AS74" s="79" t="str">
        <f t="shared" ca="1" si="27"/>
        <v/>
      </c>
      <c r="AT74" s="24" t="str">
        <f>IF(AK74="","",IFERROR(VLOOKUP($J$3,'TASA DE CAMBIO'!$D$2:$G$15,2,0),""))</f>
        <v/>
      </c>
      <c r="AU74" s="24" t="str">
        <f>IF(AK74="","",IFERROR(VLOOKUP($J$3,'TASA DE CAMBIO'!$D$2:$G$15,3,0),""))</f>
        <v/>
      </c>
      <c r="AV74" s="24" t="str">
        <f>IF(AK74="","",IFERROR(VLOOKUP($J$3,'TASA DE CAMBIO'!$D$2:$G$15,4,0),""))</f>
        <v/>
      </c>
    </row>
    <row r="75" spans="2:48" x14ac:dyDescent="0.2">
      <c r="B75" s="130" t="str">
        <f t="shared" si="14"/>
        <v/>
      </c>
      <c r="C75" s="131" t="str">
        <f t="shared" si="15"/>
        <v/>
      </c>
      <c r="D75" s="131" t="str">
        <f t="shared" si="16"/>
        <v/>
      </c>
      <c r="E75" s="131" t="str">
        <f t="shared" si="17"/>
        <v/>
      </c>
      <c r="F75" s="132" t="str">
        <f>IF(B75="","",VLOOKUP(B75,RENTABILIDAD!$C$5:$G$101,5,0))</f>
        <v/>
      </c>
      <c r="G75" s="133" t="str">
        <f t="shared" si="18"/>
        <v/>
      </c>
      <c r="H75" s="133" t="str">
        <f t="shared" si="19"/>
        <v/>
      </c>
      <c r="I75" s="134" t="str">
        <f t="shared" si="20"/>
        <v/>
      </c>
      <c r="J75" s="135" t="str">
        <f t="shared" ca="1" si="21"/>
        <v/>
      </c>
      <c r="AF75" s="24" t="str">
        <f>IF(AE75="","",VLOOKUP(AE75,REGISTROS!$B$5:$F$1000,2,0))</f>
        <v/>
      </c>
      <c r="AG75" s="24" t="str">
        <f>IF(AE75="","",VLOOKUP(AE75,REGISTROS!$B$5:$F$1000,3,0))</f>
        <v/>
      </c>
      <c r="AH75" s="24" t="str">
        <f>IF(AE75="","",VLOOKUP(AE75,REGISTROS!$B$5:$F$1000,4,0))</f>
        <v/>
      </c>
      <c r="AI75" s="24" t="str">
        <f>IF(AE75="","",VLOOKUP(AE75,REGISTROS!$B$5:$F$1000,5,0))</f>
        <v/>
      </c>
      <c r="AK75" s="68" t="str">
        <f t="shared" si="22"/>
        <v/>
      </c>
      <c r="AL75" s="68" t="str">
        <f t="shared" si="23"/>
        <v/>
      </c>
      <c r="AM75" s="68" t="str">
        <f t="shared" si="24"/>
        <v/>
      </c>
      <c r="AN75" s="68" t="str">
        <f t="shared" si="25"/>
        <v/>
      </c>
      <c r="AO75" s="77" t="str">
        <f>IF(AK75="","",VLOOKUP(AK75,RENTABILIDAD!$C$5:$G$101,5,0))</f>
        <v/>
      </c>
      <c r="AP75" s="78" t="str">
        <f>IFERROR(RENTABILIDAD!I74/VLOOKUP(_xlfn.CONCAT($J$3,E75),'BROKERS-MONEDAS'!$AB$7:$AC$31,2,0),"")</f>
        <v/>
      </c>
      <c r="AQ75" s="78" t="str">
        <f>IFERROR(RENTABILIDAD!K74/VLOOKUP(_xlfn.CONCAT($J$3,E75),'BROKERS-MONEDAS'!$AB$7:$AC$31,2,0),"")</f>
        <v/>
      </c>
      <c r="AR75" s="79" t="str">
        <f t="shared" si="26"/>
        <v/>
      </c>
      <c r="AS75" s="79" t="str">
        <f t="shared" ca="1" si="27"/>
        <v/>
      </c>
      <c r="AT75" s="24" t="str">
        <f>IF(AK75="","",IFERROR(VLOOKUP($J$3,'TASA DE CAMBIO'!$D$2:$G$15,2,0),""))</f>
        <v/>
      </c>
      <c r="AU75" s="24" t="str">
        <f>IF(AK75="","",IFERROR(VLOOKUP($J$3,'TASA DE CAMBIO'!$D$2:$G$15,3,0),""))</f>
        <v/>
      </c>
      <c r="AV75" s="24" t="str">
        <f>IF(AK75="","",IFERROR(VLOOKUP($J$3,'TASA DE CAMBIO'!$D$2:$G$15,4,0),""))</f>
        <v/>
      </c>
    </row>
    <row r="76" spans="2:48" x14ac:dyDescent="0.2">
      <c r="B76" s="130" t="str">
        <f t="shared" si="14"/>
        <v/>
      </c>
      <c r="C76" s="131" t="str">
        <f t="shared" si="15"/>
        <v/>
      </c>
      <c r="D76" s="131" t="str">
        <f t="shared" si="16"/>
        <v/>
      </c>
      <c r="E76" s="131" t="str">
        <f t="shared" si="17"/>
        <v/>
      </c>
      <c r="F76" s="132" t="str">
        <f>IF(B76="","",VLOOKUP(B76,RENTABILIDAD!$C$5:$G$101,5,0))</f>
        <v/>
      </c>
      <c r="G76" s="133" t="str">
        <f t="shared" si="18"/>
        <v/>
      </c>
      <c r="H76" s="133" t="str">
        <f t="shared" si="19"/>
        <v/>
      </c>
      <c r="I76" s="134" t="str">
        <f t="shared" si="20"/>
        <v/>
      </c>
      <c r="J76" s="135" t="str">
        <f t="shared" ca="1" si="21"/>
        <v/>
      </c>
      <c r="AF76" s="24" t="str">
        <f>IF(AE76="","",VLOOKUP(AE76,REGISTROS!$B$5:$F$1000,2,0))</f>
        <v/>
      </c>
      <c r="AG76" s="24" t="str">
        <f>IF(AE76="","",VLOOKUP(AE76,REGISTROS!$B$5:$F$1000,3,0))</f>
        <v/>
      </c>
      <c r="AH76" s="24" t="str">
        <f>IF(AE76="","",VLOOKUP(AE76,REGISTROS!$B$5:$F$1000,4,0))</f>
        <v/>
      </c>
      <c r="AI76" s="24" t="str">
        <f>IF(AE76="","",VLOOKUP(AE76,REGISTROS!$B$5:$F$1000,5,0))</f>
        <v/>
      </c>
      <c r="AK76" s="68" t="str">
        <f t="shared" si="22"/>
        <v/>
      </c>
      <c r="AL76" s="68" t="str">
        <f t="shared" si="23"/>
        <v/>
      </c>
      <c r="AM76" s="68" t="str">
        <f t="shared" si="24"/>
        <v/>
      </c>
      <c r="AN76" s="68" t="str">
        <f t="shared" si="25"/>
        <v/>
      </c>
      <c r="AO76" s="77" t="str">
        <f>IF(AK76="","",VLOOKUP(AK76,RENTABILIDAD!$C$5:$G$101,5,0))</f>
        <v/>
      </c>
      <c r="AP76" s="78" t="str">
        <f>IFERROR(RENTABILIDAD!I75/VLOOKUP(_xlfn.CONCAT($J$3,E76),'BROKERS-MONEDAS'!$AB$7:$AC$31,2,0),"")</f>
        <v/>
      </c>
      <c r="AQ76" s="78" t="str">
        <f>IFERROR(RENTABILIDAD!K75/VLOOKUP(_xlfn.CONCAT($J$3,E76),'BROKERS-MONEDAS'!$AB$7:$AC$31,2,0),"")</f>
        <v/>
      </c>
      <c r="AR76" s="79" t="str">
        <f t="shared" si="26"/>
        <v/>
      </c>
      <c r="AS76" s="79" t="str">
        <f t="shared" ca="1" si="27"/>
        <v/>
      </c>
      <c r="AT76" s="24" t="str">
        <f>IF(AK76="","",IFERROR(VLOOKUP($J$3,'TASA DE CAMBIO'!$D$2:$G$15,2,0),""))</f>
        <v/>
      </c>
      <c r="AU76" s="24" t="str">
        <f>IF(AK76="","",IFERROR(VLOOKUP($J$3,'TASA DE CAMBIO'!$D$2:$G$15,3,0),""))</f>
        <v/>
      </c>
      <c r="AV76" s="24" t="str">
        <f>IF(AK76="","",IFERROR(VLOOKUP($J$3,'TASA DE CAMBIO'!$D$2:$G$15,4,0),""))</f>
        <v/>
      </c>
    </row>
    <row r="77" spans="2:48" x14ac:dyDescent="0.2">
      <c r="B77" s="130" t="str">
        <f t="shared" si="14"/>
        <v/>
      </c>
      <c r="C77" s="131" t="str">
        <f t="shared" si="15"/>
        <v/>
      </c>
      <c r="D77" s="131" t="str">
        <f t="shared" si="16"/>
        <v/>
      </c>
      <c r="E77" s="131" t="str">
        <f t="shared" si="17"/>
        <v/>
      </c>
      <c r="F77" s="132" t="str">
        <f>IF(B77="","",VLOOKUP(B77,RENTABILIDAD!$C$5:$G$101,5,0))</f>
        <v/>
      </c>
      <c r="G77" s="133" t="str">
        <f t="shared" si="18"/>
        <v/>
      </c>
      <c r="H77" s="133" t="str">
        <f t="shared" si="19"/>
        <v/>
      </c>
      <c r="I77" s="134" t="str">
        <f t="shared" si="20"/>
        <v/>
      </c>
      <c r="J77" s="135" t="str">
        <f t="shared" ca="1" si="21"/>
        <v/>
      </c>
      <c r="AF77" s="24" t="str">
        <f>IF(AE77="","",VLOOKUP(AE77,REGISTROS!$B$5:$F$1000,2,0))</f>
        <v/>
      </c>
      <c r="AG77" s="24" t="str">
        <f>IF(AE77="","",VLOOKUP(AE77,REGISTROS!$B$5:$F$1000,3,0))</f>
        <v/>
      </c>
      <c r="AH77" s="24" t="str">
        <f>IF(AE77="","",VLOOKUP(AE77,REGISTROS!$B$5:$F$1000,4,0))</f>
        <v/>
      </c>
      <c r="AI77" s="24" t="str">
        <f>IF(AE77="","",VLOOKUP(AE77,REGISTROS!$B$5:$F$1000,5,0))</f>
        <v/>
      </c>
      <c r="AK77" s="68" t="str">
        <f t="shared" si="22"/>
        <v/>
      </c>
      <c r="AL77" s="68" t="str">
        <f t="shared" si="23"/>
        <v/>
      </c>
      <c r="AM77" s="68" t="str">
        <f t="shared" si="24"/>
        <v/>
      </c>
      <c r="AN77" s="68" t="str">
        <f t="shared" si="25"/>
        <v/>
      </c>
      <c r="AO77" s="77" t="str">
        <f>IF(AK77="","",VLOOKUP(AK77,RENTABILIDAD!$C$5:$G$101,5,0))</f>
        <v/>
      </c>
      <c r="AP77" s="78" t="str">
        <f>IFERROR(RENTABILIDAD!I76/VLOOKUP(_xlfn.CONCAT($J$3,E77),'BROKERS-MONEDAS'!$AB$7:$AC$31,2,0),"")</f>
        <v/>
      </c>
      <c r="AQ77" s="78" t="str">
        <f>IFERROR(RENTABILIDAD!K76/VLOOKUP(_xlfn.CONCAT($J$3,E77),'BROKERS-MONEDAS'!$AB$7:$AC$31,2,0),"")</f>
        <v/>
      </c>
      <c r="AR77" s="79" t="str">
        <f t="shared" si="26"/>
        <v/>
      </c>
      <c r="AS77" s="79" t="str">
        <f t="shared" ca="1" si="27"/>
        <v/>
      </c>
      <c r="AT77" s="24" t="str">
        <f>IF(AK77="","",IFERROR(VLOOKUP($J$3,'TASA DE CAMBIO'!$D$2:$G$15,2,0),""))</f>
        <v/>
      </c>
      <c r="AU77" s="24" t="str">
        <f>IF(AK77="","",IFERROR(VLOOKUP($J$3,'TASA DE CAMBIO'!$D$2:$G$15,3,0),""))</f>
        <v/>
      </c>
      <c r="AV77" s="24" t="str">
        <f>IF(AK77="","",IFERROR(VLOOKUP($J$3,'TASA DE CAMBIO'!$D$2:$G$15,4,0),""))</f>
        <v/>
      </c>
    </row>
    <row r="78" spans="2:48" x14ac:dyDescent="0.2">
      <c r="B78" s="130" t="str">
        <f t="shared" si="14"/>
        <v/>
      </c>
      <c r="C78" s="131" t="str">
        <f t="shared" si="15"/>
        <v/>
      </c>
      <c r="D78" s="131" t="str">
        <f t="shared" si="16"/>
        <v/>
      </c>
      <c r="E78" s="131" t="str">
        <f t="shared" si="17"/>
        <v/>
      </c>
      <c r="F78" s="132" t="str">
        <f>IF(B78="","",VLOOKUP(B78,RENTABILIDAD!$C$5:$G$101,5,0))</f>
        <v/>
      </c>
      <c r="G78" s="133" t="str">
        <f t="shared" si="18"/>
        <v/>
      </c>
      <c r="H78" s="133" t="str">
        <f t="shared" si="19"/>
        <v/>
      </c>
      <c r="I78" s="134" t="str">
        <f t="shared" si="20"/>
        <v/>
      </c>
      <c r="J78" s="135" t="str">
        <f t="shared" ca="1" si="21"/>
        <v/>
      </c>
      <c r="AF78" s="24" t="str">
        <f>IF(AE78="","",VLOOKUP(AE78,REGISTROS!$B$5:$F$1000,2,0))</f>
        <v/>
      </c>
      <c r="AG78" s="24" t="str">
        <f>IF(AE78="","",VLOOKUP(AE78,REGISTROS!$B$5:$F$1000,3,0))</f>
        <v/>
      </c>
      <c r="AH78" s="24" t="str">
        <f>IF(AE78="","",VLOOKUP(AE78,REGISTROS!$B$5:$F$1000,4,0))</f>
        <v/>
      </c>
      <c r="AI78" s="24" t="str">
        <f>IF(AE78="","",VLOOKUP(AE78,REGISTROS!$B$5:$F$1000,5,0))</f>
        <v/>
      </c>
      <c r="AK78" s="68" t="str">
        <f t="shared" si="22"/>
        <v/>
      </c>
      <c r="AL78" s="68" t="str">
        <f t="shared" si="23"/>
        <v/>
      </c>
      <c r="AM78" s="68" t="str">
        <f t="shared" si="24"/>
        <v/>
      </c>
      <c r="AN78" s="68" t="str">
        <f t="shared" si="25"/>
        <v/>
      </c>
      <c r="AO78" s="77" t="str">
        <f>IF(AK78="","",VLOOKUP(AK78,RENTABILIDAD!$C$5:$G$101,5,0))</f>
        <v/>
      </c>
      <c r="AP78" s="78" t="str">
        <f>IFERROR(RENTABILIDAD!I77/VLOOKUP(_xlfn.CONCAT($J$3,E78),'BROKERS-MONEDAS'!$AB$7:$AC$31,2,0),"")</f>
        <v/>
      </c>
      <c r="AQ78" s="78" t="str">
        <f>IFERROR(RENTABILIDAD!K77/VLOOKUP(_xlfn.CONCAT($J$3,E78),'BROKERS-MONEDAS'!$AB$7:$AC$31,2,0),"")</f>
        <v/>
      </c>
      <c r="AR78" s="79" t="str">
        <f t="shared" si="26"/>
        <v/>
      </c>
      <c r="AS78" s="79" t="str">
        <f t="shared" ca="1" si="27"/>
        <v/>
      </c>
      <c r="AT78" s="24" t="str">
        <f>IF(AK78="","",IFERROR(VLOOKUP($J$3,'TASA DE CAMBIO'!$D$2:$G$15,2,0),""))</f>
        <v/>
      </c>
      <c r="AU78" s="24" t="str">
        <f>IF(AK78="","",IFERROR(VLOOKUP($J$3,'TASA DE CAMBIO'!$D$2:$G$15,3,0),""))</f>
        <v/>
      </c>
      <c r="AV78" s="24" t="str">
        <f>IF(AK78="","",IFERROR(VLOOKUP($J$3,'TASA DE CAMBIO'!$D$2:$G$15,4,0),""))</f>
        <v/>
      </c>
    </row>
    <row r="79" spans="2:48" x14ac:dyDescent="0.2">
      <c r="B79" s="130" t="str">
        <f t="shared" si="14"/>
        <v/>
      </c>
      <c r="C79" s="131" t="str">
        <f t="shared" si="15"/>
        <v/>
      </c>
      <c r="D79" s="131" t="str">
        <f t="shared" si="16"/>
        <v/>
      </c>
      <c r="E79" s="131" t="str">
        <f t="shared" si="17"/>
        <v/>
      </c>
      <c r="F79" s="132" t="str">
        <f>IF(B79="","",VLOOKUP(B79,RENTABILIDAD!$C$5:$G$101,5,0))</f>
        <v/>
      </c>
      <c r="G79" s="133" t="str">
        <f t="shared" si="18"/>
        <v/>
      </c>
      <c r="H79" s="133" t="str">
        <f t="shared" si="19"/>
        <v/>
      </c>
      <c r="I79" s="134" t="str">
        <f t="shared" si="20"/>
        <v/>
      </c>
      <c r="J79" s="135" t="str">
        <f t="shared" ca="1" si="21"/>
        <v/>
      </c>
      <c r="AF79" s="24" t="str">
        <f>IF(AE79="","",VLOOKUP(AE79,REGISTROS!$B$5:$F$1000,2,0))</f>
        <v/>
      </c>
      <c r="AG79" s="24" t="str">
        <f>IF(AE79="","",VLOOKUP(AE79,REGISTROS!$B$5:$F$1000,3,0))</f>
        <v/>
      </c>
      <c r="AH79" s="24" t="str">
        <f>IF(AE79="","",VLOOKUP(AE79,REGISTROS!$B$5:$F$1000,4,0))</f>
        <v/>
      </c>
      <c r="AI79" s="24" t="str">
        <f>IF(AE79="","",VLOOKUP(AE79,REGISTROS!$B$5:$F$1000,5,0))</f>
        <v/>
      </c>
      <c r="AK79" s="68" t="str">
        <f t="shared" si="22"/>
        <v/>
      </c>
      <c r="AL79" s="68" t="str">
        <f t="shared" si="23"/>
        <v/>
      </c>
      <c r="AM79" s="68" t="str">
        <f t="shared" si="24"/>
        <v/>
      </c>
      <c r="AN79" s="68" t="str">
        <f t="shared" si="25"/>
        <v/>
      </c>
      <c r="AO79" s="77" t="str">
        <f>IF(AK79="","",VLOOKUP(AK79,RENTABILIDAD!$C$5:$G$101,5,0))</f>
        <v/>
      </c>
      <c r="AP79" s="78" t="str">
        <f>IFERROR(RENTABILIDAD!I78/VLOOKUP(_xlfn.CONCAT($J$3,E79),'BROKERS-MONEDAS'!$AB$7:$AC$31,2,0),"")</f>
        <v/>
      </c>
      <c r="AQ79" s="78" t="str">
        <f>IFERROR(RENTABILIDAD!K78/VLOOKUP(_xlfn.CONCAT($J$3,E79),'BROKERS-MONEDAS'!$AB$7:$AC$31,2,0),"")</f>
        <v/>
      </c>
      <c r="AR79" s="79" t="str">
        <f t="shared" si="26"/>
        <v/>
      </c>
      <c r="AS79" s="79" t="str">
        <f t="shared" ca="1" si="27"/>
        <v/>
      </c>
      <c r="AT79" s="24" t="str">
        <f>IF(AK79="","",IFERROR(VLOOKUP($J$3,'TASA DE CAMBIO'!$D$2:$G$15,2,0),""))</f>
        <v/>
      </c>
      <c r="AU79" s="24" t="str">
        <f>IF(AK79="","",IFERROR(VLOOKUP($J$3,'TASA DE CAMBIO'!$D$2:$G$15,3,0),""))</f>
        <v/>
      </c>
      <c r="AV79" s="24" t="str">
        <f>IF(AK79="","",IFERROR(VLOOKUP($J$3,'TASA DE CAMBIO'!$D$2:$G$15,4,0),""))</f>
        <v/>
      </c>
    </row>
    <row r="80" spans="2:48" x14ac:dyDescent="0.2">
      <c r="B80" s="130" t="str">
        <f t="shared" si="14"/>
        <v/>
      </c>
      <c r="C80" s="131" t="str">
        <f t="shared" si="15"/>
        <v/>
      </c>
      <c r="D80" s="131" t="str">
        <f t="shared" si="16"/>
        <v/>
      </c>
      <c r="E80" s="131" t="str">
        <f t="shared" si="17"/>
        <v/>
      </c>
      <c r="F80" s="132" t="str">
        <f>IF(B80="","",VLOOKUP(B80,RENTABILIDAD!$C$5:$G$101,5,0))</f>
        <v/>
      </c>
      <c r="G80" s="133" t="str">
        <f t="shared" si="18"/>
        <v/>
      </c>
      <c r="H80" s="133" t="str">
        <f t="shared" si="19"/>
        <v/>
      </c>
      <c r="I80" s="134" t="str">
        <f t="shared" si="20"/>
        <v/>
      </c>
      <c r="J80" s="135" t="str">
        <f t="shared" ca="1" si="21"/>
        <v/>
      </c>
      <c r="AF80" s="24" t="str">
        <f>IF(AE80="","",VLOOKUP(AE80,REGISTROS!$B$5:$F$1000,2,0))</f>
        <v/>
      </c>
      <c r="AG80" s="24" t="str">
        <f>IF(AE80="","",VLOOKUP(AE80,REGISTROS!$B$5:$F$1000,3,0))</f>
        <v/>
      </c>
      <c r="AH80" s="24" t="str">
        <f>IF(AE80="","",VLOOKUP(AE80,REGISTROS!$B$5:$F$1000,4,0))</f>
        <v/>
      </c>
      <c r="AI80" s="24" t="str">
        <f>IF(AE80="","",VLOOKUP(AE80,REGISTROS!$B$5:$F$1000,5,0))</f>
        <v/>
      </c>
      <c r="AK80" s="68" t="str">
        <f t="shared" si="22"/>
        <v/>
      </c>
      <c r="AL80" s="68" t="str">
        <f t="shared" si="23"/>
        <v/>
      </c>
      <c r="AM80" s="68" t="str">
        <f t="shared" si="24"/>
        <v/>
      </c>
      <c r="AN80" s="68" t="str">
        <f t="shared" si="25"/>
        <v/>
      </c>
      <c r="AO80" s="77" t="str">
        <f>IF(AK80="","",VLOOKUP(AK80,RENTABILIDAD!$C$5:$G$101,5,0))</f>
        <v/>
      </c>
      <c r="AP80" s="78" t="str">
        <f>IFERROR(RENTABILIDAD!I79/VLOOKUP(_xlfn.CONCAT($J$3,E80),'BROKERS-MONEDAS'!$AB$7:$AC$31,2,0),"")</f>
        <v/>
      </c>
      <c r="AQ80" s="78" t="str">
        <f>IFERROR(RENTABILIDAD!K79/VLOOKUP(_xlfn.CONCAT($J$3,E80),'BROKERS-MONEDAS'!$AB$7:$AC$31,2,0),"")</f>
        <v/>
      </c>
      <c r="AR80" s="79" t="str">
        <f t="shared" si="26"/>
        <v/>
      </c>
      <c r="AS80" s="79" t="str">
        <f t="shared" ca="1" si="27"/>
        <v/>
      </c>
      <c r="AT80" s="24" t="str">
        <f>IF(AK80="","",IFERROR(VLOOKUP($J$3,'TASA DE CAMBIO'!$D$2:$G$15,2,0),""))</f>
        <v/>
      </c>
      <c r="AU80" s="24" t="str">
        <f>IF(AK80="","",IFERROR(VLOOKUP($J$3,'TASA DE CAMBIO'!$D$2:$G$15,3,0),""))</f>
        <v/>
      </c>
      <c r="AV80" s="24" t="str">
        <f>IF(AK80="","",IFERROR(VLOOKUP($J$3,'TASA DE CAMBIO'!$D$2:$G$15,4,0),""))</f>
        <v/>
      </c>
    </row>
    <row r="81" spans="2:48" x14ac:dyDescent="0.2">
      <c r="B81" s="130" t="str">
        <f t="shared" si="14"/>
        <v/>
      </c>
      <c r="C81" s="131" t="str">
        <f t="shared" si="15"/>
        <v/>
      </c>
      <c r="D81" s="131" t="str">
        <f t="shared" si="16"/>
        <v/>
      </c>
      <c r="E81" s="131" t="str">
        <f t="shared" si="17"/>
        <v/>
      </c>
      <c r="F81" s="132" t="str">
        <f>IF(B81="","",VLOOKUP(B81,RENTABILIDAD!$C$5:$G$101,5,0))</f>
        <v/>
      </c>
      <c r="G81" s="133" t="str">
        <f t="shared" si="18"/>
        <v/>
      </c>
      <c r="H81" s="133" t="str">
        <f t="shared" si="19"/>
        <v/>
      </c>
      <c r="I81" s="134" t="str">
        <f t="shared" si="20"/>
        <v/>
      </c>
      <c r="J81" s="135" t="str">
        <f t="shared" ca="1" si="21"/>
        <v/>
      </c>
      <c r="AF81" s="24" t="str">
        <f>IF(AE81="","",VLOOKUP(AE81,REGISTROS!$B$5:$F$1000,2,0))</f>
        <v/>
      </c>
      <c r="AG81" s="24" t="str">
        <f>IF(AE81="","",VLOOKUP(AE81,REGISTROS!$B$5:$F$1000,3,0))</f>
        <v/>
      </c>
      <c r="AH81" s="24" t="str">
        <f>IF(AE81="","",VLOOKUP(AE81,REGISTROS!$B$5:$F$1000,4,0))</f>
        <v/>
      </c>
      <c r="AI81" s="24" t="str">
        <f>IF(AE81="","",VLOOKUP(AE81,REGISTROS!$B$5:$F$1000,5,0))</f>
        <v/>
      </c>
      <c r="AK81" s="68" t="str">
        <f t="shared" si="22"/>
        <v/>
      </c>
      <c r="AL81" s="68" t="str">
        <f t="shared" si="23"/>
        <v/>
      </c>
      <c r="AM81" s="68" t="str">
        <f t="shared" si="24"/>
        <v/>
      </c>
      <c r="AN81" s="68" t="str">
        <f t="shared" si="25"/>
        <v/>
      </c>
      <c r="AO81" s="77" t="str">
        <f>IF(AK81="","",VLOOKUP(AK81,RENTABILIDAD!$C$5:$G$101,5,0))</f>
        <v/>
      </c>
      <c r="AP81" s="78" t="str">
        <f>IFERROR(RENTABILIDAD!I80/VLOOKUP(_xlfn.CONCAT($J$3,E81),'BROKERS-MONEDAS'!$AB$7:$AC$31,2,0),"")</f>
        <v/>
      </c>
      <c r="AQ81" s="78" t="str">
        <f>IFERROR(RENTABILIDAD!K80/VLOOKUP(_xlfn.CONCAT($J$3,E81),'BROKERS-MONEDAS'!$AB$7:$AC$31,2,0),"")</f>
        <v/>
      </c>
      <c r="AR81" s="79" t="str">
        <f t="shared" si="26"/>
        <v/>
      </c>
      <c r="AS81" s="79" t="str">
        <f t="shared" ca="1" si="27"/>
        <v/>
      </c>
      <c r="AT81" s="24" t="str">
        <f>IF(AK81="","",IFERROR(VLOOKUP($J$3,'TASA DE CAMBIO'!$D$2:$G$15,2,0),""))</f>
        <v/>
      </c>
      <c r="AU81" s="24" t="str">
        <f>IF(AK81="","",IFERROR(VLOOKUP($J$3,'TASA DE CAMBIO'!$D$2:$G$15,3,0),""))</f>
        <v/>
      </c>
      <c r="AV81" s="24" t="str">
        <f>IF(AK81="","",IFERROR(VLOOKUP($J$3,'TASA DE CAMBIO'!$D$2:$G$15,4,0),""))</f>
        <v/>
      </c>
    </row>
    <row r="82" spans="2:48" x14ac:dyDescent="0.2">
      <c r="B82" s="130" t="str">
        <f t="shared" si="14"/>
        <v/>
      </c>
      <c r="C82" s="131" t="str">
        <f t="shared" si="15"/>
        <v/>
      </c>
      <c r="D82" s="131" t="str">
        <f t="shared" si="16"/>
        <v/>
      </c>
      <c r="E82" s="131" t="str">
        <f t="shared" si="17"/>
        <v/>
      </c>
      <c r="F82" s="132" t="str">
        <f>IF(B82="","",VLOOKUP(B82,RENTABILIDAD!$C$5:$G$101,5,0))</f>
        <v/>
      </c>
      <c r="G82" s="133" t="str">
        <f t="shared" si="18"/>
        <v/>
      </c>
      <c r="H82" s="133" t="str">
        <f t="shared" si="19"/>
        <v/>
      </c>
      <c r="I82" s="134" t="str">
        <f t="shared" si="20"/>
        <v/>
      </c>
      <c r="J82" s="135" t="str">
        <f t="shared" ca="1" si="21"/>
        <v/>
      </c>
      <c r="AF82" s="24" t="str">
        <f>IF(AE82="","",VLOOKUP(AE82,REGISTROS!$B$5:$F$1000,2,0))</f>
        <v/>
      </c>
      <c r="AG82" s="24" t="str">
        <f>IF(AE82="","",VLOOKUP(AE82,REGISTROS!$B$5:$F$1000,3,0))</f>
        <v/>
      </c>
      <c r="AH82" s="24" t="str">
        <f>IF(AE82="","",VLOOKUP(AE82,REGISTROS!$B$5:$F$1000,4,0))</f>
        <v/>
      </c>
      <c r="AI82" s="24" t="str">
        <f>IF(AE82="","",VLOOKUP(AE82,REGISTROS!$B$5:$F$1000,5,0))</f>
        <v/>
      </c>
      <c r="AK82" s="68" t="str">
        <f t="shared" si="22"/>
        <v/>
      </c>
      <c r="AL82" s="68" t="str">
        <f t="shared" si="23"/>
        <v/>
      </c>
      <c r="AM82" s="68" t="str">
        <f t="shared" si="24"/>
        <v/>
      </c>
      <c r="AN82" s="68" t="str">
        <f t="shared" si="25"/>
        <v/>
      </c>
      <c r="AO82" s="77" t="str">
        <f>IF(AK82="","",VLOOKUP(AK82,RENTABILIDAD!$C$5:$G$101,5,0))</f>
        <v/>
      </c>
      <c r="AP82" s="78" t="str">
        <f>IFERROR(RENTABILIDAD!I81/VLOOKUP(_xlfn.CONCAT($J$3,E82),'BROKERS-MONEDAS'!$AB$7:$AC$31,2,0),"")</f>
        <v/>
      </c>
      <c r="AQ82" s="78" t="str">
        <f>IFERROR(RENTABILIDAD!K81/VLOOKUP(_xlfn.CONCAT($J$3,E82),'BROKERS-MONEDAS'!$AB$7:$AC$31,2,0),"")</f>
        <v/>
      </c>
      <c r="AR82" s="79" t="str">
        <f t="shared" si="26"/>
        <v/>
      </c>
      <c r="AS82" s="79" t="str">
        <f t="shared" ca="1" si="27"/>
        <v/>
      </c>
      <c r="AT82" s="24" t="str">
        <f>IF(AK82="","",IFERROR(VLOOKUP($J$3,'TASA DE CAMBIO'!$D$2:$G$15,2,0),""))</f>
        <v/>
      </c>
      <c r="AU82" s="24" t="str">
        <f>IF(AK82="","",IFERROR(VLOOKUP($J$3,'TASA DE CAMBIO'!$D$2:$G$15,3,0),""))</f>
        <v/>
      </c>
      <c r="AV82" s="24" t="str">
        <f>IF(AK82="","",IFERROR(VLOOKUP($J$3,'TASA DE CAMBIO'!$D$2:$G$15,4,0),""))</f>
        <v/>
      </c>
    </row>
    <row r="83" spans="2:48" x14ac:dyDescent="0.2">
      <c r="B83" s="130" t="str">
        <f t="shared" si="14"/>
        <v/>
      </c>
      <c r="C83" s="131" t="str">
        <f t="shared" si="15"/>
        <v/>
      </c>
      <c r="D83" s="131" t="str">
        <f t="shared" si="16"/>
        <v/>
      </c>
      <c r="E83" s="131" t="str">
        <f t="shared" si="17"/>
        <v/>
      </c>
      <c r="F83" s="132" t="str">
        <f>IF(B83="","",VLOOKUP(B83,RENTABILIDAD!$C$5:$G$101,5,0))</f>
        <v/>
      </c>
      <c r="G83" s="133" t="str">
        <f t="shared" si="18"/>
        <v/>
      </c>
      <c r="H83" s="133" t="str">
        <f t="shared" si="19"/>
        <v/>
      </c>
      <c r="I83" s="134" t="str">
        <f t="shared" si="20"/>
        <v/>
      </c>
      <c r="J83" s="135" t="str">
        <f t="shared" ca="1" si="21"/>
        <v/>
      </c>
      <c r="AF83" s="24" t="str">
        <f>IF(AE83="","",VLOOKUP(AE83,REGISTROS!$B$5:$F$1000,2,0))</f>
        <v/>
      </c>
      <c r="AG83" s="24" t="str">
        <f>IF(AE83="","",VLOOKUP(AE83,REGISTROS!$B$5:$F$1000,3,0))</f>
        <v/>
      </c>
      <c r="AH83" s="24" t="str">
        <f>IF(AE83="","",VLOOKUP(AE83,REGISTROS!$B$5:$F$1000,4,0))</f>
        <v/>
      </c>
      <c r="AI83" s="24" t="str">
        <f>IF(AE83="","",VLOOKUP(AE83,REGISTROS!$B$5:$F$1000,5,0))</f>
        <v/>
      </c>
      <c r="AK83" s="68" t="str">
        <f t="shared" si="22"/>
        <v/>
      </c>
      <c r="AL83" s="68" t="str">
        <f t="shared" si="23"/>
        <v/>
      </c>
      <c r="AM83" s="68" t="str">
        <f t="shared" si="24"/>
        <v/>
      </c>
      <c r="AN83" s="68" t="str">
        <f t="shared" si="25"/>
        <v/>
      </c>
      <c r="AO83" s="77" t="str">
        <f>IF(AK83="","",VLOOKUP(AK83,RENTABILIDAD!$C$5:$G$101,5,0))</f>
        <v/>
      </c>
      <c r="AP83" s="78" t="str">
        <f>IFERROR(RENTABILIDAD!I82/VLOOKUP(_xlfn.CONCAT($J$3,E83),'BROKERS-MONEDAS'!$AB$7:$AC$31,2,0),"")</f>
        <v/>
      </c>
      <c r="AQ83" s="78" t="str">
        <f>IFERROR(RENTABILIDAD!K82/VLOOKUP(_xlfn.CONCAT($J$3,E83),'BROKERS-MONEDAS'!$AB$7:$AC$31,2,0),"")</f>
        <v/>
      </c>
      <c r="AR83" s="79" t="str">
        <f t="shared" si="26"/>
        <v/>
      </c>
      <c r="AS83" s="79" t="str">
        <f t="shared" ca="1" si="27"/>
        <v/>
      </c>
      <c r="AT83" s="24" t="str">
        <f>IF(AK83="","",IFERROR(VLOOKUP($J$3,'TASA DE CAMBIO'!$D$2:$G$15,2,0),""))</f>
        <v/>
      </c>
      <c r="AU83" s="24" t="str">
        <f>IF(AK83="","",IFERROR(VLOOKUP($J$3,'TASA DE CAMBIO'!$D$2:$G$15,3,0),""))</f>
        <v/>
      </c>
      <c r="AV83" s="24" t="str">
        <f>IF(AK83="","",IFERROR(VLOOKUP($J$3,'TASA DE CAMBIO'!$D$2:$G$15,4,0),""))</f>
        <v/>
      </c>
    </row>
    <row r="84" spans="2:48" x14ac:dyDescent="0.2">
      <c r="B84" s="130" t="str">
        <f t="shared" si="14"/>
        <v/>
      </c>
      <c r="C84" s="131" t="str">
        <f t="shared" si="15"/>
        <v/>
      </c>
      <c r="D84" s="131" t="str">
        <f t="shared" si="16"/>
        <v/>
      </c>
      <c r="E84" s="131" t="str">
        <f t="shared" si="17"/>
        <v/>
      </c>
      <c r="F84" s="132" t="str">
        <f>IF(B84="","",VLOOKUP(B84,RENTABILIDAD!$C$5:$G$101,5,0))</f>
        <v/>
      </c>
      <c r="G84" s="133" t="str">
        <f t="shared" si="18"/>
        <v/>
      </c>
      <c r="H84" s="133" t="str">
        <f t="shared" si="19"/>
        <v/>
      </c>
      <c r="I84" s="134" t="str">
        <f t="shared" si="20"/>
        <v/>
      </c>
      <c r="J84" s="135" t="str">
        <f t="shared" ca="1" si="21"/>
        <v/>
      </c>
      <c r="AF84" s="24" t="str">
        <f>IF(AE84="","",VLOOKUP(AE84,REGISTROS!$B$5:$F$1000,2,0))</f>
        <v/>
      </c>
      <c r="AG84" s="24" t="str">
        <f>IF(AE84="","",VLOOKUP(AE84,REGISTROS!$B$5:$F$1000,3,0))</f>
        <v/>
      </c>
      <c r="AH84" s="24" t="str">
        <f>IF(AE84="","",VLOOKUP(AE84,REGISTROS!$B$5:$F$1000,4,0))</f>
        <v/>
      </c>
      <c r="AI84" s="24" t="str">
        <f>IF(AE84="","",VLOOKUP(AE84,REGISTROS!$B$5:$F$1000,5,0))</f>
        <v/>
      </c>
      <c r="AK84" s="68" t="str">
        <f t="shared" si="22"/>
        <v/>
      </c>
      <c r="AL84" s="68" t="str">
        <f t="shared" si="23"/>
        <v/>
      </c>
      <c r="AM84" s="68" t="str">
        <f t="shared" si="24"/>
        <v/>
      </c>
      <c r="AN84" s="68" t="str">
        <f t="shared" si="25"/>
        <v/>
      </c>
      <c r="AO84" s="77" t="str">
        <f>IF(AK84="","",VLOOKUP(AK84,RENTABILIDAD!$C$5:$G$101,5,0))</f>
        <v/>
      </c>
      <c r="AP84" s="78" t="str">
        <f>IFERROR(RENTABILIDAD!I83/VLOOKUP(_xlfn.CONCAT($J$3,E84),'BROKERS-MONEDAS'!$AB$7:$AC$31,2,0),"")</f>
        <v/>
      </c>
      <c r="AQ84" s="78" t="str">
        <f>IFERROR(RENTABILIDAD!K83/VLOOKUP(_xlfn.CONCAT($J$3,E84),'BROKERS-MONEDAS'!$AB$7:$AC$31,2,0),"")</f>
        <v/>
      </c>
      <c r="AR84" s="79" t="str">
        <f t="shared" si="26"/>
        <v/>
      </c>
      <c r="AS84" s="79" t="str">
        <f t="shared" ca="1" si="27"/>
        <v/>
      </c>
      <c r="AT84" s="24" t="str">
        <f>IF(AK84="","",IFERROR(VLOOKUP($J$3,'TASA DE CAMBIO'!$D$2:$G$15,2,0),""))</f>
        <v/>
      </c>
      <c r="AU84" s="24" t="str">
        <f>IF(AK84="","",IFERROR(VLOOKUP($J$3,'TASA DE CAMBIO'!$D$2:$G$15,3,0),""))</f>
        <v/>
      </c>
      <c r="AV84" s="24" t="str">
        <f>IF(AK84="","",IFERROR(VLOOKUP($J$3,'TASA DE CAMBIO'!$D$2:$G$15,4,0),""))</f>
        <v/>
      </c>
    </row>
    <row r="85" spans="2:48" x14ac:dyDescent="0.2">
      <c r="B85" s="130" t="str">
        <f t="shared" si="14"/>
        <v/>
      </c>
      <c r="C85" s="131" t="str">
        <f t="shared" si="15"/>
        <v/>
      </c>
      <c r="D85" s="131" t="str">
        <f t="shared" si="16"/>
        <v/>
      </c>
      <c r="E85" s="131" t="str">
        <f t="shared" si="17"/>
        <v/>
      </c>
      <c r="F85" s="132" t="str">
        <f>IF(B85="","",VLOOKUP(B85,RENTABILIDAD!$C$5:$G$101,5,0))</f>
        <v/>
      </c>
      <c r="G85" s="133" t="str">
        <f t="shared" si="18"/>
        <v/>
      </c>
      <c r="H85" s="133" t="str">
        <f t="shared" si="19"/>
        <v/>
      </c>
      <c r="I85" s="134" t="str">
        <f t="shared" si="20"/>
        <v/>
      </c>
      <c r="J85" s="135" t="str">
        <f t="shared" ca="1" si="21"/>
        <v/>
      </c>
      <c r="AF85" s="24" t="str">
        <f>IF(AE85="","",VLOOKUP(AE85,REGISTROS!$B$5:$F$1000,2,0))</f>
        <v/>
      </c>
      <c r="AG85" s="24" t="str">
        <f>IF(AE85="","",VLOOKUP(AE85,REGISTROS!$B$5:$F$1000,3,0))</f>
        <v/>
      </c>
      <c r="AH85" s="24" t="str">
        <f>IF(AE85="","",VLOOKUP(AE85,REGISTROS!$B$5:$F$1000,4,0))</f>
        <v/>
      </c>
      <c r="AI85" s="24" t="str">
        <f>IF(AE85="","",VLOOKUP(AE85,REGISTROS!$B$5:$F$1000,5,0))</f>
        <v/>
      </c>
      <c r="AK85" s="68" t="str">
        <f t="shared" si="22"/>
        <v/>
      </c>
      <c r="AL85" s="68" t="str">
        <f t="shared" si="23"/>
        <v/>
      </c>
      <c r="AM85" s="68" t="str">
        <f t="shared" si="24"/>
        <v/>
      </c>
      <c r="AN85" s="68" t="str">
        <f t="shared" si="25"/>
        <v/>
      </c>
      <c r="AO85" s="77" t="str">
        <f>IF(AK85="","",VLOOKUP(AK85,RENTABILIDAD!$C$5:$G$101,5,0))</f>
        <v/>
      </c>
      <c r="AP85" s="78" t="str">
        <f>IFERROR(RENTABILIDAD!I84/VLOOKUP(_xlfn.CONCAT($J$3,E85),'BROKERS-MONEDAS'!$AB$7:$AC$31,2,0),"")</f>
        <v/>
      </c>
      <c r="AQ85" s="78" t="str">
        <f>IFERROR(RENTABILIDAD!K84/VLOOKUP(_xlfn.CONCAT($J$3,E85),'BROKERS-MONEDAS'!$AB$7:$AC$31,2,0),"")</f>
        <v/>
      </c>
      <c r="AR85" s="79" t="str">
        <f t="shared" si="26"/>
        <v/>
      </c>
      <c r="AS85" s="79" t="str">
        <f t="shared" ca="1" si="27"/>
        <v/>
      </c>
      <c r="AT85" s="24" t="str">
        <f>IF(AK85="","",IFERROR(VLOOKUP($J$3,'TASA DE CAMBIO'!$D$2:$G$15,2,0),""))</f>
        <v/>
      </c>
      <c r="AU85" s="24" t="str">
        <f>IF(AK85="","",IFERROR(VLOOKUP($J$3,'TASA DE CAMBIO'!$D$2:$G$15,3,0),""))</f>
        <v/>
      </c>
      <c r="AV85" s="24" t="str">
        <f>IF(AK85="","",IFERROR(VLOOKUP($J$3,'TASA DE CAMBIO'!$D$2:$G$15,4,0),""))</f>
        <v/>
      </c>
    </row>
    <row r="86" spans="2:48" x14ac:dyDescent="0.2">
      <c r="B86" s="130" t="str">
        <f t="shared" si="14"/>
        <v/>
      </c>
      <c r="C86" s="131" t="str">
        <f t="shared" si="15"/>
        <v/>
      </c>
      <c r="D86" s="131" t="str">
        <f t="shared" si="16"/>
        <v/>
      </c>
      <c r="E86" s="131" t="str">
        <f t="shared" si="17"/>
        <v/>
      </c>
      <c r="F86" s="132" t="str">
        <f>IF(B86="","",VLOOKUP(B86,RENTABILIDAD!$C$5:$G$101,5,0))</f>
        <v/>
      </c>
      <c r="G86" s="133" t="str">
        <f t="shared" si="18"/>
        <v/>
      </c>
      <c r="H86" s="133" t="str">
        <f t="shared" si="19"/>
        <v/>
      </c>
      <c r="I86" s="134" t="str">
        <f t="shared" si="20"/>
        <v/>
      </c>
      <c r="J86" s="135" t="str">
        <f t="shared" ca="1" si="21"/>
        <v/>
      </c>
      <c r="AF86" s="24" t="str">
        <f>IF(AE86="","",VLOOKUP(AE86,REGISTROS!$B$5:$F$1000,2,0))</f>
        <v/>
      </c>
      <c r="AG86" s="24" t="str">
        <f>IF(AE86="","",VLOOKUP(AE86,REGISTROS!$B$5:$F$1000,3,0))</f>
        <v/>
      </c>
      <c r="AH86" s="24" t="str">
        <f>IF(AE86="","",VLOOKUP(AE86,REGISTROS!$B$5:$F$1000,4,0))</f>
        <v/>
      </c>
      <c r="AI86" s="24" t="str">
        <f>IF(AE86="","",VLOOKUP(AE86,REGISTROS!$B$5:$F$1000,5,0))</f>
        <v/>
      </c>
      <c r="AK86" s="68" t="str">
        <f t="shared" si="22"/>
        <v/>
      </c>
      <c r="AL86" s="68" t="str">
        <f t="shared" si="23"/>
        <v/>
      </c>
      <c r="AM86" s="68" t="str">
        <f t="shared" si="24"/>
        <v/>
      </c>
      <c r="AN86" s="68" t="str">
        <f t="shared" si="25"/>
        <v/>
      </c>
      <c r="AO86" s="77" t="str">
        <f>IF(AK86="","",VLOOKUP(AK86,RENTABILIDAD!$C$5:$G$101,5,0))</f>
        <v/>
      </c>
      <c r="AP86" s="78" t="str">
        <f>IFERROR(RENTABILIDAD!I85/VLOOKUP(_xlfn.CONCAT($J$3,E86),'BROKERS-MONEDAS'!$AB$7:$AC$31,2,0),"")</f>
        <v/>
      </c>
      <c r="AQ86" s="78" t="str">
        <f>IFERROR(RENTABILIDAD!K85/VLOOKUP(_xlfn.CONCAT($J$3,E86),'BROKERS-MONEDAS'!$AB$7:$AC$31,2,0),"")</f>
        <v/>
      </c>
      <c r="AR86" s="79" t="str">
        <f t="shared" si="26"/>
        <v/>
      </c>
      <c r="AS86" s="79" t="str">
        <f t="shared" ca="1" si="27"/>
        <v/>
      </c>
      <c r="AT86" s="24" t="str">
        <f>IF(AK86="","",IFERROR(VLOOKUP($J$3,'TASA DE CAMBIO'!$D$2:$G$15,2,0),""))</f>
        <v/>
      </c>
      <c r="AU86" s="24" t="str">
        <f>IF(AK86="","",IFERROR(VLOOKUP($J$3,'TASA DE CAMBIO'!$D$2:$G$15,3,0),""))</f>
        <v/>
      </c>
      <c r="AV86" s="24" t="str">
        <f>IF(AK86="","",IFERROR(VLOOKUP($J$3,'TASA DE CAMBIO'!$D$2:$G$15,4,0),""))</f>
        <v/>
      </c>
    </row>
    <row r="87" spans="2:48" x14ac:dyDescent="0.2">
      <c r="B87" s="130" t="str">
        <f t="shared" si="14"/>
        <v/>
      </c>
      <c r="C87" s="131" t="str">
        <f t="shared" si="15"/>
        <v/>
      </c>
      <c r="D87" s="131" t="str">
        <f t="shared" si="16"/>
        <v/>
      </c>
      <c r="E87" s="131" t="str">
        <f t="shared" si="17"/>
        <v/>
      </c>
      <c r="F87" s="132" t="str">
        <f>IF(B87="","",VLOOKUP(B87,RENTABILIDAD!$C$5:$G$101,5,0))</f>
        <v/>
      </c>
      <c r="G87" s="133" t="str">
        <f t="shared" si="18"/>
        <v/>
      </c>
      <c r="H87" s="133" t="str">
        <f t="shared" si="19"/>
        <v/>
      </c>
      <c r="I87" s="134" t="str">
        <f t="shared" si="20"/>
        <v/>
      </c>
      <c r="J87" s="135" t="str">
        <f t="shared" ca="1" si="21"/>
        <v/>
      </c>
      <c r="AF87" s="24" t="str">
        <f>IF(AE87="","",VLOOKUP(AE87,REGISTROS!$B$5:$F$1000,2,0))</f>
        <v/>
      </c>
      <c r="AG87" s="24" t="str">
        <f>IF(AE87="","",VLOOKUP(AE87,REGISTROS!$B$5:$F$1000,3,0))</f>
        <v/>
      </c>
      <c r="AH87" s="24" t="str">
        <f>IF(AE87="","",VLOOKUP(AE87,REGISTROS!$B$5:$F$1000,4,0))</f>
        <v/>
      </c>
      <c r="AI87" s="24" t="str">
        <f>IF(AE87="","",VLOOKUP(AE87,REGISTROS!$B$5:$F$1000,5,0))</f>
        <v/>
      </c>
      <c r="AK87" s="68" t="str">
        <f t="shared" si="22"/>
        <v/>
      </c>
      <c r="AL87" s="68" t="str">
        <f t="shared" si="23"/>
        <v/>
      </c>
      <c r="AM87" s="68" t="str">
        <f t="shared" si="24"/>
        <v/>
      </c>
      <c r="AN87" s="68" t="str">
        <f t="shared" si="25"/>
        <v/>
      </c>
      <c r="AO87" s="77" t="str">
        <f>IF(AK87="","",VLOOKUP(AK87,RENTABILIDAD!$C$5:$G$101,5,0))</f>
        <v/>
      </c>
      <c r="AP87" s="78" t="str">
        <f>IFERROR(RENTABILIDAD!I86/VLOOKUP(_xlfn.CONCAT($J$3,E87),'BROKERS-MONEDAS'!$AB$7:$AC$31,2,0),"")</f>
        <v/>
      </c>
      <c r="AQ87" s="78" t="str">
        <f>IFERROR(RENTABILIDAD!K86/VLOOKUP(_xlfn.CONCAT($J$3,E87),'BROKERS-MONEDAS'!$AB$7:$AC$31,2,0),"")</f>
        <v/>
      </c>
      <c r="AR87" s="79" t="str">
        <f t="shared" si="26"/>
        <v/>
      </c>
      <c r="AS87" s="79" t="str">
        <f t="shared" ca="1" si="27"/>
        <v/>
      </c>
      <c r="AT87" s="24" t="str">
        <f>IF(AK87="","",IFERROR(VLOOKUP($J$3,'TASA DE CAMBIO'!$D$2:$G$15,2,0),""))</f>
        <v/>
      </c>
      <c r="AU87" s="24" t="str">
        <f>IF(AK87="","",IFERROR(VLOOKUP($J$3,'TASA DE CAMBIO'!$D$2:$G$15,3,0),""))</f>
        <v/>
      </c>
      <c r="AV87" s="24" t="str">
        <f>IF(AK87="","",IFERROR(VLOOKUP($J$3,'TASA DE CAMBIO'!$D$2:$G$15,4,0),""))</f>
        <v/>
      </c>
    </row>
    <row r="88" spans="2:48" x14ac:dyDescent="0.2">
      <c r="B88" s="130" t="str">
        <f t="shared" si="14"/>
        <v/>
      </c>
      <c r="C88" s="131" t="str">
        <f t="shared" si="15"/>
        <v/>
      </c>
      <c r="D88" s="131" t="str">
        <f t="shared" si="16"/>
        <v/>
      </c>
      <c r="E88" s="131" t="str">
        <f t="shared" si="17"/>
        <v/>
      </c>
      <c r="F88" s="132" t="str">
        <f>IF(B88="","",VLOOKUP(B88,RENTABILIDAD!$C$5:$G$101,5,0))</f>
        <v/>
      </c>
      <c r="G88" s="133" t="str">
        <f t="shared" si="18"/>
        <v/>
      </c>
      <c r="H88" s="133" t="str">
        <f t="shared" si="19"/>
        <v/>
      </c>
      <c r="I88" s="134" t="str">
        <f t="shared" si="20"/>
        <v/>
      </c>
      <c r="J88" s="135" t="str">
        <f t="shared" ca="1" si="21"/>
        <v/>
      </c>
      <c r="AF88" s="24" t="str">
        <f>IF(AE88="","",VLOOKUP(AE88,REGISTROS!$B$5:$F$1000,2,0))</f>
        <v/>
      </c>
      <c r="AG88" s="24" t="str">
        <f>IF(AE88="","",VLOOKUP(AE88,REGISTROS!$B$5:$F$1000,3,0))</f>
        <v/>
      </c>
      <c r="AH88" s="24" t="str">
        <f>IF(AE88="","",VLOOKUP(AE88,REGISTROS!$B$5:$F$1000,4,0))</f>
        <v/>
      </c>
      <c r="AI88" s="24" t="str">
        <f>IF(AE88="","",VLOOKUP(AE88,REGISTROS!$B$5:$F$1000,5,0))</f>
        <v/>
      </c>
      <c r="AK88" s="68" t="str">
        <f t="shared" si="22"/>
        <v/>
      </c>
      <c r="AL88" s="68" t="str">
        <f t="shared" si="23"/>
        <v/>
      </c>
      <c r="AM88" s="68" t="str">
        <f t="shared" si="24"/>
        <v/>
      </c>
      <c r="AN88" s="68" t="str">
        <f t="shared" si="25"/>
        <v/>
      </c>
      <c r="AO88" s="77" t="str">
        <f>IF(AK88="","",VLOOKUP(AK88,RENTABILIDAD!$C$5:$G$101,5,0))</f>
        <v/>
      </c>
      <c r="AP88" s="78" t="str">
        <f>IFERROR(RENTABILIDAD!I87/VLOOKUP(_xlfn.CONCAT($J$3,E88),'BROKERS-MONEDAS'!$AB$7:$AC$31,2,0),"")</f>
        <v/>
      </c>
      <c r="AQ88" s="78" t="str">
        <f>IFERROR(RENTABILIDAD!K87/VLOOKUP(_xlfn.CONCAT($J$3,E88),'BROKERS-MONEDAS'!$AB$7:$AC$31,2,0),"")</f>
        <v/>
      </c>
      <c r="AR88" s="79" t="str">
        <f t="shared" si="26"/>
        <v/>
      </c>
      <c r="AS88" s="79" t="str">
        <f t="shared" ca="1" si="27"/>
        <v/>
      </c>
      <c r="AT88" s="24" t="str">
        <f>IF(AK88="","",IFERROR(VLOOKUP($J$3,'TASA DE CAMBIO'!$D$2:$G$15,2,0),""))</f>
        <v/>
      </c>
      <c r="AU88" s="24" t="str">
        <f>IF(AK88="","",IFERROR(VLOOKUP($J$3,'TASA DE CAMBIO'!$D$2:$G$15,3,0),""))</f>
        <v/>
      </c>
      <c r="AV88" s="24" t="str">
        <f>IF(AK88="","",IFERROR(VLOOKUP($J$3,'TASA DE CAMBIO'!$D$2:$G$15,4,0),""))</f>
        <v/>
      </c>
    </row>
    <row r="89" spans="2:48" x14ac:dyDescent="0.2">
      <c r="B89" s="130" t="str">
        <f t="shared" si="14"/>
        <v/>
      </c>
      <c r="C89" s="131" t="str">
        <f t="shared" si="15"/>
        <v/>
      </c>
      <c r="D89" s="131" t="str">
        <f t="shared" si="16"/>
        <v/>
      </c>
      <c r="E89" s="131" t="str">
        <f t="shared" si="17"/>
        <v/>
      </c>
      <c r="F89" s="132" t="str">
        <f>IF(B89="","",VLOOKUP(B89,RENTABILIDAD!$C$5:$G$101,5,0))</f>
        <v/>
      </c>
      <c r="G89" s="133" t="str">
        <f t="shared" si="18"/>
        <v/>
      </c>
      <c r="H89" s="133" t="str">
        <f t="shared" si="19"/>
        <v/>
      </c>
      <c r="I89" s="134" t="str">
        <f t="shared" si="20"/>
        <v/>
      </c>
      <c r="J89" s="135" t="str">
        <f t="shared" ca="1" si="21"/>
        <v/>
      </c>
      <c r="AF89" s="24" t="str">
        <f>IF(AE89="","",VLOOKUP(AE89,REGISTROS!$B$5:$F$1000,2,0))</f>
        <v/>
      </c>
      <c r="AG89" s="24" t="str">
        <f>IF(AE89="","",VLOOKUP(AE89,REGISTROS!$B$5:$F$1000,3,0))</f>
        <v/>
      </c>
      <c r="AH89" s="24" t="str">
        <f>IF(AE89="","",VLOOKUP(AE89,REGISTROS!$B$5:$F$1000,4,0))</f>
        <v/>
      </c>
      <c r="AI89" s="24" t="str">
        <f>IF(AE89="","",VLOOKUP(AE89,REGISTROS!$B$5:$F$1000,5,0))</f>
        <v/>
      </c>
      <c r="AK89" s="68" t="str">
        <f t="shared" si="22"/>
        <v/>
      </c>
      <c r="AL89" s="68" t="str">
        <f t="shared" si="23"/>
        <v/>
      </c>
      <c r="AM89" s="68" t="str">
        <f t="shared" si="24"/>
        <v/>
      </c>
      <c r="AN89" s="68" t="str">
        <f t="shared" si="25"/>
        <v/>
      </c>
      <c r="AO89" s="77" t="str">
        <f>IF(AK89="","",VLOOKUP(AK89,RENTABILIDAD!$C$5:$G$101,5,0))</f>
        <v/>
      </c>
      <c r="AP89" s="78" t="str">
        <f>IFERROR(RENTABILIDAD!I88/VLOOKUP(_xlfn.CONCAT($J$3,E89),'BROKERS-MONEDAS'!$AB$7:$AC$31,2,0),"")</f>
        <v/>
      </c>
      <c r="AQ89" s="78" t="str">
        <f>IFERROR(RENTABILIDAD!K88/VLOOKUP(_xlfn.CONCAT($J$3,E89),'BROKERS-MONEDAS'!$AB$7:$AC$31,2,0),"")</f>
        <v/>
      </c>
      <c r="AR89" s="79" t="str">
        <f t="shared" si="26"/>
        <v/>
      </c>
      <c r="AS89" s="79" t="str">
        <f t="shared" ca="1" si="27"/>
        <v/>
      </c>
      <c r="AT89" s="24" t="str">
        <f>IF(AK89="","",IFERROR(VLOOKUP($J$3,'TASA DE CAMBIO'!$D$2:$G$15,2,0),""))</f>
        <v/>
      </c>
      <c r="AU89" s="24" t="str">
        <f>IF(AK89="","",IFERROR(VLOOKUP($J$3,'TASA DE CAMBIO'!$D$2:$G$15,3,0),""))</f>
        <v/>
      </c>
      <c r="AV89" s="24" t="str">
        <f>IF(AK89="","",IFERROR(VLOOKUP($J$3,'TASA DE CAMBIO'!$D$2:$G$15,4,0),""))</f>
        <v/>
      </c>
    </row>
    <row r="90" spans="2:48" x14ac:dyDescent="0.2">
      <c r="B90" s="130" t="str">
        <f t="shared" si="14"/>
        <v/>
      </c>
      <c r="C90" s="131" t="str">
        <f t="shared" si="15"/>
        <v/>
      </c>
      <c r="D90" s="131" t="str">
        <f t="shared" si="16"/>
        <v/>
      </c>
      <c r="E90" s="131" t="str">
        <f t="shared" si="17"/>
        <v/>
      </c>
      <c r="F90" s="132" t="str">
        <f>IF(B90="","",VLOOKUP(B90,RENTABILIDAD!$C$5:$G$101,5,0))</f>
        <v/>
      </c>
      <c r="G90" s="133" t="str">
        <f t="shared" si="18"/>
        <v/>
      </c>
      <c r="H90" s="133" t="str">
        <f t="shared" si="19"/>
        <v/>
      </c>
      <c r="I90" s="134" t="str">
        <f t="shared" si="20"/>
        <v/>
      </c>
      <c r="J90" s="135" t="str">
        <f t="shared" ca="1" si="21"/>
        <v/>
      </c>
      <c r="AF90" s="24" t="str">
        <f>IF(AE90="","",VLOOKUP(AE90,REGISTROS!$B$5:$F$1000,2,0))</f>
        <v/>
      </c>
      <c r="AG90" s="24" t="str">
        <f>IF(AE90="","",VLOOKUP(AE90,REGISTROS!$B$5:$F$1000,3,0))</f>
        <v/>
      </c>
      <c r="AH90" s="24" t="str">
        <f>IF(AE90="","",VLOOKUP(AE90,REGISTROS!$B$5:$F$1000,4,0))</f>
        <v/>
      </c>
      <c r="AI90" s="24" t="str">
        <f>IF(AE90="","",VLOOKUP(AE90,REGISTROS!$B$5:$F$1000,5,0))</f>
        <v/>
      </c>
      <c r="AK90" s="68" t="str">
        <f t="shared" si="22"/>
        <v/>
      </c>
      <c r="AL90" s="68" t="str">
        <f t="shared" si="23"/>
        <v/>
      </c>
      <c r="AM90" s="68" t="str">
        <f t="shared" si="24"/>
        <v/>
      </c>
      <c r="AN90" s="68" t="str">
        <f t="shared" si="25"/>
        <v/>
      </c>
      <c r="AO90" s="77" t="str">
        <f>IF(AK90="","",VLOOKUP(AK90,RENTABILIDAD!$C$5:$G$101,5,0))</f>
        <v/>
      </c>
      <c r="AP90" s="78" t="str">
        <f>IFERROR(RENTABILIDAD!I89/VLOOKUP(_xlfn.CONCAT($J$3,E90),'BROKERS-MONEDAS'!$AB$7:$AC$31,2,0),"")</f>
        <v/>
      </c>
      <c r="AQ90" s="78" t="str">
        <f>IFERROR(RENTABILIDAD!K89/VLOOKUP(_xlfn.CONCAT($J$3,E90),'BROKERS-MONEDAS'!$AB$7:$AC$31,2,0),"")</f>
        <v/>
      </c>
      <c r="AR90" s="79" t="str">
        <f t="shared" si="26"/>
        <v/>
      </c>
      <c r="AS90" s="79" t="str">
        <f t="shared" ca="1" si="27"/>
        <v/>
      </c>
      <c r="AT90" s="24" t="str">
        <f>IF(AK90="","",IFERROR(VLOOKUP($J$3,'TASA DE CAMBIO'!$D$2:$G$15,2,0),""))</f>
        <v/>
      </c>
      <c r="AU90" s="24" t="str">
        <f>IF(AK90="","",IFERROR(VLOOKUP($J$3,'TASA DE CAMBIO'!$D$2:$G$15,3,0),""))</f>
        <v/>
      </c>
      <c r="AV90" s="24" t="str">
        <f>IF(AK90="","",IFERROR(VLOOKUP($J$3,'TASA DE CAMBIO'!$D$2:$G$15,4,0),""))</f>
        <v/>
      </c>
    </row>
    <row r="91" spans="2:48" x14ac:dyDescent="0.2">
      <c r="B91" s="130" t="str">
        <f t="shared" si="14"/>
        <v/>
      </c>
      <c r="C91" s="131" t="str">
        <f t="shared" si="15"/>
        <v/>
      </c>
      <c r="D91" s="131" t="str">
        <f t="shared" si="16"/>
        <v/>
      </c>
      <c r="E91" s="131" t="str">
        <f t="shared" si="17"/>
        <v/>
      </c>
      <c r="F91" s="132" t="str">
        <f>IF(B91="","",VLOOKUP(B91,RENTABILIDAD!$C$5:$G$101,5,0))</f>
        <v/>
      </c>
      <c r="G91" s="133" t="str">
        <f t="shared" si="18"/>
        <v/>
      </c>
      <c r="H91" s="133" t="str">
        <f t="shared" si="19"/>
        <v/>
      </c>
      <c r="I91" s="134" t="str">
        <f t="shared" si="20"/>
        <v/>
      </c>
      <c r="J91" s="135" t="str">
        <f t="shared" ca="1" si="21"/>
        <v/>
      </c>
      <c r="AF91" s="24" t="str">
        <f>IF(AE91="","",VLOOKUP(AE91,REGISTROS!$B$5:$F$1000,2,0))</f>
        <v/>
      </c>
      <c r="AG91" s="24" t="str">
        <f>IF(AE91="","",VLOOKUP(AE91,REGISTROS!$B$5:$F$1000,3,0))</f>
        <v/>
      </c>
      <c r="AH91" s="24" t="str">
        <f>IF(AE91="","",VLOOKUP(AE91,REGISTROS!$B$5:$F$1000,4,0))</f>
        <v/>
      </c>
      <c r="AI91" s="24" t="str">
        <f>IF(AE91="","",VLOOKUP(AE91,REGISTROS!$B$5:$F$1000,5,0))</f>
        <v/>
      </c>
      <c r="AK91" s="68" t="str">
        <f t="shared" si="22"/>
        <v/>
      </c>
      <c r="AL91" s="68" t="str">
        <f t="shared" si="23"/>
        <v/>
      </c>
      <c r="AM91" s="68" t="str">
        <f t="shared" si="24"/>
        <v/>
      </c>
      <c r="AN91" s="68" t="str">
        <f t="shared" si="25"/>
        <v/>
      </c>
      <c r="AO91" s="77" t="str">
        <f>IF(AK91="","",VLOOKUP(AK91,RENTABILIDAD!$C$5:$G$101,5,0))</f>
        <v/>
      </c>
      <c r="AP91" s="78" t="str">
        <f>IFERROR(RENTABILIDAD!I90/VLOOKUP(_xlfn.CONCAT($J$3,E91),'BROKERS-MONEDAS'!$AB$7:$AC$31,2,0),"")</f>
        <v/>
      </c>
      <c r="AQ91" s="78" t="str">
        <f>IFERROR(RENTABILIDAD!K90/VLOOKUP(_xlfn.CONCAT($J$3,E91),'BROKERS-MONEDAS'!$AB$7:$AC$31,2,0),"")</f>
        <v/>
      </c>
      <c r="AR91" s="79" t="str">
        <f t="shared" si="26"/>
        <v/>
      </c>
      <c r="AS91" s="79" t="str">
        <f t="shared" ca="1" si="27"/>
        <v/>
      </c>
      <c r="AT91" s="24" t="str">
        <f>IF(AK91="","",IFERROR(VLOOKUP($J$3,'TASA DE CAMBIO'!$D$2:$G$15,2,0),""))</f>
        <v/>
      </c>
      <c r="AU91" s="24" t="str">
        <f>IF(AK91="","",IFERROR(VLOOKUP($J$3,'TASA DE CAMBIO'!$D$2:$G$15,3,0),""))</f>
        <v/>
      </c>
      <c r="AV91" s="24" t="str">
        <f>IF(AK91="","",IFERROR(VLOOKUP($J$3,'TASA DE CAMBIO'!$D$2:$G$15,4,0),""))</f>
        <v/>
      </c>
    </row>
    <row r="92" spans="2:48" x14ac:dyDescent="0.2">
      <c r="B92" s="130" t="str">
        <f t="shared" si="14"/>
        <v/>
      </c>
      <c r="C92" s="131" t="str">
        <f t="shared" si="15"/>
        <v/>
      </c>
      <c r="D92" s="131" t="str">
        <f t="shared" si="16"/>
        <v/>
      </c>
      <c r="E92" s="131" t="str">
        <f t="shared" si="17"/>
        <v/>
      </c>
      <c r="F92" s="132" t="str">
        <f>IF(B92="","",VLOOKUP(B92,RENTABILIDAD!$C$5:$G$101,5,0))</f>
        <v/>
      </c>
      <c r="G92" s="133" t="str">
        <f t="shared" si="18"/>
        <v/>
      </c>
      <c r="H92" s="133" t="str">
        <f t="shared" si="19"/>
        <v/>
      </c>
      <c r="I92" s="134" t="str">
        <f t="shared" si="20"/>
        <v/>
      </c>
      <c r="J92" s="135" t="str">
        <f t="shared" ca="1" si="21"/>
        <v/>
      </c>
      <c r="AF92" s="24" t="str">
        <f>IF(AE92="","",VLOOKUP(AE92,REGISTROS!$B$5:$F$1000,2,0))</f>
        <v/>
      </c>
      <c r="AG92" s="24" t="str">
        <f>IF(AE92="","",VLOOKUP(AE92,REGISTROS!$B$5:$F$1000,3,0))</f>
        <v/>
      </c>
      <c r="AH92" s="24" t="str">
        <f>IF(AE92="","",VLOOKUP(AE92,REGISTROS!$B$5:$F$1000,4,0))</f>
        <v/>
      </c>
      <c r="AI92" s="24" t="str">
        <f>IF(AE92="","",VLOOKUP(AE92,REGISTROS!$B$5:$F$1000,5,0))</f>
        <v/>
      </c>
      <c r="AK92" s="68" t="str">
        <f t="shared" si="22"/>
        <v/>
      </c>
      <c r="AL92" s="68" t="str">
        <f t="shared" si="23"/>
        <v/>
      </c>
      <c r="AM92" s="68" t="str">
        <f t="shared" si="24"/>
        <v/>
      </c>
      <c r="AN92" s="68" t="str">
        <f t="shared" si="25"/>
        <v/>
      </c>
      <c r="AO92" s="77" t="str">
        <f>IF(AK92="","",VLOOKUP(AK92,RENTABILIDAD!$C$5:$G$101,5,0))</f>
        <v/>
      </c>
      <c r="AP92" s="78" t="str">
        <f>IFERROR(RENTABILIDAD!I91/VLOOKUP(_xlfn.CONCAT($J$3,E92),'BROKERS-MONEDAS'!$AB$7:$AC$31,2,0),"")</f>
        <v/>
      </c>
      <c r="AQ92" s="78" t="str">
        <f>IFERROR(RENTABILIDAD!K91/VLOOKUP(_xlfn.CONCAT($J$3,E92),'BROKERS-MONEDAS'!$AB$7:$AC$31,2,0),"")</f>
        <v/>
      </c>
      <c r="AR92" s="79" t="str">
        <f t="shared" si="26"/>
        <v/>
      </c>
      <c r="AS92" s="79" t="str">
        <f t="shared" ca="1" si="27"/>
        <v/>
      </c>
      <c r="AT92" s="24" t="str">
        <f>IF(AK92="","",IFERROR(VLOOKUP($J$3,'TASA DE CAMBIO'!$D$2:$G$15,2,0),""))</f>
        <v/>
      </c>
      <c r="AU92" s="24" t="str">
        <f>IF(AK92="","",IFERROR(VLOOKUP($J$3,'TASA DE CAMBIO'!$D$2:$G$15,3,0),""))</f>
        <v/>
      </c>
      <c r="AV92" s="24" t="str">
        <f>IF(AK92="","",IFERROR(VLOOKUP($J$3,'TASA DE CAMBIO'!$D$2:$G$15,4,0),""))</f>
        <v/>
      </c>
    </row>
    <row r="93" spans="2:48" x14ac:dyDescent="0.2">
      <c r="B93" s="130" t="str">
        <f t="shared" si="14"/>
        <v/>
      </c>
      <c r="C93" s="131" t="str">
        <f t="shared" si="15"/>
        <v/>
      </c>
      <c r="D93" s="131" t="str">
        <f t="shared" si="16"/>
        <v/>
      </c>
      <c r="E93" s="131" t="str">
        <f t="shared" si="17"/>
        <v/>
      </c>
      <c r="F93" s="132" t="str">
        <f>IF(B93="","",VLOOKUP(B93,RENTABILIDAD!$C$5:$G$101,5,0))</f>
        <v/>
      </c>
      <c r="G93" s="133" t="str">
        <f t="shared" si="18"/>
        <v/>
      </c>
      <c r="H93" s="133" t="str">
        <f t="shared" si="19"/>
        <v/>
      </c>
      <c r="I93" s="134" t="str">
        <f t="shared" si="20"/>
        <v/>
      </c>
      <c r="J93" s="135" t="str">
        <f t="shared" ca="1" si="21"/>
        <v/>
      </c>
      <c r="AF93" s="24" t="str">
        <f>IF(AE93="","",VLOOKUP(AE93,REGISTROS!$B$5:$F$1000,2,0))</f>
        <v/>
      </c>
      <c r="AG93" s="24" t="str">
        <f>IF(AE93="","",VLOOKUP(AE93,REGISTROS!$B$5:$F$1000,3,0))</f>
        <v/>
      </c>
      <c r="AH93" s="24" t="str">
        <f>IF(AE93="","",VLOOKUP(AE93,REGISTROS!$B$5:$F$1000,4,0))</f>
        <v/>
      </c>
      <c r="AI93" s="24" t="str">
        <f>IF(AE93="","",VLOOKUP(AE93,REGISTROS!$B$5:$F$1000,5,0))</f>
        <v/>
      </c>
      <c r="AK93" s="68" t="str">
        <f t="shared" si="22"/>
        <v/>
      </c>
      <c r="AL93" s="68" t="str">
        <f t="shared" si="23"/>
        <v/>
      </c>
      <c r="AM93" s="68" t="str">
        <f t="shared" si="24"/>
        <v/>
      </c>
      <c r="AN93" s="68" t="str">
        <f t="shared" si="25"/>
        <v/>
      </c>
      <c r="AO93" s="77" t="str">
        <f>IF(AK93="","",VLOOKUP(AK93,RENTABILIDAD!$C$5:$G$101,5,0))</f>
        <v/>
      </c>
      <c r="AP93" s="78" t="str">
        <f>IFERROR(RENTABILIDAD!I92/VLOOKUP(_xlfn.CONCAT($J$3,E93),'BROKERS-MONEDAS'!$AB$7:$AC$31,2,0),"")</f>
        <v/>
      </c>
      <c r="AQ93" s="78" t="str">
        <f>IFERROR(RENTABILIDAD!K92/VLOOKUP(_xlfn.CONCAT($J$3,E93),'BROKERS-MONEDAS'!$AB$7:$AC$31,2,0),"")</f>
        <v/>
      </c>
      <c r="AR93" s="79" t="str">
        <f t="shared" si="26"/>
        <v/>
      </c>
      <c r="AS93" s="79" t="str">
        <f t="shared" ca="1" si="27"/>
        <v/>
      </c>
      <c r="AT93" s="24" t="str">
        <f>IF(AK93="","",IFERROR(VLOOKUP($J$3,'TASA DE CAMBIO'!$D$2:$G$15,2,0),""))</f>
        <v/>
      </c>
      <c r="AU93" s="24" t="str">
        <f>IF(AK93="","",IFERROR(VLOOKUP($J$3,'TASA DE CAMBIO'!$D$2:$G$15,3,0),""))</f>
        <v/>
      </c>
      <c r="AV93" s="24" t="str">
        <f>IF(AK93="","",IFERROR(VLOOKUP($J$3,'TASA DE CAMBIO'!$D$2:$G$15,4,0),""))</f>
        <v/>
      </c>
    </row>
    <row r="94" spans="2:48" x14ac:dyDescent="0.2">
      <c r="B94" s="130" t="str">
        <f t="shared" si="14"/>
        <v/>
      </c>
      <c r="C94" s="131" t="str">
        <f t="shared" si="15"/>
        <v/>
      </c>
      <c r="D94" s="131" t="str">
        <f t="shared" si="16"/>
        <v/>
      </c>
      <c r="E94" s="131" t="str">
        <f t="shared" si="17"/>
        <v/>
      </c>
      <c r="F94" s="132" t="str">
        <f>IF(B94="","",VLOOKUP(B94,RENTABILIDAD!$C$5:$G$101,5,0))</f>
        <v/>
      </c>
      <c r="G94" s="133" t="str">
        <f t="shared" si="18"/>
        <v/>
      </c>
      <c r="H94" s="133" t="str">
        <f t="shared" si="19"/>
        <v/>
      </c>
      <c r="I94" s="134" t="str">
        <f t="shared" si="20"/>
        <v/>
      </c>
      <c r="J94" s="135" t="str">
        <f t="shared" ca="1" si="21"/>
        <v/>
      </c>
      <c r="AF94" s="24" t="str">
        <f>IF(AE94="","",VLOOKUP(AE94,REGISTROS!$B$5:$F$1000,2,0))</f>
        <v/>
      </c>
      <c r="AG94" s="24" t="str">
        <f>IF(AE94="","",VLOOKUP(AE94,REGISTROS!$B$5:$F$1000,3,0))</f>
        <v/>
      </c>
      <c r="AH94" s="24" t="str">
        <f>IF(AE94="","",VLOOKUP(AE94,REGISTROS!$B$5:$F$1000,4,0))</f>
        <v/>
      </c>
      <c r="AI94" s="24" t="str">
        <f>IF(AE94="","",VLOOKUP(AE94,REGISTROS!$B$5:$F$1000,5,0))</f>
        <v/>
      </c>
      <c r="AK94" s="68" t="str">
        <f t="shared" si="22"/>
        <v/>
      </c>
      <c r="AL94" s="68" t="str">
        <f t="shared" si="23"/>
        <v/>
      </c>
      <c r="AM94" s="68" t="str">
        <f t="shared" si="24"/>
        <v/>
      </c>
      <c r="AN94" s="68" t="str">
        <f t="shared" si="25"/>
        <v/>
      </c>
      <c r="AO94" s="77" t="str">
        <f>IF(AK94="","",VLOOKUP(AK94,RENTABILIDAD!$C$5:$G$101,5,0))</f>
        <v/>
      </c>
      <c r="AP94" s="78" t="str">
        <f>IFERROR(RENTABILIDAD!I93/VLOOKUP(_xlfn.CONCAT($J$3,E94),'BROKERS-MONEDAS'!$AB$7:$AC$31,2,0),"")</f>
        <v/>
      </c>
      <c r="AQ94" s="78" t="str">
        <f>IFERROR(RENTABILIDAD!K93/VLOOKUP(_xlfn.CONCAT($J$3,E94),'BROKERS-MONEDAS'!$AB$7:$AC$31,2,0),"")</f>
        <v/>
      </c>
      <c r="AR94" s="79" t="str">
        <f t="shared" si="26"/>
        <v/>
      </c>
      <c r="AS94" s="79" t="str">
        <f t="shared" ca="1" si="27"/>
        <v/>
      </c>
      <c r="AT94" s="24" t="str">
        <f>IF(AK94="","",IFERROR(VLOOKUP($J$3,'TASA DE CAMBIO'!$D$2:$G$15,2,0),""))</f>
        <v/>
      </c>
      <c r="AU94" s="24" t="str">
        <f>IF(AK94="","",IFERROR(VLOOKUP($J$3,'TASA DE CAMBIO'!$D$2:$G$15,3,0),""))</f>
        <v/>
      </c>
      <c r="AV94" s="24" t="str">
        <f>IF(AK94="","",IFERROR(VLOOKUP($J$3,'TASA DE CAMBIO'!$D$2:$G$15,4,0),""))</f>
        <v/>
      </c>
    </row>
    <row r="95" spans="2:48" x14ac:dyDescent="0.2">
      <c r="B95" s="130" t="str">
        <f t="shared" si="14"/>
        <v/>
      </c>
      <c r="C95" s="131" t="str">
        <f t="shared" si="15"/>
        <v/>
      </c>
      <c r="D95" s="131" t="str">
        <f t="shared" si="16"/>
        <v/>
      </c>
      <c r="E95" s="131" t="str">
        <f t="shared" si="17"/>
        <v/>
      </c>
      <c r="F95" s="132" t="str">
        <f>IF(B95="","",VLOOKUP(B95,RENTABILIDAD!$C$5:$G$101,5,0))</f>
        <v/>
      </c>
      <c r="G95" s="133" t="str">
        <f t="shared" si="18"/>
        <v/>
      </c>
      <c r="H95" s="133" t="str">
        <f t="shared" si="19"/>
        <v/>
      </c>
      <c r="I95" s="134" t="str">
        <f t="shared" si="20"/>
        <v/>
      </c>
      <c r="J95" s="135" t="str">
        <f t="shared" ca="1" si="21"/>
        <v/>
      </c>
      <c r="AF95" s="24" t="str">
        <f>IF(AE95="","",VLOOKUP(AE95,REGISTROS!$B$5:$F$1000,2,0))</f>
        <v/>
      </c>
      <c r="AG95" s="24" t="str">
        <f>IF(AE95="","",VLOOKUP(AE95,REGISTROS!$B$5:$F$1000,3,0))</f>
        <v/>
      </c>
      <c r="AH95" s="24" t="str">
        <f>IF(AE95="","",VLOOKUP(AE95,REGISTROS!$B$5:$F$1000,4,0))</f>
        <v/>
      </c>
      <c r="AI95" s="24" t="str">
        <f>IF(AE95="","",VLOOKUP(AE95,REGISTROS!$B$5:$F$1000,5,0))</f>
        <v/>
      </c>
      <c r="AK95" s="68" t="str">
        <f t="shared" si="22"/>
        <v/>
      </c>
      <c r="AL95" s="68" t="str">
        <f t="shared" si="23"/>
        <v/>
      </c>
      <c r="AM95" s="68" t="str">
        <f t="shared" si="24"/>
        <v/>
      </c>
      <c r="AN95" s="68" t="str">
        <f t="shared" si="25"/>
        <v/>
      </c>
      <c r="AO95" s="77" t="str">
        <f>IF(AK95="","",VLOOKUP(AK95,RENTABILIDAD!$C$5:$G$101,5,0))</f>
        <v/>
      </c>
      <c r="AP95" s="78" t="str">
        <f>IFERROR(RENTABILIDAD!I94/VLOOKUP(_xlfn.CONCAT($J$3,E95),'BROKERS-MONEDAS'!$AB$7:$AC$31,2,0),"")</f>
        <v/>
      </c>
      <c r="AQ95" s="78" t="str">
        <f>IFERROR(RENTABILIDAD!K94/VLOOKUP(_xlfn.CONCAT($J$3,E95),'BROKERS-MONEDAS'!$AB$7:$AC$31,2,0),"")</f>
        <v/>
      </c>
      <c r="AR95" s="79" t="str">
        <f t="shared" si="26"/>
        <v/>
      </c>
      <c r="AS95" s="79" t="str">
        <f t="shared" ca="1" si="27"/>
        <v/>
      </c>
      <c r="AT95" s="24" t="str">
        <f>IF(AK95="","",IFERROR(VLOOKUP($J$3,'TASA DE CAMBIO'!$D$2:$G$15,2,0),""))</f>
        <v/>
      </c>
      <c r="AU95" s="24" t="str">
        <f>IF(AK95="","",IFERROR(VLOOKUP($J$3,'TASA DE CAMBIO'!$D$2:$G$15,3,0),""))</f>
        <v/>
      </c>
      <c r="AV95" s="24" t="str">
        <f>IF(AK95="","",IFERROR(VLOOKUP($J$3,'TASA DE CAMBIO'!$D$2:$G$15,4,0),""))</f>
        <v/>
      </c>
    </row>
    <row r="96" spans="2:48" x14ac:dyDescent="0.2">
      <c r="B96" s="130" t="str">
        <f t="shared" si="14"/>
        <v/>
      </c>
      <c r="C96" s="131" t="str">
        <f t="shared" si="15"/>
        <v/>
      </c>
      <c r="D96" s="131" t="str">
        <f t="shared" si="16"/>
        <v/>
      </c>
      <c r="E96" s="131" t="str">
        <f t="shared" si="17"/>
        <v/>
      </c>
      <c r="F96" s="132" t="str">
        <f>IF(B96="","",VLOOKUP(B96,RENTABILIDAD!$C$5:$G$101,5,0))</f>
        <v/>
      </c>
      <c r="G96" s="133" t="str">
        <f t="shared" si="18"/>
        <v/>
      </c>
      <c r="H96" s="133" t="str">
        <f t="shared" si="19"/>
        <v/>
      </c>
      <c r="I96" s="134" t="str">
        <f t="shared" si="20"/>
        <v/>
      </c>
      <c r="J96" s="135" t="str">
        <f t="shared" ca="1" si="21"/>
        <v/>
      </c>
      <c r="AF96" s="24" t="str">
        <f>IF(AE96="","",VLOOKUP(AE96,REGISTROS!$B$5:$F$1000,2,0))</f>
        <v/>
      </c>
      <c r="AG96" s="24" t="str">
        <f>IF(AE96="","",VLOOKUP(AE96,REGISTROS!$B$5:$F$1000,3,0))</f>
        <v/>
      </c>
      <c r="AH96" s="24" t="str">
        <f>IF(AE96="","",VLOOKUP(AE96,REGISTROS!$B$5:$F$1000,4,0))</f>
        <v/>
      </c>
      <c r="AI96" s="24" t="str">
        <f>IF(AE96="","",VLOOKUP(AE96,REGISTROS!$B$5:$F$1000,5,0))</f>
        <v/>
      </c>
      <c r="AK96" s="68" t="str">
        <f t="shared" si="22"/>
        <v/>
      </c>
      <c r="AL96" s="68" t="str">
        <f t="shared" si="23"/>
        <v/>
      </c>
      <c r="AM96" s="68" t="str">
        <f t="shared" si="24"/>
        <v/>
      </c>
      <c r="AN96" s="68" t="str">
        <f t="shared" si="25"/>
        <v/>
      </c>
      <c r="AO96" s="77" t="str">
        <f>IF(AK96="","",VLOOKUP(AK96,RENTABILIDAD!$C$5:$G$101,5,0))</f>
        <v/>
      </c>
      <c r="AP96" s="78" t="str">
        <f>IFERROR(RENTABILIDAD!I95/VLOOKUP(_xlfn.CONCAT($J$3,E96),'BROKERS-MONEDAS'!$AB$7:$AC$31,2,0),"")</f>
        <v/>
      </c>
      <c r="AQ96" s="78" t="str">
        <f>IFERROR(RENTABILIDAD!K95/VLOOKUP(_xlfn.CONCAT($J$3,E96),'BROKERS-MONEDAS'!$AB$7:$AC$31,2,0),"")</f>
        <v/>
      </c>
      <c r="AR96" s="79" t="str">
        <f t="shared" si="26"/>
        <v/>
      </c>
      <c r="AS96" s="79" t="str">
        <f t="shared" ca="1" si="27"/>
        <v/>
      </c>
      <c r="AT96" s="24" t="str">
        <f>IF(AK96="","",IFERROR(VLOOKUP($J$3,'TASA DE CAMBIO'!$D$2:$G$15,2,0),""))</f>
        <v/>
      </c>
      <c r="AU96" s="24" t="str">
        <f>IF(AK96="","",IFERROR(VLOOKUP($J$3,'TASA DE CAMBIO'!$D$2:$G$15,3,0),""))</f>
        <v/>
      </c>
      <c r="AV96" s="24" t="str">
        <f>IF(AK96="","",IFERROR(VLOOKUP($J$3,'TASA DE CAMBIO'!$D$2:$G$15,4,0),""))</f>
        <v/>
      </c>
    </row>
    <row r="97" spans="2:48" x14ac:dyDescent="0.2">
      <c r="B97" s="130" t="str">
        <f t="shared" si="14"/>
        <v/>
      </c>
      <c r="C97" s="131" t="str">
        <f t="shared" si="15"/>
        <v/>
      </c>
      <c r="D97" s="131" t="str">
        <f t="shared" si="16"/>
        <v/>
      </c>
      <c r="E97" s="131" t="str">
        <f t="shared" si="17"/>
        <v/>
      </c>
      <c r="F97" s="132" t="str">
        <f>IF(B97="","",VLOOKUP(B97,RENTABILIDAD!$C$5:$G$101,5,0))</f>
        <v/>
      </c>
      <c r="G97" s="133" t="str">
        <f t="shared" si="18"/>
        <v/>
      </c>
      <c r="H97" s="133" t="str">
        <f t="shared" si="19"/>
        <v/>
      </c>
      <c r="I97" s="134" t="str">
        <f t="shared" si="20"/>
        <v/>
      </c>
      <c r="J97" s="135" t="str">
        <f t="shared" ca="1" si="21"/>
        <v/>
      </c>
      <c r="AF97" s="24" t="str">
        <f>IF(AE97="","",VLOOKUP(AE97,REGISTROS!$B$5:$F$1000,2,0))</f>
        <v/>
      </c>
      <c r="AG97" s="24" t="str">
        <f>IF(AE97="","",VLOOKUP(AE97,REGISTROS!$B$5:$F$1000,3,0))</f>
        <v/>
      </c>
      <c r="AH97" s="24" t="str">
        <f>IF(AE97="","",VLOOKUP(AE97,REGISTROS!$B$5:$F$1000,4,0))</f>
        <v/>
      </c>
      <c r="AI97" s="24" t="str">
        <f>IF(AE97="","",VLOOKUP(AE97,REGISTROS!$B$5:$F$1000,5,0))</f>
        <v/>
      </c>
      <c r="AK97" s="68" t="str">
        <f t="shared" si="22"/>
        <v/>
      </c>
      <c r="AL97" s="68" t="str">
        <f t="shared" si="23"/>
        <v/>
      </c>
      <c r="AM97" s="68" t="str">
        <f t="shared" si="24"/>
        <v/>
      </c>
      <c r="AN97" s="68" t="str">
        <f t="shared" si="25"/>
        <v/>
      </c>
      <c r="AO97" s="77" t="str">
        <f>IF(AK97="","",VLOOKUP(AK97,RENTABILIDAD!$C$5:$G$101,5,0))</f>
        <v/>
      </c>
      <c r="AP97" s="78" t="str">
        <f>IFERROR(RENTABILIDAD!I96/VLOOKUP(_xlfn.CONCAT($J$3,E97),'BROKERS-MONEDAS'!$AB$7:$AC$31,2,0),"")</f>
        <v/>
      </c>
      <c r="AQ97" s="78" t="str">
        <f>IFERROR(RENTABILIDAD!K96/VLOOKUP(_xlfn.CONCAT($J$3,E97),'BROKERS-MONEDAS'!$AB$7:$AC$31,2,0),"")</f>
        <v/>
      </c>
      <c r="AR97" s="79" t="str">
        <f t="shared" si="26"/>
        <v/>
      </c>
      <c r="AS97" s="79" t="str">
        <f t="shared" ca="1" si="27"/>
        <v/>
      </c>
      <c r="AT97" s="24" t="str">
        <f>IF(AK97="","",IFERROR(VLOOKUP($J$3,'TASA DE CAMBIO'!$D$2:$G$15,2,0),""))</f>
        <v/>
      </c>
      <c r="AU97" s="24" t="str">
        <f>IF(AK97="","",IFERROR(VLOOKUP($J$3,'TASA DE CAMBIO'!$D$2:$G$15,3,0),""))</f>
        <v/>
      </c>
      <c r="AV97" s="24" t="str">
        <f>IF(AK97="","",IFERROR(VLOOKUP($J$3,'TASA DE CAMBIO'!$D$2:$G$15,4,0),""))</f>
        <v/>
      </c>
    </row>
    <row r="98" spans="2:48" x14ac:dyDescent="0.2">
      <c r="B98" s="130" t="str">
        <f t="shared" si="14"/>
        <v/>
      </c>
      <c r="C98" s="131" t="str">
        <f t="shared" si="15"/>
        <v/>
      </c>
      <c r="D98" s="131" t="str">
        <f t="shared" si="16"/>
        <v/>
      </c>
      <c r="E98" s="131" t="str">
        <f t="shared" si="17"/>
        <v/>
      </c>
      <c r="F98" s="132" t="str">
        <f>IF(B98="","",VLOOKUP(B98,RENTABILIDAD!$C$5:$G$101,5,0))</f>
        <v/>
      </c>
      <c r="G98" s="133" t="str">
        <f t="shared" si="18"/>
        <v/>
      </c>
      <c r="H98" s="133" t="str">
        <f t="shared" si="19"/>
        <v/>
      </c>
      <c r="I98" s="134" t="str">
        <f t="shared" si="20"/>
        <v/>
      </c>
      <c r="J98" s="135" t="str">
        <f t="shared" ca="1" si="21"/>
        <v/>
      </c>
      <c r="AF98" s="24" t="str">
        <f>IF(AE98="","",VLOOKUP(AE98,REGISTROS!$B$5:$F$1000,2,0))</f>
        <v/>
      </c>
      <c r="AG98" s="24" t="str">
        <f>IF(AE98="","",VLOOKUP(AE98,REGISTROS!$B$5:$F$1000,3,0))</f>
        <v/>
      </c>
      <c r="AH98" s="24" t="str">
        <f>IF(AE98="","",VLOOKUP(AE98,REGISTROS!$B$5:$F$1000,4,0))</f>
        <v/>
      </c>
      <c r="AI98" s="24" t="str">
        <f>IF(AE98="","",VLOOKUP(AE98,REGISTROS!$B$5:$F$1000,5,0))</f>
        <v/>
      </c>
      <c r="AK98" s="68" t="str">
        <f t="shared" si="22"/>
        <v/>
      </c>
      <c r="AL98" s="68" t="str">
        <f t="shared" si="23"/>
        <v/>
      </c>
      <c r="AM98" s="68" t="str">
        <f t="shared" si="24"/>
        <v/>
      </c>
      <c r="AN98" s="68" t="str">
        <f t="shared" si="25"/>
        <v/>
      </c>
      <c r="AO98" s="77" t="str">
        <f>IF(AK98="","",VLOOKUP(AK98,RENTABILIDAD!$C$5:$G$101,5,0))</f>
        <v/>
      </c>
      <c r="AP98" s="78" t="str">
        <f>IFERROR(RENTABILIDAD!I97/VLOOKUP(_xlfn.CONCAT($J$3,E98),'BROKERS-MONEDAS'!$AB$7:$AC$31,2,0),"")</f>
        <v/>
      </c>
      <c r="AQ98" s="78" t="str">
        <f>IFERROR(RENTABILIDAD!K97/VLOOKUP(_xlfn.CONCAT($J$3,E98),'BROKERS-MONEDAS'!$AB$7:$AC$31,2,0),"")</f>
        <v/>
      </c>
      <c r="AR98" s="79" t="str">
        <f t="shared" si="26"/>
        <v/>
      </c>
      <c r="AS98" s="79" t="str">
        <f t="shared" ca="1" si="27"/>
        <v/>
      </c>
      <c r="AT98" s="24" t="str">
        <f>IF(AK98="","",IFERROR(VLOOKUP($J$3,'TASA DE CAMBIO'!$D$2:$G$15,2,0),""))</f>
        <v/>
      </c>
      <c r="AU98" s="24" t="str">
        <f>IF(AK98="","",IFERROR(VLOOKUP($J$3,'TASA DE CAMBIO'!$D$2:$G$15,3,0),""))</f>
        <v/>
      </c>
      <c r="AV98" s="24" t="str">
        <f>IF(AK98="","",IFERROR(VLOOKUP($J$3,'TASA DE CAMBIO'!$D$2:$G$15,4,0),""))</f>
        <v/>
      </c>
    </row>
    <row r="99" spans="2:48" x14ac:dyDescent="0.2">
      <c r="B99" s="130" t="str">
        <f t="shared" si="14"/>
        <v/>
      </c>
      <c r="C99" s="131" t="str">
        <f t="shared" si="15"/>
        <v/>
      </c>
      <c r="D99" s="131" t="str">
        <f t="shared" si="16"/>
        <v/>
      </c>
      <c r="E99" s="131" t="str">
        <f t="shared" si="17"/>
        <v/>
      </c>
      <c r="F99" s="132" t="str">
        <f>IF(B99="","",VLOOKUP(B99,RENTABILIDAD!$C$5:$G$101,5,0))</f>
        <v/>
      </c>
      <c r="G99" s="133" t="str">
        <f t="shared" si="18"/>
        <v/>
      </c>
      <c r="H99" s="133" t="str">
        <f t="shared" si="19"/>
        <v/>
      </c>
      <c r="I99" s="134" t="str">
        <f t="shared" si="20"/>
        <v/>
      </c>
      <c r="J99" s="135" t="str">
        <f t="shared" ca="1" si="21"/>
        <v/>
      </c>
      <c r="AF99" s="24" t="str">
        <f>IF(AE99="","",VLOOKUP(AE99,REGISTROS!$B$5:$F$1000,2,0))</f>
        <v/>
      </c>
      <c r="AG99" s="24" t="str">
        <f>IF(AE99="","",VLOOKUP(AE99,REGISTROS!$B$5:$F$1000,3,0))</f>
        <v/>
      </c>
      <c r="AH99" s="24" t="str">
        <f>IF(AE99="","",VLOOKUP(AE99,REGISTROS!$B$5:$F$1000,4,0))</f>
        <v/>
      </c>
      <c r="AI99" s="24" t="str">
        <f>IF(AE99="","",VLOOKUP(AE99,REGISTROS!$B$5:$F$1000,5,0))</f>
        <v/>
      </c>
      <c r="AK99" s="68" t="str">
        <f t="shared" si="22"/>
        <v/>
      </c>
      <c r="AL99" s="68" t="str">
        <f t="shared" si="23"/>
        <v/>
      </c>
      <c r="AM99" s="68" t="str">
        <f t="shared" si="24"/>
        <v/>
      </c>
      <c r="AN99" s="68" t="str">
        <f t="shared" si="25"/>
        <v/>
      </c>
      <c r="AO99" s="77" t="str">
        <f>IF(AK99="","",VLOOKUP(AK99,RENTABILIDAD!$C$5:$G$101,5,0))</f>
        <v/>
      </c>
      <c r="AP99" s="78" t="str">
        <f>IFERROR(RENTABILIDAD!I98/VLOOKUP(_xlfn.CONCAT($J$3,E99),'BROKERS-MONEDAS'!$AB$7:$AC$31,2,0),"")</f>
        <v/>
      </c>
      <c r="AQ99" s="78" t="str">
        <f>IFERROR(RENTABILIDAD!K98/VLOOKUP(_xlfn.CONCAT($J$3,E99),'BROKERS-MONEDAS'!$AB$7:$AC$31,2,0),"")</f>
        <v/>
      </c>
      <c r="AR99" s="79" t="str">
        <f t="shared" si="26"/>
        <v/>
      </c>
      <c r="AS99" s="79" t="str">
        <f t="shared" ca="1" si="27"/>
        <v/>
      </c>
      <c r="AT99" s="24" t="str">
        <f>IF(AK99="","",IFERROR(VLOOKUP($J$3,'TASA DE CAMBIO'!$D$2:$G$15,2,0),""))</f>
        <v/>
      </c>
      <c r="AU99" s="24" t="str">
        <f>IF(AK99="","",IFERROR(VLOOKUP($J$3,'TASA DE CAMBIO'!$D$2:$G$15,3,0),""))</f>
        <v/>
      </c>
      <c r="AV99" s="24" t="str">
        <f>IF(AK99="","",IFERROR(VLOOKUP($J$3,'TASA DE CAMBIO'!$D$2:$G$15,4,0),""))</f>
        <v/>
      </c>
    </row>
    <row r="100" spans="2:48" x14ac:dyDescent="0.2">
      <c r="B100" s="130" t="str">
        <f t="shared" si="14"/>
        <v/>
      </c>
      <c r="C100" s="131" t="str">
        <f t="shared" si="15"/>
        <v/>
      </c>
      <c r="D100" s="131" t="str">
        <f t="shared" si="16"/>
        <v/>
      </c>
      <c r="E100" s="131" t="str">
        <f t="shared" si="17"/>
        <v/>
      </c>
      <c r="F100" s="132" t="str">
        <f>IF(B100="","",VLOOKUP(B100,RENTABILIDAD!$C$5:$G$101,5,0))</f>
        <v/>
      </c>
      <c r="G100" s="133" t="str">
        <f t="shared" si="18"/>
        <v/>
      </c>
      <c r="H100" s="133" t="str">
        <f t="shared" si="19"/>
        <v/>
      </c>
      <c r="I100" s="134" t="str">
        <f t="shared" si="20"/>
        <v/>
      </c>
      <c r="J100" s="135" t="str">
        <f t="shared" ca="1" si="21"/>
        <v/>
      </c>
      <c r="AF100" s="24" t="str">
        <f>IF(AE100="","",VLOOKUP(AE100,REGISTROS!$B$5:$F$1000,2,0))</f>
        <v/>
      </c>
      <c r="AG100" s="24" t="str">
        <f>IF(AE100="","",VLOOKUP(AE100,REGISTROS!$B$5:$F$1000,3,0))</f>
        <v/>
      </c>
      <c r="AH100" s="24" t="str">
        <f>IF(AE100="","",VLOOKUP(AE100,REGISTROS!$B$5:$F$1000,4,0))</f>
        <v/>
      </c>
      <c r="AI100" s="24" t="str">
        <f>IF(AE100="","",VLOOKUP(AE100,REGISTROS!$B$5:$F$1000,5,0))</f>
        <v/>
      </c>
      <c r="AK100" s="68" t="str">
        <f t="shared" si="22"/>
        <v/>
      </c>
      <c r="AL100" s="68" t="str">
        <f t="shared" si="23"/>
        <v/>
      </c>
      <c r="AM100" s="68" t="str">
        <f t="shared" si="24"/>
        <v/>
      </c>
      <c r="AN100" s="68" t="str">
        <f t="shared" si="25"/>
        <v/>
      </c>
      <c r="AO100" s="77" t="str">
        <f>IF(AK100="","",VLOOKUP(AK100,RENTABILIDAD!$C$5:$G$101,5,0))</f>
        <v/>
      </c>
      <c r="AP100" s="78" t="str">
        <f>IFERROR(RENTABILIDAD!I99/VLOOKUP(_xlfn.CONCAT($J$3,E100),'BROKERS-MONEDAS'!$AB$7:$AC$31,2,0),"")</f>
        <v/>
      </c>
      <c r="AQ100" s="78" t="str">
        <f>IFERROR(RENTABILIDAD!K99/VLOOKUP(_xlfn.CONCAT($J$3,E100),'BROKERS-MONEDAS'!$AB$7:$AC$31,2,0),"")</f>
        <v/>
      </c>
      <c r="AR100" s="79" t="str">
        <f t="shared" si="26"/>
        <v/>
      </c>
      <c r="AS100" s="79" t="str">
        <f t="shared" ca="1" si="27"/>
        <v/>
      </c>
      <c r="AT100" s="24" t="str">
        <f>IF(AK100="","",IFERROR(VLOOKUP($J$3,'TASA DE CAMBIO'!$D$2:$G$15,2,0),""))</f>
        <v/>
      </c>
      <c r="AU100" s="24" t="str">
        <f>IF(AK100="","",IFERROR(VLOOKUP($J$3,'TASA DE CAMBIO'!$D$2:$G$15,3,0),""))</f>
        <v/>
      </c>
      <c r="AV100" s="24" t="str">
        <f>IF(AK100="","",IFERROR(VLOOKUP($J$3,'TASA DE CAMBIO'!$D$2:$G$15,4,0),""))</f>
        <v/>
      </c>
    </row>
    <row r="101" spans="2:48" x14ac:dyDescent="0.2">
      <c r="B101" s="130" t="str">
        <f t="shared" si="14"/>
        <v/>
      </c>
      <c r="C101" s="131" t="str">
        <f t="shared" si="15"/>
        <v/>
      </c>
      <c r="D101" s="131" t="str">
        <f t="shared" si="16"/>
        <v/>
      </c>
      <c r="E101" s="131" t="str">
        <f t="shared" si="17"/>
        <v/>
      </c>
      <c r="F101" s="132" t="str">
        <f>IF(B101="","",VLOOKUP(B101,RENTABILIDAD!$C$5:$G$101,5,0))</f>
        <v/>
      </c>
      <c r="G101" s="133" t="str">
        <f t="shared" si="18"/>
        <v/>
      </c>
      <c r="H101" s="133" t="str">
        <f t="shared" si="19"/>
        <v/>
      </c>
      <c r="I101" s="134" t="str">
        <f t="shared" si="20"/>
        <v/>
      </c>
      <c r="J101" s="135" t="str">
        <f t="shared" ca="1" si="21"/>
        <v/>
      </c>
      <c r="AF101" s="24" t="str">
        <f>IF(AE101="","",VLOOKUP(AE101,REGISTROS!$B$5:$F$1000,2,0))</f>
        <v/>
      </c>
      <c r="AG101" s="24" t="str">
        <f>IF(AE101="","",VLOOKUP(AE101,REGISTROS!$B$5:$F$1000,3,0))</f>
        <v/>
      </c>
      <c r="AH101" s="24" t="str">
        <f>IF(AE101="","",VLOOKUP(AE101,REGISTROS!$B$5:$F$1000,4,0))</f>
        <v/>
      </c>
      <c r="AI101" s="24" t="str">
        <f>IF(AE101="","",VLOOKUP(AE101,REGISTROS!$B$5:$F$1000,5,0))</f>
        <v/>
      </c>
      <c r="AK101" s="68" t="str">
        <f t="shared" si="22"/>
        <v/>
      </c>
      <c r="AL101" s="68" t="str">
        <f t="shared" si="23"/>
        <v/>
      </c>
      <c r="AM101" s="68" t="str">
        <f t="shared" si="24"/>
        <v/>
      </c>
      <c r="AN101" s="68" t="str">
        <f t="shared" si="25"/>
        <v/>
      </c>
      <c r="AO101" s="77" t="str">
        <f>IF(AK101="","",VLOOKUP(AK101,RENTABILIDAD!$C$5:$G$101,5,0))</f>
        <v/>
      </c>
      <c r="AP101" s="78" t="str">
        <f>IFERROR(RENTABILIDAD!I100/VLOOKUP(_xlfn.CONCAT($J$3,E101),'BROKERS-MONEDAS'!$AB$7:$AC$31,2,0),"")</f>
        <v/>
      </c>
      <c r="AQ101" s="78" t="str">
        <f>IFERROR(RENTABILIDAD!K100/VLOOKUP(_xlfn.CONCAT($J$3,E101),'BROKERS-MONEDAS'!$AB$7:$AC$31,2,0),"")</f>
        <v/>
      </c>
      <c r="AR101" s="79" t="str">
        <f t="shared" si="26"/>
        <v/>
      </c>
      <c r="AS101" s="79" t="str">
        <f t="shared" ca="1" si="27"/>
        <v/>
      </c>
      <c r="AT101" s="24" t="str">
        <f>IF(AK101="","",IFERROR(VLOOKUP($J$3,'TASA DE CAMBIO'!$D$2:$G$15,2,0),""))</f>
        <v/>
      </c>
      <c r="AU101" s="24" t="str">
        <f>IF(AK101="","",IFERROR(VLOOKUP($J$3,'TASA DE CAMBIO'!$D$2:$G$15,3,0),""))</f>
        <v/>
      </c>
      <c r="AV101" s="24" t="str">
        <f>IF(AK101="","",IFERROR(VLOOKUP($J$3,'TASA DE CAMBIO'!$D$2:$G$15,4,0),""))</f>
        <v/>
      </c>
    </row>
    <row r="102" spans="2:48" x14ac:dyDescent="0.2">
      <c r="B102" s="136" t="str">
        <f t="shared" si="14"/>
        <v/>
      </c>
      <c r="C102" s="137" t="str">
        <f t="shared" si="15"/>
        <v/>
      </c>
      <c r="D102" s="137" t="str">
        <f t="shared" si="16"/>
        <v/>
      </c>
      <c r="E102" s="137" t="str">
        <f t="shared" si="17"/>
        <v/>
      </c>
      <c r="F102" s="138" t="str">
        <f>IF(B102="","",VLOOKUP(B102,RENTABILIDAD!$C$5:$G$101,5,0))</f>
        <v/>
      </c>
      <c r="G102" s="139" t="str">
        <f t="shared" si="18"/>
        <v/>
      </c>
      <c r="H102" s="139" t="str">
        <f t="shared" si="19"/>
        <v/>
      </c>
      <c r="I102" s="140" t="str">
        <f t="shared" si="20"/>
        <v/>
      </c>
      <c r="J102" s="141" t="str">
        <f t="shared" ca="1" si="21"/>
        <v/>
      </c>
      <c r="AF102" s="24" t="str">
        <f>IF(AE102="","",VLOOKUP(AE102,REGISTROS!$B$5:$F$1000,2,0))</f>
        <v/>
      </c>
      <c r="AG102" s="24" t="str">
        <f>IF(AE102="","",VLOOKUP(AE102,REGISTROS!$B$5:$F$1000,3,0))</f>
        <v/>
      </c>
      <c r="AH102" s="24" t="str">
        <f>IF(AE102="","",VLOOKUP(AE102,REGISTROS!$B$5:$F$1000,4,0))</f>
        <v/>
      </c>
      <c r="AI102" s="24" t="str">
        <f>IF(AE102="","",VLOOKUP(AE102,REGISTROS!$B$5:$F$1000,5,0))</f>
        <v/>
      </c>
      <c r="AK102" s="68" t="str">
        <f t="shared" si="22"/>
        <v/>
      </c>
      <c r="AL102" s="68" t="str">
        <f t="shared" si="23"/>
        <v/>
      </c>
      <c r="AM102" s="68" t="str">
        <f t="shared" si="24"/>
        <v/>
      </c>
      <c r="AN102" s="68" t="str">
        <f t="shared" si="25"/>
        <v/>
      </c>
      <c r="AO102" s="77" t="str">
        <f>IF(AK102="","",VLOOKUP(AK102,RENTABILIDAD!$C$5:$G$101,5,0))</f>
        <v/>
      </c>
      <c r="AP102" s="78" t="str">
        <f>IFERROR(RENTABILIDAD!I101/VLOOKUP(_xlfn.CONCAT($J$3,E102),'BROKERS-MONEDAS'!$AB$7:$AC$31,2,0),"")</f>
        <v/>
      </c>
      <c r="AQ102" s="78" t="str">
        <f>IFERROR(RENTABILIDAD!K101/VLOOKUP(_xlfn.CONCAT($J$3,E102),'BROKERS-MONEDAS'!$AB$7:$AC$31,2,0),"")</f>
        <v/>
      </c>
      <c r="AR102" s="79" t="str">
        <f t="shared" si="26"/>
        <v/>
      </c>
      <c r="AS102" s="79" t="str">
        <f t="shared" ca="1" si="27"/>
        <v/>
      </c>
      <c r="AT102" s="24" t="str">
        <f>IF(AK102="","",IFERROR(VLOOKUP($J$3,'TASA DE CAMBIO'!$D$2:$G$15,2,0),""))</f>
        <v/>
      </c>
      <c r="AU102" s="24" t="str">
        <f>IF(AK102="","",IFERROR(VLOOKUP($J$3,'TASA DE CAMBIO'!$D$2:$G$15,3,0),""))</f>
        <v/>
      </c>
      <c r="AV102" s="24" t="str">
        <f>IF(AK102="","",IFERROR(VLOOKUP($J$3,'TASA DE CAMBIO'!$D$2:$G$15,4,0),""))</f>
        <v/>
      </c>
    </row>
  </sheetData>
  <mergeCells count="5">
    <mergeCell ref="J3:J4"/>
    <mergeCell ref="B3:F4"/>
    <mergeCell ref="I3:I4"/>
    <mergeCell ref="G3:G4"/>
    <mergeCell ref="H3:H4"/>
  </mergeCells>
  <conditionalFormatting sqref="M2:Q5">
    <cfRule type="cellIs" dxfId="36" priority="1" operator="equal">
      <formula>""</formula>
    </cfRule>
  </conditionalFormatting>
  <pageMargins left="0.7" right="0.7" top="0.75" bottom="0.75" header="0.3" footer="0.3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6A0FEE36-C912-4126-A2C0-30B2C601E6BC}">
            <xm:f>NOT(ISERROR(SEARCH("-",H6)))</xm:f>
            <xm:f>"-"</xm:f>
            <x14:dxf>
              <font>
                <color theme="5" tint="0.79998168889431442"/>
              </font>
            </x14:dxf>
          </x14:cfRule>
          <xm:sqref>H6:I102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FBFE62E-F623-4119-A6B1-57AAC0E52240}">
          <x14:formula1>
            <xm:f>'BROKERS-MONEDAS'!$F$6:$F$10</xm:f>
          </x14:formula1>
          <xm:sqref>J3:J4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E6BC7-05BC-403C-A536-0047EF719CD6}">
  <dimension ref="A1"/>
  <sheetViews>
    <sheetView tabSelected="1" topLeftCell="A2" workbookViewId="0">
      <selection activeCell="T23" sqref="T23"/>
    </sheetView>
  </sheetViews>
  <sheetFormatPr baseColWidth="10" defaultColWidth="11.5" defaultRowHeight="15" x14ac:dyDescent="0.2"/>
  <cols>
    <col min="1" max="16384" width="11.5" style="23"/>
  </cols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4DC93-1AE6-45FD-BC82-530123AEA4AE}">
  <dimension ref="A1:AH8962"/>
  <sheetViews>
    <sheetView workbookViewId="0"/>
  </sheetViews>
  <sheetFormatPr baseColWidth="10" defaultColWidth="11.5" defaultRowHeight="15" x14ac:dyDescent="0.2"/>
  <cols>
    <col min="1" max="1" width="11.5" style="1"/>
    <col min="2" max="2" width="14.5" style="1" bestFit="1" customWidth="1"/>
    <col min="3" max="3" width="25" style="1" bestFit="1" customWidth="1"/>
    <col min="4" max="4" width="12.33203125" style="1" bestFit="1" customWidth="1"/>
    <col min="5" max="16384" width="11.5" style="1"/>
  </cols>
  <sheetData>
    <row r="1" spans="1:34" x14ac:dyDescent="0.2">
      <c r="A1" s="7" t="s">
        <v>237</v>
      </c>
      <c r="B1" s="7" t="s">
        <v>47</v>
      </c>
      <c r="C1" s="7"/>
      <c r="D1" s="7" t="s">
        <v>248</v>
      </c>
      <c r="E1" s="14" t="s">
        <v>249</v>
      </c>
      <c r="F1" s="21" t="s">
        <v>250</v>
      </c>
      <c r="G1" s="22" t="s">
        <v>251</v>
      </c>
      <c r="K1" s="6"/>
      <c r="AA1" s="1" t="s">
        <v>276</v>
      </c>
      <c r="AB1" s="1" t="s">
        <v>277</v>
      </c>
      <c r="AC1" s="1" t="s">
        <v>278</v>
      </c>
      <c r="AD1" s="1" t="s">
        <v>277</v>
      </c>
      <c r="AE1" s="1" t="s">
        <v>46</v>
      </c>
      <c r="AF1" s="1" t="s">
        <v>277</v>
      </c>
      <c r="AG1" s="1" t="s">
        <v>279</v>
      </c>
      <c r="AH1" s="1" t="s">
        <v>277</v>
      </c>
    </row>
    <row r="2" spans="1:34" x14ac:dyDescent="0.2">
      <c r="A2" s="2" t="s">
        <v>49</v>
      </c>
      <c r="B2" s="6" cm="1">
        <f t="array" ref="B2">IF(A2="","",IFERROR(_FV(C2,"Cierre anterior",TRUE),""))</f>
        <v>2.4049999999999999E-4</v>
      </c>
      <c r="C2" s="2" t="e" vm="1">
        <v>#VALUE!</v>
      </c>
      <c r="D2" s="2" t="s">
        <v>8</v>
      </c>
      <c r="E2" s="1" t="s">
        <v>252</v>
      </c>
      <c r="F2" s="8" t="s">
        <v>253</v>
      </c>
      <c r="G2" s="9">
        <v>0</v>
      </c>
      <c r="AA2" s="1" t="str" cm="1">
        <f t="array" ref="AA2:AA4">_xlfn.UNIQUE(_xlfn._xlws.FILTER('PRECIO ACTUAL'!B6:B102,'PRECIO ACTUAL'!B6:B102&lt;&gt;""))</f>
        <v>AAPL</v>
      </c>
      <c r="AB2" s="84">
        <f ca="1">IF(AA2="","",SUMIF(PORTAFOLIO!$AK$6:$AK$102,'TASA DE CAMBIO'!AA2,PORTAFOLIO!$AP$6:$AP$102)/SUM(PORTAFOLIO!$AP$6:$AP$102))</f>
        <v>0.24144065763758163</v>
      </c>
      <c r="AC2" s="1" t="s">
        <v>266</v>
      </c>
      <c r="AD2" s="84">
        <f ca="1">IF(AC2="","",SUMIF(PORTAFOLIO!$AL$6:$AL$102,'TASA DE CAMBIO'!AC2,PORTAFOLIO!$AP$6:$AP$102)/SUM(PORTAFOLIO!$AP$6:$AP$102))</f>
        <v>0.42633908856290559</v>
      </c>
      <c r="AE2" s="1" t="str" cm="1">
        <f t="array" ref="AE2:AE3">_xlfn.UNIQUE(_xlfn._xlws.FILTER(RENTABILIDAD!F5:F101,RENTABILIDAD!F5:F101&lt;&gt;""))</f>
        <v>USD</v>
      </c>
      <c r="AF2" s="84">
        <f ca="1">IF(AE2="","",SUMIF(PORTAFOLIO!$AN$6:$AN$102,'TASA DE CAMBIO'!AE2,PORTAFOLIO!$AP$6:$AP$102)/SUM(PORTAFOLIO!$AP$6:$AP$102))</f>
        <v>0.81510156907467601</v>
      </c>
      <c r="AG2" s="1" t="str" cm="1">
        <f t="array" ref="AG2:AG4">_xlfn.UNIQUE(_xlfn._xlws.FILTER(RENTABILIDAD!C5:C101,RENTABILIDAD!C5:C101&lt;&gt;""))</f>
        <v>AAPL</v>
      </c>
      <c r="AH2" s="84">
        <f ca="1">IF(AG2="","",VLOOKUP(AA2,PORTAFOLIO!$AK$6:$AQ$102,7,0)/(SUM(PORTAFOLIO!$AP$6:$AP$102)-SUM(PORTAFOLIO!$AQ$6:$AQ$102)))</f>
        <v>0.1314267913762579</v>
      </c>
    </row>
    <row r="3" spans="1:34" x14ac:dyDescent="0.2">
      <c r="A3" s="2" t="s">
        <v>57</v>
      </c>
      <c r="B3" s="6" cm="1">
        <f t="array" ref="B3">IF(A3="","",IFERROR(_FV(C3,"Cierre anterior",TRUE),""))</f>
        <v>2.2159999999999999E-4</v>
      </c>
      <c r="C3" s="2" t="e" vm="2">
        <v>#VALUE!</v>
      </c>
      <c r="D3" s="2" t="s">
        <v>12</v>
      </c>
      <c r="E3" s="1" t="s">
        <v>252</v>
      </c>
      <c r="F3" s="8" t="s">
        <v>253</v>
      </c>
      <c r="G3" s="9">
        <v>2</v>
      </c>
      <c r="AA3" s="1" t="str">
        <v>VOO</v>
      </c>
      <c r="AB3" s="84">
        <f ca="1">IF(AA3="","",SUMIF(PORTAFOLIO!$AK$6:$AK$102,'TASA DE CAMBIO'!AA3,PORTAFOLIO!$AP$6:$AP$102)/SUM(PORTAFOLIO!$AP$6:$AP$102))</f>
        <v>0.57366091143709452</v>
      </c>
      <c r="AC3" s="1" t="s">
        <v>268</v>
      </c>
      <c r="AD3" s="84">
        <f ca="1">IF(AC3="","",SUMIF(PORTAFOLIO!$AL$6:$AL$102,'TASA DE CAMBIO'!AC3,PORTAFOLIO!$AP$6:$AP$102)/SUM(PORTAFOLIO!$AP$6:$AP$102))</f>
        <v>0.57366091143709452</v>
      </c>
      <c r="AE3" s="1" t="str">
        <v>COP</v>
      </c>
      <c r="AF3" s="84">
        <f ca="1">IF(AE3="","",SUMIF(PORTAFOLIO!$AN$6:$AN$102,'TASA DE CAMBIO'!AE3,PORTAFOLIO!$AP$6:$AP$102)/SUM(PORTAFOLIO!$AP$6:$AP$102))</f>
        <v>0.1848984309253239</v>
      </c>
      <c r="AG3" s="1" t="str">
        <v>VOO</v>
      </c>
      <c r="AH3" s="84">
        <f ca="1">IF(AG3="","",VLOOKUP(AA3,PORTAFOLIO!$AK$6:$AQ$102,7,0)/(SUM(PORTAFOLIO!$AP$6:$AP$102)-SUM(PORTAFOLIO!$AQ$6:$AQ$102)))</f>
        <v>0.19152034894249634</v>
      </c>
    </row>
    <row r="4" spans="1:34" x14ac:dyDescent="0.2">
      <c r="A4" s="2" t="s">
        <v>58</v>
      </c>
      <c r="B4" s="6" cm="1">
        <f t="array" ref="B4">IF(A4="","",IFERROR(_FV(C4,"Cierre anterior",TRUE),""))</f>
        <v>3.8160000000000001E-4</v>
      </c>
      <c r="C4" s="2" t="e" vm="3">
        <v>#VALUE!</v>
      </c>
      <c r="D4" s="2" t="s">
        <v>38</v>
      </c>
      <c r="E4" s="1" t="s">
        <v>254</v>
      </c>
      <c r="F4" s="8" t="s">
        <v>253</v>
      </c>
      <c r="G4" s="9">
        <v>2</v>
      </c>
      <c r="AA4" s="1" t="str">
        <v>BCOLOMBIA</v>
      </c>
      <c r="AB4" s="84">
        <f ca="1">IF(AA4="","",SUMIF(PORTAFOLIO!$AK$6:$AK$102,'TASA DE CAMBIO'!AA4,PORTAFOLIO!$AP$6:$AP$102)/SUM(PORTAFOLIO!$AP$6:$AP$102))</f>
        <v>0.1848984309253239</v>
      </c>
      <c r="AD4" s="84" t="str">
        <f>IF(AC4="","",SUMIF(PORTAFOLIO!$AL$6:$AL$102,'TASA DE CAMBIO'!AC4,PORTAFOLIO!$AP$6:$AP$102)/SUM(PORTAFOLIO!$AP$6:$AP$102))</f>
        <v/>
      </c>
      <c r="AF4" s="84" t="str">
        <f>IF(AE4="","",SUMIF(PORTAFOLIO!$AN$6:$AN$102,'TASA DE CAMBIO'!AE4,PORTAFOLIO!$AP$6:$AP$102)/SUM(PORTAFOLIO!$AP$6:$AP$102))</f>
        <v/>
      </c>
      <c r="AG4" s="1" t="str">
        <v>BCOLOMBIA</v>
      </c>
      <c r="AH4" s="84">
        <f ca="1">IF(AG4="","",VLOOKUP(AA4,PORTAFOLIO!$AK$6:$AQ$102,7,0)/(SUM(PORTAFOLIO!$AP$6:$AP$102)-SUM(PORTAFOLIO!$AQ$6:$AQ$102)))</f>
        <v>1.1846459753914051E-2</v>
      </c>
    </row>
    <row r="5" spans="1:34" x14ac:dyDescent="0.2">
      <c r="A5" s="2" t="s">
        <v>59</v>
      </c>
      <c r="B5" s="6" cm="1">
        <f t="array" ref="B5">IF(A5="","",IFERROR(_FV(C5,"Cierre anterior",TRUE),""))</f>
        <v>3.4230000000000003E-4</v>
      </c>
      <c r="C5" s="2" t="e" vm="4">
        <v>#VALUE!</v>
      </c>
      <c r="D5" s="2" t="s">
        <v>50</v>
      </c>
      <c r="E5" s="1" t="s">
        <v>252</v>
      </c>
      <c r="F5" s="8" t="s">
        <v>253</v>
      </c>
      <c r="G5" s="9">
        <v>2</v>
      </c>
      <c r="AB5" s="84" t="str">
        <f>IF(AA5="","",SUMIF(PORTAFOLIO!$AK$6:$AK$102,'TASA DE CAMBIO'!AA5,PORTAFOLIO!$AP$6:$AP$102)/SUM(PORTAFOLIO!$AP$6:$AP$102))</f>
        <v/>
      </c>
      <c r="AD5" s="84" t="str">
        <f>IF(AC5="","",SUMIF(PORTAFOLIO!$AL$6:$AL$102,'TASA DE CAMBIO'!AC5,PORTAFOLIO!$AP$6:$AP$102)/SUM(PORTAFOLIO!$AP$6:$AP$102))</f>
        <v/>
      </c>
      <c r="AF5" s="84" t="str">
        <f>IF(AE5="","",SUMIF(PORTAFOLIO!$AN$6:$AN$102,'TASA DE CAMBIO'!AE5,PORTAFOLIO!$AP$6:$AP$102)/SUM(PORTAFOLIO!$AP$6:$AP$102))</f>
        <v/>
      </c>
      <c r="AH5" s="84" t="str">
        <f>IF(AG5="","",VLOOKUP(AA5,PORTAFOLIO!$AK$6:$AQ$102,7,0)/(SUM(PORTAFOLIO!$AP$6:$AP$102)-SUM(PORTAFOLIO!$AQ$6:$AQ$102)))</f>
        <v/>
      </c>
    </row>
    <row r="6" spans="1:34" x14ac:dyDescent="0.2">
      <c r="A6" s="2" t="s">
        <v>60</v>
      </c>
      <c r="B6" s="6" cm="1">
        <f t="array" ref="B6">IF(A6="","",IFERROR(_FV(C6,"Cierre anterior",TRUE),""))</f>
        <v>2.4049999999999999E-4</v>
      </c>
      <c r="C6" s="2" t="e" vm="5">
        <v>#VALUE!</v>
      </c>
      <c r="D6" s="2" t="s">
        <v>51</v>
      </c>
      <c r="E6" s="1" t="s">
        <v>252</v>
      </c>
      <c r="F6" s="8" t="s">
        <v>253</v>
      </c>
      <c r="G6" s="9">
        <v>2</v>
      </c>
      <c r="AB6" s="84" t="str">
        <f>IF(AA6="","",SUMIF(PORTAFOLIO!$AK$6:$AK$102,'TASA DE CAMBIO'!AA6,PORTAFOLIO!$AP$6:$AP$102)/SUM(PORTAFOLIO!$AP$6:$AP$102))</f>
        <v/>
      </c>
      <c r="AD6" s="84" t="str">
        <f>IF(AC6="","",SUMIF(PORTAFOLIO!$AL$6:$AL$102,'TASA DE CAMBIO'!AC6,PORTAFOLIO!$AP$6:$AP$102)/SUM(PORTAFOLIO!$AP$6:$AP$102))</f>
        <v/>
      </c>
      <c r="AF6" s="84" t="str">
        <f>IF(AE6="","",SUMIF(PORTAFOLIO!$AN$6:$AN$102,'TASA DE CAMBIO'!AE6,PORTAFOLIO!$AP$6:$AP$102)/SUM(PORTAFOLIO!$AP$6:$AP$102))</f>
        <v/>
      </c>
      <c r="AH6" s="84" t="str">
        <f>IF(AG6="","",VLOOKUP(AA6,PORTAFOLIO!$AK$6:$AQ$102,7,0)/(SUM(PORTAFOLIO!$AP$6:$AP$102)-SUM(PORTAFOLIO!$AQ$6:$AQ$102)))</f>
        <v/>
      </c>
    </row>
    <row r="7" spans="1:34" x14ac:dyDescent="0.2">
      <c r="A7" s="2" t="s">
        <v>61</v>
      </c>
      <c r="B7" s="6" cm="1">
        <f t="array" ref="B7">IF(A7="","",IFERROR(_FV(C7,"Cierre anterior",TRUE),""))</f>
        <v>4.8599999999999997E-3</v>
      </c>
      <c r="C7" s="2" t="e" vm="6">
        <v>#VALUE!</v>
      </c>
      <c r="D7" s="2" t="s">
        <v>13</v>
      </c>
      <c r="E7" s="1" t="s">
        <v>255</v>
      </c>
      <c r="F7" s="8" t="s">
        <v>253</v>
      </c>
      <c r="G7" s="9">
        <v>2</v>
      </c>
      <c r="AB7" s="84" t="str">
        <f>IF(AA7="","",SUMIF(PORTAFOLIO!$AK$6:$AK$102,'TASA DE CAMBIO'!AA7,PORTAFOLIO!$AP$6:$AP$102)/SUM(PORTAFOLIO!$AP$6:$AP$102))</f>
        <v/>
      </c>
      <c r="AD7" s="84" t="str">
        <f>IF(AC7="","",SUMIF(PORTAFOLIO!$AL$6:$AL$102,'TASA DE CAMBIO'!AC7,PORTAFOLIO!$AP$6:$AP$102)/SUM(PORTAFOLIO!$AP$6:$AP$102))</f>
        <v/>
      </c>
      <c r="AF7" s="84" t="str">
        <f>IF(AE7="","",SUMIF(PORTAFOLIO!$AN$6:$AN$102,'TASA DE CAMBIO'!AE7,PORTAFOLIO!$AP$6:$AP$102)/SUM(PORTAFOLIO!$AP$6:$AP$102))</f>
        <v/>
      </c>
      <c r="AH7" s="84" t="str">
        <f>IF(AG7="","",VLOOKUP(AA7,PORTAFOLIO!$AK$6:$AQ$102,7,0)/(SUM(PORTAFOLIO!$AP$6:$AP$102)-SUM(PORTAFOLIO!$AQ$6:$AQ$102)))</f>
        <v/>
      </c>
    </row>
    <row r="8" spans="1:34" x14ac:dyDescent="0.2">
      <c r="A8" s="2" t="s">
        <v>62</v>
      </c>
      <c r="B8" s="6" cm="1">
        <f t="array" ref="B8">IF(A8="","",IFERROR(_FV(C8,"Cierre anterior",TRUE),""))</f>
        <v>0.25800000000000001</v>
      </c>
      <c r="C8" s="2" t="e" vm="7">
        <v>#VALUE!</v>
      </c>
      <c r="D8" s="2" t="s">
        <v>52</v>
      </c>
      <c r="E8" s="1" t="s">
        <v>252</v>
      </c>
      <c r="F8" s="8" t="s">
        <v>253</v>
      </c>
      <c r="G8" s="9">
        <v>2</v>
      </c>
      <c r="AB8" s="84" t="str">
        <f>IF(AA8="","",SUMIF(PORTAFOLIO!$AK$6:$AK$102,'TASA DE CAMBIO'!AA8,PORTAFOLIO!$AP$6:$AP$102)/SUM(PORTAFOLIO!$AP$6:$AP$102))</f>
        <v/>
      </c>
      <c r="AD8" s="84" t="str">
        <f>IF(AC8="","",SUMIF(PORTAFOLIO!$AL$6:$AL$102,'TASA DE CAMBIO'!AC8,PORTAFOLIO!$AP$6:$AP$102)/SUM(PORTAFOLIO!$AP$6:$AP$102))</f>
        <v/>
      </c>
      <c r="AF8" s="84" t="str">
        <f>IF(AE8="","",SUMIF(PORTAFOLIO!$AN$6:$AN$102,'TASA DE CAMBIO'!AE8,PORTAFOLIO!$AP$6:$AP$102)/SUM(PORTAFOLIO!$AP$6:$AP$102))</f>
        <v/>
      </c>
      <c r="AH8" s="84" t="str">
        <f>IF(AG8="","",VLOOKUP(AA8,PORTAFOLIO!$AK$6:$AQ$102,7,0)/(SUM(PORTAFOLIO!$AP$6:$AP$102)-SUM(PORTAFOLIO!$AQ$6:$AQ$102)))</f>
        <v/>
      </c>
    </row>
    <row r="9" spans="1:34" x14ac:dyDescent="0.2">
      <c r="A9" s="2" t="s">
        <v>63</v>
      </c>
      <c r="B9" s="6" cm="1">
        <f t="array" ref="B9">IF(A9="","",IFERROR(_FV(C9,"Cierre anterior",TRUE),""))</f>
        <v>8.83E-4</v>
      </c>
      <c r="C9" s="2" t="e" vm="8">
        <v>#VALUE!</v>
      </c>
      <c r="D9" s="2" t="s">
        <v>53</v>
      </c>
      <c r="E9" s="1" t="s">
        <v>252</v>
      </c>
      <c r="F9" s="8" t="s">
        <v>253</v>
      </c>
      <c r="G9" s="9">
        <v>2</v>
      </c>
      <c r="AB9" s="84" t="str">
        <f>IF(AA9="","",SUMIF(PORTAFOLIO!$AK$6:$AK$102,'TASA DE CAMBIO'!AA9,PORTAFOLIO!$AP$6:$AP$102)/SUM(PORTAFOLIO!$AP$6:$AP$102))</f>
        <v/>
      </c>
      <c r="AD9" s="84" t="str">
        <f>IF(AC9="","",SUMIF(PORTAFOLIO!$AL$6:$AL$102,'TASA DE CAMBIO'!AC9,PORTAFOLIO!$AP$6:$AP$102)/SUM(PORTAFOLIO!$AP$6:$AP$102))</f>
        <v/>
      </c>
      <c r="AF9" s="84" t="str">
        <f>IF(AE9="","",SUMIF(PORTAFOLIO!$AN$6:$AN$102,'TASA DE CAMBIO'!AE9,PORTAFOLIO!$AP$6:$AP$102)/SUM(PORTAFOLIO!$AP$6:$AP$102))</f>
        <v/>
      </c>
      <c r="AH9" s="84" t="str">
        <f>IF(AG9="","",VLOOKUP(AA9,PORTAFOLIO!$AK$6:$AQ$102,7,0)/(SUM(PORTAFOLIO!$AP$6:$AP$102)-SUM(PORTAFOLIO!$AQ$6:$AQ$102)))</f>
        <v/>
      </c>
    </row>
    <row r="10" spans="1:34" x14ac:dyDescent="0.2">
      <c r="A10" s="2" t="s">
        <v>64</v>
      </c>
      <c r="B10" s="6" cm="1">
        <f t="array" ref="B10">IF(A10="","",IFERROR(_FV(C10,"Cierre anterior",TRUE),""))</f>
        <v>0.22969999999999999</v>
      </c>
      <c r="C10" s="2" t="e" vm="9">
        <v>#VALUE!</v>
      </c>
      <c r="D10" s="2" t="s">
        <v>9</v>
      </c>
      <c r="E10" s="1" t="s">
        <v>256</v>
      </c>
      <c r="F10" s="8" t="s">
        <v>253</v>
      </c>
      <c r="G10" s="9">
        <v>2</v>
      </c>
      <c r="AB10" s="84" t="str">
        <f>IF(AA10="","",SUMIF(PORTAFOLIO!$AK$6:$AK$102,'TASA DE CAMBIO'!AA10,PORTAFOLIO!$AP$6:$AP$102)/SUM(PORTAFOLIO!$AP$6:$AP$102))</f>
        <v/>
      </c>
      <c r="AD10" s="84" t="str">
        <f>IF(AC10="","",SUMIF(PORTAFOLIO!$AL$6:$AL$102,'TASA DE CAMBIO'!AC10,PORTAFOLIO!$AP$6:$AP$102)/SUM(PORTAFOLIO!$AP$6:$AP$102))</f>
        <v/>
      </c>
      <c r="AF10" s="84" t="str">
        <f>IF(AE10="","",SUMIF(PORTAFOLIO!$AN$6:$AN$102,'TASA DE CAMBIO'!AE10,PORTAFOLIO!$AP$6:$AP$102)/SUM(PORTAFOLIO!$AP$6:$AP$102))</f>
        <v/>
      </c>
      <c r="AH10" s="84" t="str">
        <f>IF(AG10="","",VLOOKUP(AA10,PORTAFOLIO!$AK$6:$AQ$102,7,0)/(SUM(PORTAFOLIO!$AP$6:$AP$102)-SUM(PORTAFOLIO!$AQ$6:$AQ$102)))</f>
        <v/>
      </c>
    </row>
    <row r="11" spans="1:34" x14ac:dyDescent="0.2">
      <c r="A11" s="2" t="s">
        <v>65</v>
      </c>
      <c r="B11" s="6" cm="1">
        <f t="array" ref="B11">IF(A11="","",IFERROR(_FV(C11,"Cierre anterior",TRUE),""))</f>
        <v>2.5019999999999999E-3</v>
      </c>
      <c r="C11" s="2" t="e" vm="10">
        <v>#VALUE!</v>
      </c>
      <c r="D11" s="2" t="s">
        <v>54</v>
      </c>
      <c r="E11" s="1" t="s">
        <v>252</v>
      </c>
      <c r="F11" s="8" t="s">
        <v>253</v>
      </c>
      <c r="G11" s="9">
        <v>0</v>
      </c>
      <c r="AB11" s="84" t="str">
        <f>IF(AA11="","",SUMIF(PORTAFOLIO!$AK$6:$AK$102,'TASA DE CAMBIO'!AA11,PORTAFOLIO!$AP$6:$AP$102)/SUM(PORTAFOLIO!$AP$6:$AP$102))</f>
        <v/>
      </c>
      <c r="AD11" s="84" t="str">
        <f>IF(AC11="","",SUMIF(PORTAFOLIO!$AL$6:$AL$102,'TASA DE CAMBIO'!AC11,PORTAFOLIO!$AP$6:$AP$102)/SUM(PORTAFOLIO!$AP$6:$AP$102))</f>
        <v/>
      </c>
      <c r="AF11" s="84" t="str">
        <f>IF(AE11="","",SUMIF(PORTAFOLIO!$AN$6:$AN$102,'TASA DE CAMBIO'!AE11,PORTAFOLIO!$AP$6:$AP$102)/SUM(PORTAFOLIO!$AP$6:$AP$102))</f>
        <v/>
      </c>
      <c r="AH11" s="84" t="str">
        <f>IF(AG11="","",VLOOKUP(AA11,PORTAFOLIO!$AK$6:$AQ$102,7,0)/(SUM(PORTAFOLIO!$AP$6:$AP$102)-SUM(PORTAFOLIO!$AQ$6:$AQ$102)))</f>
        <v/>
      </c>
    </row>
    <row r="12" spans="1:34" x14ac:dyDescent="0.2">
      <c r="A12" s="2" t="s">
        <v>66</v>
      </c>
      <c r="B12" s="6" cm="1">
        <f t="array" ref="B12">IF(A12="","",IFERROR(_FV(C12,"Cierre anterior",TRUE),""))</f>
        <v>3.2400000000000001E-4</v>
      </c>
      <c r="C12" s="2" t="e" vm="11">
        <v>#VALUE!</v>
      </c>
      <c r="D12" s="2" t="s">
        <v>11</v>
      </c>
      <c r="E12" s="1" t="s">
        <v>257</v>
      </c>
      <c r="F12" s="8" t="s">
        <v>258</v>
      </c>
      <c r="G12" s="9">
        <v>2</v>
      </c>
      <c r="AB12" s="84" t="str">
        <f>IF(AA12="","",SUMIF(PORTAFOLIO!$AK$6:$AK$102,'TASA DE CAMBIO'!AA12,PORTAFOLIO!$AP$6:$AP$102)/SUM(PORTAFOLIO!$AP$6:$AP$102))</f>
        <v/>
      </c>
      <c r="AD12" s="84" t="str">
        <f>IF(AC12="","",SUMIF(PORTAFOLIO!$AL$6:$AL$102,'TASA DE CAMBIO'!AC12,PORTAFOLIO!$AP$6:$AP$102)/SUM(PORTAFOLIO!$AP$6:$AP$102))</f>
        <v/>
      </c>
      <c r="AF12" s="84" t="str">
        <f>IF(AE12="","",SUMIF(PORTAFOLIO!$AN$6:$AN$102,'TASA DE CAMBIO'!AE12,PORTAFOLIO!$AP$6:$AP$102)/SUM(PORTAFOLIO!$AP$6:$AP$102))</f>
        <v/>
      </c>
      <c r="AH12" s="84" t="str">
        <f>IF(AG12="","",VLOOKUP(AA12,PORTAFOLIO!$AK$6:$AQ$102,7,0)/(SUM(PORTAFOLIO!$AP$6:$AP$102)-SUM(PORTAFOLIO!$AQ$6:$AQ$102)))</f>
        <v/>
      </c>
    </row>
    <row r="13" spans="1:34" x14ac:dyDescent="0.2">
      <c r="A13" s="2" t="s">
        <v>67</v>
      </c>
      <c r="B13" s="6" cm="1">
        <f t="array" ref="B13">IF(A13="","",IFERROR(_FV(C13,"Cierre anterior",TRUE),""))</f>
        <v>8.8340000000000001E-4</v>
      </c>
      <c r="C13" s="2" t="e" vm="12">
        <v>#VALUE!</v>
      </c>
      <c r="D13" s="2" t="s">
        <v>10</v>
      </c>
      <c r="E13" s="1" t="s">
        <v>252</v>
      </c>
      <c r="F13" s="8" t="s">
        <v>253</v>
      </c>
      <c r="G13" s="9">
        <v>2</v>
      </c>
      <c r="AB13" s="84" t="str">
        <f>IF(AA13="","",SUMIF(PORTAFOLIO!$AK$6:$AK$102,'TASA DE CAMBIO'!AA13,PORTAFOLIO!$AP$6:$AP$102)/SUM(PORTAFOLIO!$AP$6:$AP$102))</f>
        <v/>
      </c>
      <c r="AD13" s="84" t="str">
        <f>IF(AC13="","",SUMIF(PORTAFOLIO!$AL$6:$AL$102,'TASA DE CAMBIO'!AC13,PORTAFOLIO!$AP$6:$AP$102)/SUM(PORTAFOLIO!$AP$6:$AP$102))</f>
        <v/>
      </c>
      <c r="AF13" s="84" t="str">
        <f>IF(AE13="","",SUMIF(PORTAFOLIO!$AN$6:$AN$102,'TASA DE CAMBIO'!AE13,PORTAFOLIO!$AP$6:$AP$102)/SUM(PORTAFOLIO!$AP$6:$AP$102))</f>
        <v/>
      </c>
      <c r="AH13" s="84" t="str">
        <f>IF(AG13="","",VLOOKUP(AA13,PORTAFOLIO!$AK$6:$AQ$102,7,0)/(SUM(PORTAFOLIO!$AP$6:$AP$102)-SUM(PORTAFOLIO!$AQ$6:$AQ$102)))</f>
        <v/>
      </c>
    </row>
    <row r="14" spans="1:34" x14ac:dyDescent="0.2">
      <c r="A14" s="2" t="s">
        <v>68</v>
      </c>
      <c r="B14" s="6" cm="1">
        <f t="array" ref="B14">IF(A14="","",IFERROR(_FV(C14,"Cierre anterior",TRUE),""))</f>
        <v>2.4049999999999999E-4</v>
      </c>
      <c r="C14" s="2" t="e" vm="13">
        <v>#VALUE!</v>
      </c>
      <c r="D14" s="2" t="s">
        <v>55</v>
      </c>
      <c r="E14" s="1" t="s">
        <v>259</v>
      </c>
      <c r="F14" s="8" t="s">
        <v>258</v>
      </c>
      <c r="G14" s="9">
        <v>2</v>
      </c>
      <c r="AB14" s="84" t="str">
        <f>IF(AA14="","",SUMIF(PORTAFOLIO!$AK$6:$AK$102,'TASA DE CAMBIO'!AA14,PORTAFOLIO!$AP$6:$AP$102)/SUM(PORTAFOLIO!$AP$6:$AP$102))</f>
        <v/>
      </c>
      <c r="AD14" s="84" t="str">
        <f>IF(AC14="","",SUMIF(PORTAFOLIO!$AL$6:$AL$102,'TASA DE CAMBIO'!AC14,PORTAFOLIO!$AP$6:$AP$102)/SUM(PORTAFOLIO!$AP$6:$AP$102))</f>
        <v/>
      </c>
      <c r="AF14" s="84" t="str">
        <f>IF(AE14="","",SUMIF(PORTAFOLIO!$AN$6:$AN$102,'TASA DE CAMBIO'!AE14,PORTAFOLIO!$AP$6:$AP$102)/SUM(PORTAFOLIO!$AP$6:$AP$102))</f>
        <v/>
      </c>
      <c r="AH14" s="84" t="str">
        <f>IF(AG14="","",VLOOKUP(AA14,PORTAFOLIO!$AK$6:$AQ$102,7,0)/(SUM(PORTAFOLIO!$AP$6:$AP$102)-SUM(PORTAFOLIO!$AQ$6:$AQ$102)))</f>
        <v/>
      </c>
    </row>
    <row r="15" spans="1:34" x14ac:dyDescent="0.2">
      <c r="A15" s="2" t="s">
        <v>69</v>
      </c>
      <c r="B15" s="6" cm="1">
        <f t="array" ref="B15">IF(A15="","",IFERROR(_FV(C15,"Cierre anterior",TRUE),""))</f>
        <v>4152.5</v>
      </c>
      <c r="C15" s="2" t="e" vm="14">
        <v>#VALUE!</v>
      </c>
      <c r="D15" s="2" t="s">
        <v>56</v>
      </c>
      <c r="E15" s="1" t="s">
        <v>252</v>
      </c>
      <c r="F15" s="8" t="s">
        <v>253</v>
      </c>
      <c r="G15" s="9">
        <v>2</v>
      </c>
      <c r="AB15" s="84" t="str">
        <f>IF(AA15="","",SUMIF(PORTAFOLIO!$AK$6:$AK$102,'TASA DE CAMBIO'!AA15,PORTAFOLIO!$AP$6:$AP$102)/SUM(PORTAFOLIO!$AP$6:$AP$102))</f>
        <v/>
      </c>
      <c r="AD15" s="84" t="str">
        <f>IF(AC15="","",SUMIF(PORTAFOLIO!$AL$6:$AL$102,'TASA DE CAMBIO'!AC15,PORTAFOLIO!$AP$6:$AP$102)/SUM(PORTAFOLIO!$AP$6:$AP$102))</f>
        <v/>
      </c>
      <c r="AF15" s="84" t="str">
        <f>IF(AE15="","",SUMIF(PORTAFOLIO!$AN$6:$AN$102,'TASA DE CAMBIO'!AE15,PORTAFOLIO!$AP$6:$AP$102)/SUM(PORTAFOLIO!$AP$6:$AP$102))</f>
        <v/>
      </c>
      <c r="AH15" s="84" t="str">
        <f>IF(AG15="","",VLOOKUP(AA15,PORTAFOLIO!$AK$6:$AQ$102,7,0)/(SUM(PORTAFOLIO!$AP$6:$AP$102)-SUM(PORTAFOLIO!$AQ$6:$AQ$102)))</f>
        <v/>
      </c>
    </row>
    <row r="16" spans="1:34" x14ac:dyDescent="0.2">
      <c r="A16" s="2" t="s">
        <v>70</v>
      </c>
      <c r="B16" s="6" cm="1">
        <f t="array" ref="B16">IF(A16="","",IFERROR(_FV(C16,"Cierre anterior",TRUE),""))</f>
        <v>0.92110000000000003</v>
      </c>
      <c r="C16" s="2" t="e" vm="15">
        <v>#VALUE!</v>
      </c>
      <c r="AB16" s="84" t="str">
        <f>IF(AA16="","",SUMIF(PORTAFOLIO!$AK$6:$AK$102,'TASA DE CAMBIO'!AA16,PORTAFOLIO!$AP$6:$AP$102)/SUM(PORTAFOLIO!$AP$6:$AP$102))</f>
        <v/>
      </c>
      <c r="AD16" s="84" t="str">
        <f>IF(AC16="","",SUMIF(PORTAFOLIO!$AL$6:$AL$102,'TASA DE CAMBIO'!AC16,PORTAFOLIO!$AP$6:$AP$102)/SUM(PORTAFOLIO!$AP$6:$AP$102))</f>
        <v/>
      </c>
      <c r="AF16" s="84" t="str">
        <f>IF(AE16="","",SUMIF(PORTAFOLIO!$AN$6:$AN$102,'TASA DE CAMBIO'!AE16,PORTAFOLIO!$AP$6:$AP$102)/SUM(PORTAFOLIO!$AP$6:$AP$102))</f>
        <v/>
      </c>
      <c r="AH16" s="84" t="str">
        <f>IF(AG16="","",VLOOKUP(AA16,PORTAFOLIO!$AK$6:$AQ$102,7,0)/(SUM(PORTAFOLIO!$AP$6:$AP$102)-SUM(PORTAFOLIO!$AQ$6:$AQ$102)))</f>
        <v/>
      </c>
    </row>
    <row r="17" spans="1:34" x14ac:dyDescent="0.2">
      <c r="A17" s="2" t="s">
        <v>71</v>
      </c>
      <c r="B17" s="6" cm="1">
        <f t="array" ref="B17">IF(A17="","",IFERROR(_FV(C17,"Cierre anterior",TRUE),""))</f>
        <v>1.5865</v>
      </c>
      <c r="C17" s="2" t="e" vm="16">
        <v>#VALUE!</v>
      </c>
      <c r="AB17" s="84" t="str">
        <f>IF(AA17="","",SUMIF(PORTAFOLIO!$AK$6:$AK$102,'TASA DE CAMBIO'!AA17,PORTAFOLIO!$AP$6:$AP$102)/SUM(PORTAFOLIO!$AP$6:$AP$102))</f>
        <v/>
      </c>
      <c r="AD17" s="84" t="str">
        <f>IF(AC17="","",SUMIF(PORTAFOLIO!$AL$6:$AL$102,'TASA DE CAMBIO'!AC17,PORTAFOLIO!$AP$6:$AP$102)/SUM(PORTAFOLIO!$AP$6:$AP$102))</f>
        <v/>
      </c>
      <c r="AF17" s="84" t="str">
        <f>IF(AE17="","",SUMIF(PORTAFOLIO!$AN$6:$AN$102,'TASA DE CAMBIO'!AE17,PORTAFOLIO!$AP$6:$AP$102)/SUM(PORTAFOLIO!$AP$6:$AP$102))</f>
        <v/>
      </c>
      <c r="AH17" s="84" t="str">
        <f>IF(AG17="","",VLOOKUP(AA17,PORTAFOLIO!$AK$6:$AQ$102,7,0)/(SUM(PORTAFOLIO!$AP$6:$AP$102)-SUM(PORTAFOLIO!$AQ$6:$AQ$102)))</f>
        <v/>
      </c>
    </row>
    <row r="18" spans="1:34" x14ac:dyDescent="0.2">
      <c r="A18" s="2" t="s">
        <v>72</v>
      </c>
      <c r="B18" s="6" cm="1">
        <f t="array" ref="B18">IF(A18="","",IFERROR(_FV(C18,"Cierre anterior",TRUE),""))</f>
        <v>1.423</v>
      </c>
      <c r="C18" s="2" t="e" vm="17">
        <v>#VALUE!</v>
      </c>
      <c r="AB18" s="84" t="str">
        <f>IF(AA18="","",SUMIF(PORTAFOLIO!$AK$6:$AK$102,'TASA DE CAMBIO'!AA18,PORTAFOLIO!$AP$6:$AP$102)/SUM(PORTAFOLIO!$AP$6:$AP$102))</f>
        <v/>
      </c>
      <c r="AD18" s="84" t="str">
        <f>IF(AC18="","",SUMIF(PORTAFOLIO!$AL$6:$AL$102,'TASA DE CAMBIO'!AC18,PORTAFOLIO!$AP$6:$AP$102)/SUM(PORTAFOLIO!$AP$6:$AP$102))</f>
        <v/>
      </c>
      <c r="AF18" s="84" t="str">
        <f>IF(AE18="","",SUMIF(PORTAFOLIO!$AN$6:$AN$102,'TASA DE CAMBIO'!AE18,PORTAFOLIO!$AP$6:$AP$102)/SUM(PORTAFOLIO!$AP$6:$AP$102))</f>
        <v/>
      </c>
      <c r="AH18" s="84" t="str">
        <f>IF(AG18="","",VLOOKUP(AA18,PORTAFOLIO!$AK$6:$AQ$102,7,0)/(SUM(PORTAFOLIO!$AP$6:$AP$102)-SUM(PORTAFOLIO!$AQ$6:$AQ$102)))</f>
        <v/>
      </c>
    </row>
    <row r="19" spans="1:34" x14ac:dyDescent="0.2">
      <c r="A19" s="2" t="s">
        <v>73</v>
      </c>
      <c r="B19" s="6" cm="1">
        <f t="array" ref="B19">IF(A19="","",IFERROR(_FV(C19,"Cierre anterior",TRUE),""))</f>
        <v>1</v>
      </c>
      <c r="C19" s="2" t="e" vm="18">
        <v>#VALUE!</v>
      </c>
      <c r="AB19" s="84" t="str">
        <f>IF(AA19="","",SUMIF(PORTAFOLIO!$AK$6:$AK$102,'TASA DE CAMBIO'!AA19,PORTAFOLIO!$AP$6:$AP$102)/SUM(PORTAFOLIO!$AP$6:$AP$102))</f>
        <v/>
      </c>
      <c r="AD19" s="84" t="str">
        <f>IF(AC19="","",SUMIF(PORTAFOLIO!$AL$6:$AL$102,'TASA DE CAMBIO'!AC19,PORTAFOLIO!$AP$6:$AP$102)/SUM(PORTAFOLIO!$AP$6:$AP$102))</f>
        <v/>
      </c>
      <c r="AF19" s="84" t="str">
        <f>IF(AE19="","",SUMIF(PORTAFOLIO!$AN$6:$AN$102,'TASA DE CAMBIO'!AE19,PORTAFOLIO!$AP$6:$AP$102)/SUM(PORTAFOLIO!$AP$6:$AP$102))</f>
        <v/>
      </c>
      <c r="AH19" s="84" t="str">
        <f>IF(AG19="","",VLOOKUP(AA19,PORTAFOLIO!$AK$6:$AQ$102,7,0)/(SUM(PORTAFOLIO!$AP$6:$AP$102)-SUM(PORTAFOLIO!$AQ$6:$AQ$102)))</f>
        <v/>
      </c>
    </row>
    <row r="20" spans="1:34" x14ac:dyDescent="0.2">
      <c r="A20" s="2" t="s">
        <v>74</v>
      </c>
      <c r="B20" s="6" cm="1">
        <f t="array" ref="B20">IF(A20="","",IFERROR(_FV(C20,"Cierre anterior",TRUE),""))</f>
        <v>20.202000000000002</v>
      </c>
      <c r="C20" s="2" t="e" vm="19">
        <v>#VALUE!</v>
      </c>
      <c r="AB20" s="84" t="str">
        <f>IF(AA20="","",SUMIF(PORTAFOLIO!$AK$6:$AK$102,'TASA DE CAMBIO'!AA20,PORTAFOLIO!$AP$6:$AP$102)/SUM(PORTAFOLIO!$AP$6:$AP$102))</f>
        <v/>
      </c>
      <c r="AD20" s="84" t="str">
        <f>IF(AC20="","",SUMIF(PORTAFOLIO!$AL$6:$AL$102,'TASA DE CAMBIO'!AC20,PORTAFOLIO!$AP$6:$AP$102)/SUM(PORTAFOLIO!$AP$6:$AP$102))</f>
        <v/>
      </c>
      <c r="AF20" s="84" t="str">
        <f>IF(AE20="","",SUMIF(PORTAFOLIO!$AN$6:$AN$102,'TASA DE CAMBIO'!AE20,PORTAFOLIO!$AP$6:$AP$102)/SUM(PORTAFOLIO!$AP$6:$AP$102))</f>
        <v/>
      </c>
      <c r="AH20" s="84" t="str">
        <f>IF(AG20="","",VLOOKUP(AA20,PORTAFOLIO!$AK$6:$AQ$102,7,0)/(SUM(PORTAFOLIO!$AP$6:$AP$102)-SUM(PORTAFOLIO!$AQ$6:$AQ$102)))</f>
        <v/>
      </c>
    </row>
    <row r="21" spans="1:34" x14ac:dyDescent="0.2">
      <c r="A21" s="2" t="s">
        <v>75</v>
      </c>
      <c r="B21" s="6" cm="1">
        <f t="array" ref="B21">IF(A21="","",IFERROR(_FV(C21,"Cierre anterior",TRUE),""))</f>
        <v>1072.8</v>
      </c>
      <c r="C21" s="2" t="e" vm="20">
        <v>#VALUE!</v>
      </c>
      <c r="AB21" s="84" t="str">
        <f>IF(AA21="","",SUMIF(PORTAFOLIO!$AK$6:$AK$102,'TASA DE CAMBIO'!AA21,PORTAFOLIO!$AP$6:$AP$102)/SUM(PORTAFOLIO!$AP$6:$AP$102))</f>
        <v/>
      </c>
      <c r="AD21" s="84" t="str">
        <f>IF(AC21="","",SUMIF(PORTAFOLIO!$AL$6:$AL$102,'TASA DE CAMBIO'!AC21,PORTAFOLIO!$AP$6:$AP$102)/SUM(PORTAFOLIO!$AP$6:$AP$102))</f>
        <v/>
      </c>
      <c r="AF21" s="84" t="str">
        <f>IF(AE21="","",SUMIF(PORTAFOLIO!$AN$6:$AN$102,'TASA DE CAMBIO'!AE21,PORTAFOLIO!$AP$6:$AP$102)/SUM(PORTAFOLIO!$AP$6:$AP$102))</f>
        <v/>
      </c>
      <c r="AH21" s="84" t="str">
        <f>IF(AG21="","",VLOOKUP(AA21,PORTAFOLIO!$AK$6:$AQ$102,7,0)/(SUM(PORTAFOLIO!$AP$6:$AP$102)-SUM(PORTAFOLIO!$AQ$6:$AQ$102)))</f>
        <v/>
      </c>
    </row>
    <row r="22" spans="1:34" x14ac:dyDescent="0.2">
      <c r="A22" s="2" t="s">
        <v>76</v>
      </c>
      <c r="B22" s="6" cm="1">
        <f t="array" ref="B22">IF(A22="","",IFERROR(_FV(C22,"Cierre anterior",TRUE),""))</f>
        <v>3.67</v>
      </c>
      <c r="C22" s="2" t="e" vm="21">
        <v>#VALUE!</v>
      </c>
      <c r="AB22" s="84" t="str">
        <f>IF(AA22="","",SUMIF(PORTAFOLIO!$AK$6:$AK$102,'TASA DE CAMBIO'!AA22,PORTAFOLIO!$AP$6:$AP$102)/SUM(PORTAFOLIO!$AP$6:$AP$102))</f>
        <v/>
      </c>
      <c r="AD22" s="84" t="str">
        <f>IF(AC22="","",SUMIF(PORTAFOLIO!$AL$6:$AL$102,'TASA DE CAMBIO'!AC22,PORTAFOLIO!$AP$6:$AP$102)/SUM(PORTAFOLIO!$AP$6:$AP$102))</f>
        <v/>
      </c>
      <c r="AF22" s="84" t="str">
        <f>IF(AE22="","",SUMIF(PORTAFOLIO!$AN$6:$AN$102,'TASA DE CAMBIO'!AE22,PORTAFOLIO!$AP$6:$AP$102)/SUM(PORTAFOLIO!$AP$6:$AP$102))</f>
        <v/>
      </c>
      <c r="AH22" s="84" t="str">
        <f>IF(AG22="","",VLOOKUP(AA22,PORTAFOLIO!$AK$6:$AQ$102,7,0)/(SUM(PORTAFOLIO!$AP$6:$AP$102)-SUM(PORTAFOLIO!$AQ$6:$AQ$102)))</f>
        <v/>
      </c>
    </row>
    <row r="23" spans="1:34" x14ac:dyDescent="0.2">
      <c r="A23" s="2" t="s">
        <v>77</v>
      </c>
      <c r="B23" s="6" cm="1">
        <f t="array" ref="B23">IF(A23="","",IFERROR(_FV(C23,"Cierre anterior",TRUE),""))</f>
        <v>954.8</v>
      </c>
      <c r="C23" s="2" t="e" vm="22">
        <v>#VALUE!</v>
      </c>
      <c r="AB23" s="84" t="str">
        <f>IF(AA23="","",SUMIF(PORTAFOLIO!$AK$6:$AK$102,'TASA DE CAMBIO'!AA23,PORTAFOLIO!$AP$6:$AP$102)/SUM(PORTAFOLIO!$AP$6:$AP$102))</f>
        <v/>
      </c>
      <c r="AD23" s="84" t="str">
        <f>IF(AC23="","",SUMIF(PORTAFOLIO!$AL$6:$AL$102,'TASA DE CAMBIO'!AC23,PORTAFOLIO!$AP$6:$AP$102)/SUM(PORTAFOLIO!$AP$6:$AP$102))</f>
        <v/>
      </c>
      <c r="AF23" s="84" t="str">
        <f>IF(AE23="","",SUMIF(PORTAFOLIO!$AN$6:$AN$102,'TASA DE CAMBIO'!AE23,PORTAFOLIO!$AP$6:$AP$102)/SUM(PORTAFOLIO!$AP$6:$AP$102))</f>
        <v/>
      </c>
      <c r="AH23" s="84" t="str">
        <f>IF(AG23="","",VLOOKUP(AA23,PORTAFOLIO!$AK$6:$AQ$102,7,0)/(SUM(PORTAFOLIO!$AP$6:$AP$102)-SUM(PORTAFOLIO!$AQ$6:$AQ$102)))</f>
        <v/>
      </c>
    </row>
    <row r="24" spans="1:34" x14ac:dyDescent="0.2">
      <c r="A24" s="2" t="s">
        <v>78</v>
      </c>
      <c r="B24" s="6" cm="1">
        <f t="array" ref="B24">IF(A24="","",IFERROR(_FV(C24,"Cierre anterior",TRUE),""))</f>
        <v>10.401899999999999</v>
      </c>
      <c r="C24" s="2" t="e" vm="23">
        <v>#VALUE!</v>
      </c>
      <c r="AB24" s="84" t="str">
        <f>IF(AA24="","",SUMIF(PORTAFOLIO!$AK$6:$AK$102,'TASA DE CAMBIO'!AA24,PORTAFOLIO!$AP$6:$AP$102)/SUM(PORTAFOLIO!$AP$6:$AP$102))</f>
        <v/>
      </c>
      <c r="AD24" s="84" t="str">
        <f>IF(AC24="","",SUMIF(PORTAFOLIO!$AL$6:$AL$102,'TASA DE CAMBIO'!AC24,PORTAFOLIO!$AP$6:$AP$102)/SUM(PORTAFOLIO!$AP$6:$AP$102))</f>
        <v/>
      </c>
      <c r="AF24" s="84" t="str">
        <f>IF(AE24="","",SUMIF(PORTAFOLIO!$AN$6:$AN$102,'TASA DE CAMBIO'!AE24,PORTAFOLIO!$AP$6:$AP$102)/SUM(PORTAFOLIO!$AP$6:$AP$102))</f>
        <v/>
      </c>
      <c r="AH24" s="84" t="str">
        <f>IF(AG24="","",VLOOKUP(AA24,PORTAFOLIO!$AK$6:$AQ$102,7,0)/(SUM(PORTAFOLIO!$AP$6:$AP$102)-SUM(PORTAFOLIO!$AQ$6:$AQ$102)))</f>
        <v/>
      </c>
    </row>
    <row r="25" spans="1:34" x14ac:dyDescent="0.2">
      <c r="A25" s="2" t="s">
        <v>79</v>
      </c>
      <c r="B25" s="6" cm="1">
        <f t="array" ref="B25">IF(A25="","",IFERROR(_FV(C25,"Cierre anterior",TRUE),""))</f>
        <v>1.3469</v>
      </c>
      <c r="C25" s="2" t="e" vm="24">
        <v>#VALUE!</v>
      </c>
      <c r="AB25" s="84" t="str">
        <f>IF(AA25="","",SUMIF(PORTAFOLIO!$AK$6:$AK$102,'TASA DE CAMBIO'!AA25,PORTAFOLIO!$AP$6:$AP$102)/SUM(PORTAFOLIO!$AP$6:$AP$102))</f>
        <v/>
      </c>
      <c r="AD25" s="84" t="str">
        <f>IF(AC25="","",SUMIF(PORTAFOLIO!$AL$6:$AL$102,'TASA DE CAMBIO'!AC25,PORTAFOLIO!$AP$6:$AP$102)/SUM(PORTAFOLIO!$AP$6:$AP$102))</f>
        <v/>
      </c>
      <c r="AF25" s="84" t="str">
        <f>IF(AE25="","",SUMIF(PORTAFOLIO!$AN$6:$AN$102,'TASA DE CAMBIO'!AE25,PORTAFOLIO!$AP$6:$AP$102)/SUM(PORTAFOLIO!$AP$6:$AP$102))</f>
        <v/>
      </c>
      <c r="AH25" s="84" t="str">
        <f>IF(AG25="","",VLOOKUP(AA25,PORTAFOLIO!$AK$6:$AQ$102,7,0)/(SUM(PORTAFOLIO!$AP$6:$AP$102)-SUM(PORTAFOLIO!$AQ$6:$AQ$102)))</f>
        <v/>
      </c>
    </row>
    <row r="26" spans="1:34" x14ac:dyDescent="0.2">
      <c r="A26" s="2" t="s">
        <v>80</v>
      </c>
      <c r="B26" s="6" cm="1">
        <f t="array" ref="B26">IF(A26="","",IFERROR(_FV(C26,"Cierre anterior",TRUE),""))</f>
        <v>3.6726000000000001</v>
      </c>
      <c r="C26" s="2" t="e" vm="25">
        <v>#VALUE!</v>
      </c>
      <c r="AB26" s="84" t="str">
        <f>IF(AA26="","",SUMIF(PORTAFOLIO!$AK$6:$AK$102,'TASA DE CAMBIO'!AA26,PORTAFOLIO!$AP$6:$AP$102)/SUM(PORTAFOLIO!$AP$6:$AP$102))</f>
        <v/>
      </c>
      <c r="AD26" s="84" t="str">
        <f>IF(AC26="","",SUMIF(PORTAFOLIO!$AL$6:$AL$102,'TASA DE CAMBIO'!AC26,PORTAFOLIO!$AP$6:$AP$102)/SUM(PORTAFOLIO!$AP$6:$AP$102))</f>
        <v/>
      </c>
      <c r="AF26" s="84" t="str">
        <f>IF(AE26="","",SUMIF(PORTAFOLIO!$AN$6:$AN$102,'TASA DE CAMBIO'!AE26,PORTAFOLIO!$AP$6:$AP$102)/SUM(PORTAFOLIO!$AP$6:$AP$102))</f>
        <v/>
      </c>
      <c r="AH26" s="84" t="str">
        <f>IF(AG26="","",VLOOKUP(AA26,PORTAFOLIO!$AK$6:$AQ$102,7,0)/(SUM(PORTAFOLIO!$AP$6:$AP$102)-SUM(PORTAFOLIO!$AQ$6:$AQ$102)))</f>
        <v/>
      </c>
    </row>
    <row r="27" spans="1:34" x14ac:dyDescent="0.2">
      <c r="A27" s="2" t="s">
        <v>81</v>
      </c>
      <c r="B27" s="6" cm="1">
        <f t="array" ref="B27">IF(A27="","",IFERROR(_FV(C27,"Cierre anterior",TRUE),""))</f>
        <v>1</v>
      </c>
      <c r="C27" s="2" t="e" vm="26">
        <v>#VALUE!</v>
      </c>
      <c r="AB27" s="84" t="str">
        <f>IF(AA27="","",SUMIF(PORTAFOLIO!$AK$6:$AK$102,'TASA DE CAMBIO'!AA27,PORTAFOLIO!$AP$6:$AP$102)/SUM(PORTAFOLIO!$AP$6:$AP$102))</f>
        <v/>
      </c>
      <c r="AD27" s="84" t="str">
        <f>IF(AC27="","",SUMIF(PORTAFOLIO!$AL$6:$AL$102,'TASA DE CAMBIO'!AC27,PORTAFOLIO!$AP$6:$AP$102)/SUM(PORTAFOLIO!$AP$6:$AP$102))</f>
        <v/>
      </c>
      <c r="AF27" s="84" t="str">
        <f>IF(AE27="","",SUMIF(PORTAFOLIO!$AN$6:$AN$102,'TASA DE CAMBIO'!AE27,PORTAFOLIO!$AP$6:$AP$102)/SUM(PORTAFOLIO!$AP$6:$AP$102))</f>
        <v/>
      </c>
      <c r="AH27" s="84" t="str">
        <f>IF(AG27="","",VLOOKUP(AA27,PORTAFOLIO!$AK$6:$AQ$102,7,0)/(SUM(PORTAFOLIO!$AP$6:$AP$102)-SUM(PORTAFOLIO!$AQ$6:$AQ$102)))</f>
        <v/>
      </c>
    </row>
    <row r="28" spans="1:34" x14ac:dyDescent="0.2">
      <c r="A28" s="2" t="s">
        <v>82</v>
      </c>
      <c r="B28" s="6" cm="1">
        <f t="array" ref="B28">IF(A28="","",IFERROR(_FV(C28,"Cierre anterior",TRUE),""))</f>
        <v>4507.54</v>
      </c>
      <c r="C28" s="2" t="e" vm="27">
        <v>#VALUE!</v>
      </c>
      <c r="AB28" s="84" t="str">
        <f>IF(AA28="","",SUMIF(PORTAFOLIO!$AK$6:$AK$102,'TASA DE CAMBIO'!AA28,PORTAFOLIO!$AP$6:$AP$102)/SUM(PORTAFOLIO!$AP$6:$AP$102))</f>
        <v/>
      </c>
      <c r="AD28" s="84" t="str">
        <f>IF(AC28="","",SUMIF(PORTAFOLIO!$AL$6:$AL$102,'TASA DE CAMBIO'!AC28,PORTAFOLIO!$AP$6:$AP$102)/SUM(PORTAFOLIO!$AP$6:$AP$102))</f>
        <v/>
      </c>
      <c r="AF28" s="84" t="str">
        <f>IF(AE28="","",SUMIF(PORTAFOLIO!$AN$6:$AN$102,'TASA DE CAMBIO'!AE28,PORTAFOLIO!$AP$6:$AP$102)/SUM(PORTAFOLIO!$AP$6:$AP$102))</f>
        <v/>
      </c>
      <c r="AH28" s="84" t="str">
        <f>IF(AG28="","",VLOOKUP(AA28,PORTAFOLIO!$AK$6:$AQ$102,7,0)/(SUM(PORTAFOLIO!$AP$6:$AP$102)-SUM(PORTAFOLIO!$AQ$6:$AQ$102)))</f>
        <v/>
      </c>
    </row>
    <row r="29" spans="1:34" x14ac:dyDescent="0.2">
      <c r="A29" s="2" t="s">
        <v>48</v>
      </c>
      <c r="B29" s="6" cm="1">
        <f t="array" ref="B29">IF(A29="","",IFERROR(_FV(C29,"Cierre anterior",TRUE),""))</f>
        <v>1.0854999999999999</v>
      </c>
      <c r="C29" s="2" t="e" vm="28">
        <v>#VALUE!</v>
      </c>
      <c r="AB29" s="84" t="str">
        <f>IF(AA29="","",SUMIF(PORTAFOLIO!$AK$6:$AK$102,'TASA DE CAMBIO'!AA29,PORTAFOLIO!$AP$6:$AP$102)/SUM(PORTAFOLIO!$AP$6:$AP$102))</f>
        <v/>
      </c>
      <c r="AD29" s="84" t="str">
        <f>IF(AC29="","",SUMIF(PORTAFOLIO!$AL$6:$AL$102,'TASA DE CAMBIO'!AC29,PORTAFOLIO!$AP$6:$AP$102)/SUM(PORTAFOLIO!$AP$6:$AP$102))</f>
        <v/>
      </c>
      <c r="AF29" s="84" t="str">
        <f>IF(AE29="","",SUMIF(PORTAFOLIO!$AN$6:$AN$102,'TASA DE CAMBIO'!AE29,PORTAFOLIO!$AP$6:$AP$102)/SUM(PORTAFOLIO!$AP$6:$AP$102))</f>
        <v/>
      </c>
      <c r="AH29" s="84" t="str">
        <f>IF(AG29="","",VLOOKUP(AA29,PORTAFOLIO!$AK$6:$AQ$102,7,0)/(SUM(PORTAFOLIO!$AP$6:$AP$102)-SUM(PORTAFOLIO!$AQ$6:$AQ$102)))</f>
        <v/>
      </c>
    </row>
    <row r="30" spans="1:34" x14ac:dyDescent="0.2">
      <c r="A30" s="2" t="s">
        <v>83</v>
      </c>
      <c r="B30" s="6" cm="1">
        <f t="array" ref="B30">IF(A30="","",IFERROR(_FV(C30,"Cierre anterior",TRUE),""))</f>
        <v>1.7222</v>
      </c>
      <c r="C30" s="2" t="e" vm="29">
        <v>#VALUE!</v>
      </c>
      <c r="G30" s="9"/>
      <c r="AB30" s="84" t="str">
        <f>IF(AA30="","",SUMIF(PORTAFOLIO!$AK$6:$AK$102,'TASA DE CAMBIO'!AA30,PORTAFOLIO!$AP$6:$AP$102)/SUM(PORTAFOLIO!$AP$6:$AP$102))</f>
        <v/>
      </c>
      <c r="AD30" s="84" t="str">
        <f>IF(AC30="","",SUMIF(PORTAFOLIO!$AL$6:$AL$102,'TASA DE CAMBIO'!AC30,PORTAFOLIO!$AP$6:$AP$102)/SUM(PORTAFOLIO!$AP$6:$AP$102))</f>
        <v/>
      </c>
      <c r="AF30" s="84" t="str">
        <f>IF(AE30="","",SUMIF(PORTAFOLIO!$AN$6:$AN$102,'TASA DE CAMBIO'!AE30,PORTAFOLIO!$AP$6:$AP$102)/SUM(PORTAFOLIO!$AP$6:$AP$102))</f>
        <v/>
      </c>
      <c r="AH30" s="84" t="str">
        <f>IF(AG30="","",VLOOKUP(AA30,PORTAFOLIO!$AK$6:$AQ$102,7,0)/(SUM(PORTAFOLIO!$AP$6:$AP$102)-SUM(PORTAFOLIO!$AQ$6:$AQ$102)))</f>
        <v/>
      </c>
    </row>
    <row r="31" spans="1:34" x14ac:dyDescent="0.2">
      <c r="A31" s="2" t="s">
        <v>84</v>
      </c>
      <c r="B31" s="6" cm="1">
        <f t="array" ref="B31">IF(A31="","",IFERROR(_FV(C31,"Cierre anterior",TRUE),""))</f>
        <v>1.5447</v>
      </c>
      <c r="C31" s="2" t="e" vm="30">
        <v>#VALUE!</v>
      </c>
      <c r="F31" s="8"/>
      <c r="G31" s="9"/>
      <c r="AB31" s="84" t="str">
        <f>IF(AA31="","",SUMIF(PORTAFOLIO!$AK$6:$AK$102,'TASA DE CAMBIO'!AA31,PORTAFOLIO!$AP$6:$AP$102)/SUM(PORTAFOLIO!$AP$6:$AP$102))</f>
        <v/>
      </c>
      <c r="AD31" s="84" t="str">
        <f>IF(AC31="","",SUMIF(PORTAFOLIO!$AL$6:$AL$102,'TASA DE CAMBIO'!AC31,PORTAFOLIO!$AP$6:$AP$102)/SUM(PORTAFOLIO!$AP$6:$AP$102))</f>
        <v/>
      </c>
      <c r="AF31" s="84" t="str">
        <f>IF(AE31="","",SUMIF(PORTAFOLIO!$AN$6:$AN$102,'TASA DE CAMBIO'!AE31,PORTAFOLIO!$AP$6:$AP$102)/SUM(PORTAFOLIO!$AP$6:$AP$102))</f>
        <v/>
      </c>
      <c r="AH31" s="84" t="str">
        <f>IF(AG31="","",VLOOKUP(AA31,PORTAFOLIO!$AK$6:$AQ$102,7,0)/(SUM(PORTAFOLIO!$AP$6:$AP$102)-SUM(PORTAFOLIO!$AQ$6:$AQ$102)))</f>
        <v/>
      </c>
    </row>
    <row r="32" spans="1:34" x14ac:dyDescent="0.2">
      <c r="A32" s="2" t="s">
        <v>85</v>
      </c>
      <c r="B32" s="6" cm="1">
        <f t="array" ref="B32">IF(A32="","",IFERROR(_FV(C32,"Cierre anterior",TRUE),""))</f>
        <v>1.0854999999999999</v>
      </c>
      <c r="C32" s="2" t="e" vm="31">
        <v>#VALUE!</v>
      </c>
      <c r="F32" s="8"/>
      <c r="G32" s="9"/>
      <c r="AB32" s="84" t="str">
        <f>IF(AA32="","",SUMIF(PORTAFOLIO!$AK$6:$AK$102,'TASA DE CAMBIO'!AA32,PORTAFOLIO!$AP$6:$AP$102)/SUM(PORTAFOLIO!$AP$6:$AP$102))</f>
        <v/>
      </c>
      <c r="AD32" s="84" t="str">
        <f>IF(AC32="","",SUMIF(PORTAFOLIO!$AL$6:$AL$102,'TASA DE CAMBIO'!AC32,PORTAFOLIO!$AP$6:$AP$102)/SUM(PORTAFOLIO!$AP$6:$AP$102))</f>
        <v/>
      </c>
      <c r="AF32" s="84" t="str">
        <f>IF(AE32="","",SUMIF(PORTAFOLIO!$AN$6:$AN$102,'TASA DE CAMBIO'!AE32,PORTAFOLIO!$AP$6:$AP$102)/SUM(PORTAFOLIO!$AP$6:$AP$102))</f>
        <v/>
      </c>
      <c r="AH32" s="84" t="str">
        <f>IF(AG32="","",VLOOKUP(AA32,PORTAFOLIO!$AK$6:$AQ$102,7,0)/(SUM(PORTAFOLIO!$AP$6:$AP$102)-SUM(PORTAFOLIO!$AQ$6:$AQ$102)))</f>
        <v/>
      </c>
    </row>
    <row r="33" spans="1:34" x14ac:dyDescent="0.2">
      <c r="A33" s="2" t="s">
        <v>86</v>
      </c>
      <c r="B33" s="6" cm="1">
        <f t="array" ref="B33">IF(A33="","",IFERROR(_FV(C33,"Cierre anterior",TRUE),""))</f>
        <v>21.929300000000001</v>
      </c>
      <c r="C33" s="2" t="e" vm="32">
        <v>#VALUE!</v>
      </c>
      <c r="F33" s="8"/>
      <c r="G33" s="9"/>
      <c r="AB33" s="84" t="str">
        <f>IF(AA33="","",SUMIF(PORTAFOLIO!$AK$6:$AK$102,'TASA DE CAMBIO'!AA33,PORTAFOLIO!$AP$6:$AP$102)/SUM(PORTAFOLIO!$AP$6:$AP$102))</f>
        <v/>
      </c>
      <c r="AD33" s="84" t="str">
        <f>IF(AC33="","",SUMIF(PORTAFOLIO!$AL$6:$AL$102,'TASA DE CAMBIO'!AC33,PORTAFOLIO!$AP$6:$AP$102)/SUM(PORTAFOLIO!$AP$6:$AP$102))</f>
        <v/>
      </c>
      <c r="AF33" s="84" t="str">
        <f>IF(AE33="","",SUMIF(PORTAFOLIO!$AN$6:$AN$102,'TASA DE CAMBIO'!AE33,PORTAFOLIO!$AP$6:$AP$102)/SUM(PORTAFOLIO!$AP$6:$AP$102))</f>
        <v/>
      </c>
      <c r="AH33" s="84" t="str">
        <f>IF(AG33="","",VLOOKUP(AA33,PORTAFOLIO!$AK$6:$AQ$102,7,0)/(SUM(PORTAFOLIO!$AP$6:$AP$102)-SUM(PORTAFOLIO!$AQ$6:$AQ$102)))</f>
        <v/>
      </c>
    </row>
    <row r="34" spans="1:34" x14ac:dyDescent="0.2">
      <c r="A34" s="2" t="s">
        <v>87</v>
      </c>
      <c r="B34" s="6" cm="1">
        <f t="array" ref="B34">IF(A34="","",IFERROR(_FV(C34,"Cierre anterior",TRUE),""))</f>
        <v>1164.5244</v>
      </c>
      <c r="C34" s="2" t="e" vm="33">
        <v>#VALUE!</v>
      </c>
      <c r="F34" s="8"/>
      <c r="G34" s="9"/>
      <c r="AB34" s="84" t="str">
        <f>IF(AA34="","",SUMIF(PORTAFOLIO!$AK$6:$AK$102,'TASA DE CAMBIO'!AA34,PORTAFOLIO!$AP$6:$AP$102)/SUM(PORTAFOLIO!$AP$6:$AP$102))</f>
        <v/>
      </c>
      <c r="AD34" s="84" t="str">
        <f>IF(AC34="","",SUMIF(PORTAFOLIO!$AL$6:$AL$102,'TASA DE CAMBIO'!AC34,PORTAFOLIO!$AP$6:$AP$102)/SUM(PORTAFOLIO!$AP$6:$AP$102))</f>
        <v/>
      </c>
      <c r="AF34" s="84" t="str">
        <f>IF(AE34="","",SUMIF(PORTAFOLIO!$AN$6:$AN$102,'TASA DE CAMBIO'!AE34,PORTAFOLIO!$AP$6:$AP$102)/SUM(PORTAFOLIO!$AP$6:$AP$102))</f>
        <v/>
      </c>
      <c r="AH34" s="84" t="str">
        <f>IF(AG34="","",VLOOKUP(AA34,PORTAFOLIO!$AK$6:$AQ$102,7,0)/(SUM(PORTAFOLIO!$AP$6:$AP$102)-SUM(PORTAFOLIO!$AQ$6:$AQ$102)))</f>
        <v/>
      </c>
    </row>
    <row r="35" spans="1:34" x14ac:dyDescent="0.2">
      <c r="A35" s="2" t="s">
        <v>88</v>
      </c>
      <c r="B35" s="6" cm="1">
        <f t="array" ref="B35">IF(A35="","",IFERROR(_FV(C35,"Cierre anterior",TRUE),""))</f>
        <v>3.9838</v>
      </c>
      <c r="C35" s="2" t="e" vm="34">
        <v>#VALUE!</v>
      </c>
      <c r="F35" s="8"/>
      <c r="G35" s="9"/>
      <c r="AB35" s="84" t="str">
        <f>IF(AA35="","",SUMIF(PORTAFOLIO!$AK$6:$AK$102,'TASA DE CAMBIO'!AA35,PORTAFOLIO!$AP$6:$AP$102)/SUM(PORTAFOLIO!$AP$6:$AP$102))</f>
        <v/>
      </c>
      <c r="AD35" s="84" t="str">
        <f>IF(AC35="","",SUMIF(PORTAFOLIO!$AL$6:$AL$102,'TASA DE CAMBIO'!AC35,PORTAFOLIO!$AP$6:$AP$102)/SUM(PORTAFOLIO!$AP$6:$AP$102))</f>
        <v/>
      </c>
      <c r="AF35" s="84" t="str">
        <f>IF(AE35="","",SUMIF(PORTAFOLIO!$AN$6:$AN$102,'TASA DE CAMBIO'!AE35,PORTAFOLIO!$AP$6:$AP$102)/SUM(PORTAFOLIO!$AP$6:$AP$102))</f>
        <v/>
      </c>
      <c r="AH35" s="84" t="str">
        <f>IF(AG35="","",VLOOKUP(AA35,PORTAFOLIO!$AK$6:$AQ$102,7,0)/(SUM(PORTAFOLIO!$AP$6:$AP$102)-SUM(PORTAFOLIO!$AQ$6:$AQ$102)))</f>
        <v/>
      </c>
    </row>
    <row r="36" spans="1:34" x14ac:dyDescent="0.2">
      <c r="A36" s="2" t="s">
        <v>89</v>
      </c>
      <c r="B36" s="6" cm="1">
        <f t="array" ref="B36">IF(A36="","",IFERROR(_FV(C36,"Cierre anterior",TRUE),""))</f>
        <v>1036.44</v>
      </c>
      <c r="C36" s="2" t="e" vm="35">
        <v>#VALUE!</v>
      </c>
      <c r="D36" s="2"/>
      <c r="F36" s="8"/>
      <c r="G36" s="9"/>
      <c r="AB36" s="84" t="str">
        <f>IF(AA36="","",SUMIF(PORTAFOLIO!$AK$6:$AK$102,'TASA DE CAMBIO'!AA36,PORTAFOLIO!$AP$6:$AP$102)/SUM(PORTAFOLIO!$AP$6:$AP$102))</f>
        <v/>
      </c>
      <c r="AD36" s="84" t="str">
        <f>IF(AC36="","",SUMIF(PORTAFOLIO!$AL$6:$AL$102,'TASA DE CAMBIO'!AC36,PORTAFOLIO!$AP$6:$AP$102)/SUM(PORTAFOLIO!$AP$6:$AP$102))</f>
        <v/>
      </c>
      <c r="AF36" s="84" t="str">
        <f>IF(AE36="","",SUMIF(PORTAFOLIO!$AN$6:$AN$102,'TASA DE CAMBIO'!AE36,PORTAFOLIO!$AP$6:$AP$102)/SUM(PORTAFOLIO!$AP$6:$AP$102))</f>
        <v/>
      </c>
      <c r="AH36" s="84" t="str">
        <f>IF(AG36="","",VLOOKUP(AA36,PORTAFOLIO!$AK$6:$AQ$102,7,0)/(SUM(PORTAFOLIO!$AP$6:$AP$102)-SUM(PORTAFOLIO!$AQ$6:$AQ$102)))</f>
        <v/>
      </c>
    </row>
    <row r="37" spans="1:34" x14ac:dyDescent="0.2">
      <c r="A37" s="2" t="s">
        <v>90</v>
      </c>
      <c r="B37" s="6" cm="1">
        <f t="array" ref="B37">IF(A37="","",IFERROR(_FV(C37,"Cierre anterior",TRUE),""))</f>
        <v>11.2913</v>
      </c>
      <c r="C37" s="2" t="e" vm="36">
        <v>#VALUE!</v>
      </c>
      <c r="D37" s="2"/>
      <c r="F37" s="8"/>
      <c r="G37" s="9"/>
      <c r="AB37" s="84" t="str">
        <f>IF(AA37="","",SUMIF(PORTAFOLIO!$AK$6:$AK$102,'TASA DE CAMBIO'!AA37,PORTAFOLIO!$AP$6:$AP$102)/SUM(PORTAFOLIO!$AP$6:$AP$102))</f>
        <v/>
      </c>
      <c r="AD37" s="84" t="str">
        <f>IF(AC37="","",SUMIF(PORTAFOLIO!$AL$6:$AL$102,'TASA DE CAMBIO'!AC37,PORTAFOLIO!$AP$6:$AP$102)/SUM(PORTAFOLIO!$AP$6:$AP$102))</f>
        <v/>
      </c>
      <c r="AF37" s="84" t="str">
        <f>IF(AE37="","",SUMIF(PORTAFOLIO!$AN$6:$AN$102,'TASA DE CAMBIO'!AE37,PORTAFOLIO!$AP$6:$AP$102)/SUM(PORTAFOLIO!$AP$6:$AP$102))</f>
        <v/>
      </c>
      <c r="AH37" s="84" t="str">
        <f>IF(AG37="","",VLOOKUP(AA37,PORTAFOLIO!$AK$6:$AQ$102,7,0)/(SUM(PORTAFOLIO!$AP$6:$AP$102)-SUM(PORTAFOLIO!$AQ$6:$AQ$102)))</f>
        <v/>
      </c>
    </row>
    <row r="38" spans="1:34" x14ac:dyDescent="0.2">
      <c r="A38" s="2" t="s">
        <v>91</v>
      </c>
      <c r="B38" s="6" cm="1">
        <f t="array" ref="B38">IF(A38="","",IFERROR(_FV(C38,"Cierre anterior",TRUE),""))</f>
        <v>1.4621</v>
      </c>
      <c r="C38" s="2" t="e" vm="37">
        <v>#VALUE!</v>
      </c>
      <c r="D38" s="2"/>
      <c r="F38" s="8"/>
      <c r="G38" s="9"/>
      <c r="AB38" s="84" t="str">
        <f>IF(AA38="","",SUMIF(PORTAFOLIO!$AK$6:$AK$102,'TASA DE CAMBIO'!AA38,PORTAFOLIO!$AP$6:$AP$102)/SUM(PORTAFOLIO!$AP$6:$AP$102))</f>
        <v/>
      </c>
      <c r="AD38" s="84" t="str">
        <f>IF(AC38="","",SUMIF(PORTAFOLIO!$AL$6:$AL$102,'TASA DE CAMBIO'!AC38,PORTAFOLIO!$AP$6:$AP$102)/SUM(PORTAFOLIO!$AP$6:$AP$102))</f>
        <v/>
      </c>
      <c r="AF38" s="84" t="str">
        <f>IF(AE38="","",SUMIF(PORTAFOLIO!$AN$6:$AN$102,'TASA DE CAMBIO'!AE38,PORTAFOLIO!$AP$6:$AP$102)/SUM(PORTAFOLIO!$AP$6:$AP$102))</f>
        <v/>
      </c>
      <c r="AH38" s="84" t="str">
        <f>IF(AG38="","",VLOOKUP(AA38,PORTAFOLIO!$AK$6:$AQ$102,7,0)/(SUM(PORTAFOLIO!$AP$6:$AP$102)-SUM(PORTAFOLIO!$AQ$6:$AQ$102)))</f>
        <v/>
      </c>
    </row>
    <row r="39" spans="1:34" x14ac:dyDescent="0.2">
      <c r="A39" s="2" t="s">
        <v>92</v>
      </c>
      <c r="B39" s="6" cm="1">
        <f t="array" ref="B39">IF(A39="","",IFERROR(_FV(C39,"Cierre anterior",TRUE),""))</f>
        <v>3.9866000000000001</v>
      </c>
      <c r="C39" s="2" t="e" vm="38">
        <v>#VALUE!</v>
      </c>
      <c r="D39" s="2"/>
      <c r="F39" s="8"/>
      <c r="G39" s="9"/>
      <c r="AB39" s="84" t="str">
        <f>IF(AA39="","",SUMIF(PORTAFOLIO!$AK$6:$AK$102,'TASA DE CAMBIO'!AA39,PORTAFOLIO!$AP$6:$AP$102)/SUM(PORTAFOLIO!$AP$6:$AP$102))</f>
        <v/>
      </c>
      <c r="AD39" s="84" t="str">
        <f>IF(AC39="","",SUMIF(PORTAFOLIO!$AL$6:$AL$102,'TASA DE CAMBIO'!AC39,PORTAFOLIO!$AP$6:$AP$102)/SUM(PORTAFOLIO!$AP$6:$AP$102))</f>
        <v/>
      </c>
      <c r="AF39" s="84" t="str">
        <f>IF(AE39="","",SUMIF(PORTAFOLIO!$AN$6:$AN$102,'TASA DE CAMBIO'!AE39,PORTAFOLIO!$AP$6:$AP$102)/SUM(PORTAFOLIO!$AP$6:$AP$102))</f>
        <v/>
      </c>
      <c r="AH39" s="84" t="str">
        <f>IF(AG39="","",VLOOKUP(AA39,PORTAFOLIO!$AK$6:$AQ$102,7,0)/(SUM(PORTAFOLIO!$AP$6:$AP$102)-SUM(PORTAFOLIO!$AQ$6:$AQ$102)))</f>
        <v/>
      </c>
    </row>
    <row r="40" spans="1:34" x14ac:dyDescent="0.2">
      <c r="A40" s="2" t="s">
        <v>93</v>
      </c>
      <c r="B40" s="6" cm="1">
        <f t="array" ref="B40">IF(A40="","",IFERROR(_FV(C40,"Cierre anterior",TRUE),""))</f>
        <v>1.0854999999999999</v>
      </c>
      <c r="C40" s="2" t="e" vm="39">
        <v>#VALUE!</v>
      </c>
      <c r="D40" s="2"/>
      <c r="F40" s="8"/>
      <c r="G40" s="9"/>
      <c r="AB40" s="84" t="str">
        <f>IF(AA40="","",SUMIF(PORTAFOLIO!$AK$6:$AK$102,'TASA DE CAMBIO'!AA40,PORTAFOLIO!$AP$6:$AP$102)/SUM(PORTAFOLIO!$AP$6:$AP$102))</f>
        <v/>
      </c>
      <c r="AD40" s="84" t="str">
        <f>IF(AC40="","",SUMIF(PORTAFOLIO!$AL$6:$AL$102,'TASA DE CAMBIO'!AC40,PORTAFOLIO!$AP$6:$AP$102)/SUM(PORTAFOLIO!$AP$6:$AP$102))</f>
        <v/>
      </c>
      <c r="AF40" s="84" t="str">
        <f>IF(AE40="","",SUMIF(PORTAFOLIO!$AN$6:$AN$102,'TASA DE CAMBIO'!AE40,PORTAFOLIO!$AP$6:$AP$102)/SUM(PORTAFOLIO!$AP$6:$AP$102))</f>
        <v/>
      </c>
      <c r="AH40" s="84" t="str">
        <f>IF(AG40="","",VLOOKUP(AA40,PORTAFOLIO!$AK$6:$AQ$102,7,0)/(SUM(PORTAFOLIO!$AP$6:$AP$102)-SUM(PORTAFOLIO!$AQ$6:$AQ$102)))</f>
        <v/>
      </c>
    </row>
    <row r="41" spans="1:34" x14ac:dyDescent="0.2">
      <c r="A41" s="2" t="s">
        <v>94</v>
      </c>
      <c r="B41" s="6" cm="1">
        <f t="array" ref="B41">IF(A41="","",IFERROR(_FV(C41,"Cierre anterior",TRUE),""))</f>
        <v>2614.8292999999999</v>
      </c>
      <c r="C41" s="2" t="e" vm="40">
        <v>#VALUE!</v>
      </c>
      <c r="D41" s="2"/>
      <c r="F41" s="8"/>
      <c r="G41" s="9"/>
      <c r="AB41" s="84" t="str">
        <f>IF(AA41="","",SUMIF(PORTAFOLIO!$AK$6:$AK$102,'TASA DE CAMBIO'!AA41,PORTAFOLIO!$AP$6:$AP$102)/SUM(PORTAFOLIO!$AP$6:$AP$102))</f>
        <v/>
      </c>
      <c r="AD41" s="84" t="str">
        <f>IF(AC41="","",SUMIF(PORTAFOLIO!$AL$6:$AL$102,'TASA DE CAMBIO'!AC41,PORTAFOLIO!$AP$6:$AP$102)/SUM(PORTAFOLIO!$AP$6:$AP$102))</f>
        <v/>
      </c>
      <c r="AF41" s="84" t="str">
        <f>IF(AE41="","",SUMIF(PORTAFOLIO!$AN$6:$AN$102,'TASA DE CAMBIO'!AE41,PORTAFOLIO!$AP$6:$AP$102)/SUM(PORTAFOLIO!$AP$6:$AP$102))</f>
        <v/>
      </c>
      <c r="AH41" s="84" t="str">
        <f>IF(AG41="","",VLOOKUP(AA41,PORTAFOLIO!$AK$6:$AQ$102,7,0)/(SUM(PORTAFOLIO!$AP$6:$AP$102)-SUM(PORTAFOLIO!$AQ$6:$AQ$102)))</f>
        <v/>
      </c>
    </row>
    <row r="42" spans="1:34" x14ac:dyDescent="0.2">
      <c r="A42" s="2" t="s">
        <v>95</v>
      </c>
      <c r="B42" s="6" cm="1">
        <f t="array" ref="B42">IF(A42="","",IFERROR(_FV(C42,"Cierre anterior",TRUE),""))</f>
        <v>0.62970000000000004</v>
      </c>
      <c r="C42" s="2" t="e" vm="41">
        <v>#VALUE!</v>
      </c>
      <c r="D42" s="2"/>
      <c r="F42" s="8"/>
      <c r="G42" s="9"/>
      <c r="AB42" s="84" t="str">
        <f>IF(AA42="","",SUMIF(PORTAFOLIO!$AK$6:$AK$102,'TASA DE CAMBIO'!AA42,PORTAFOLIO!$AP$6:$AP$102)/SUM(PORTAFOLIO!$AP$6:$AP$102))</f>
        <v/>
      </c>
      <c r="AD42" s="84" t="str">
        <f>IF(AC42="","",SUMIF(PORTAFOLIO!$AL$6:$AL$102,'TASA DE CAMBIO'!AC42,PORTAFOLIO!$AP$6:$AP$102)/SUM(PORTAFOLIO!$AP$6:$AP$102))</f>
        <v/>
      </c>
      <c r="AF42" s="84" t="str">
        <f>IF(AE42="","",SUMIF(PORTAFOLIO!$AN$6:$AN$102,'TASA DE CAMBIO'!AE42,PORTAFOLIO!$AP$6:$AP$102)/SUM(PORTAFOLIO!$AP$6:$AP$102))</f>
        <v/>
      </c>
      <c r="AH42" s="84" t="str">
        <f>IF(AG42="","",VLOOKUP(AA42,PORTAFOLIO!$AK$6:$AQ$102,7,0)/(SUM(PORTAFOLIO!$AP$6:$AP$102)-SUM(PORTAFOLIO!$AQ$6:$AQ$102)))</f>
        <v/>
      </c>
    </row>
    <row r="43" spans="1:34" x14ac:dyDescent="0.2">
      <c r="A43" s="2" t="s">
        <v>96</v>
      </c>
      <c r="B43" s="6" cm="1">
        <f t="array" ref="B43">IF(A43="","",IFERROR(_FV(C43,"Cierre anterior",TRUE),""))</f>
        <v>0.57999999999999996</v>
      </c>
      <c r="C43" s="2" t="e" vm="42">
        <v>#VALUE!</v>
      </c>
      <c r="D43" s="2"/>
      <c r="F43" s="8"/>
      <c r="G43" s="9"/>
      <c r="AB43" s="84" t="str">
        <f>IF(AA43="","",SUMIF(PORTAFOLIO!$AK$6:$AK$102,'TASA DE CAMBIO'!AA43,PORTAFOLIO!$AP$6:$AP$102)/SUM(PORTAFOLIO!$AP$6:$AP$102))</f>
        <v/>
      </c>
      <c r="AD43" s="84" t="str">
        <f>IF(AC43="","",SUMIF(PORTAFOLIO!$AL$6:$AL$102,'TASA DE CAMBIO'!AC43,PORTAFOLIO!$AP$6:$AP$102)/SUM(PORTAFOLIO!$AP$6:$AP$102))</f>
        <v/>
      </c>
      <c r="AF43" s="84" t="str">
        <f>IF(AE43="","",SUMIF(PORTAFOLIO!$AN$6:$AN$102,'TASA DE CAMBIO'!AE43,PORTAFOLIO!$AP$6:$AP$102)/SUM(PORTAFOLIO!$AP$6:$AP$102))</f>
        <v/>
      </c>
      <c r="AH43" s="84" t="str">
        <f>IF(AG43="","",VLOOKUP(AA43,PORTAFOLIO!$AK$6:$AQ$102,7,0)/(SUM(PORTAFOLIO!$AP$6:$AP$102)-SUM(PORTAFOLIO!$AQ$6:$AQ$102)))</f>
        <v/>
      </c>
    </row>
    <row r="44" spans="1:34" x14ac:dyDescent="0.2">
      <c r="A44" s="2" t="s">
        <v>97</v>
      </c>
      <c r="B44" s="6" cm="1">
        <f t="array" ref="B44">IF(A44="","",IFERROR(_FV(C44,"Cierre anterior",TRUE),""))</f>
        <v>0.89610000000000001</v>
      </c>
      <c r="C44" s="2" t="e" vm="43">
        <v>#VALUE!</v>
      </c>
      <c r="D44" s="2"/>
      <c r="F44" s="8"/>
      <c r="G44" s="9"/>
      <c r="AB44" s="84" t="str">
        <f>IF(AA44="","",SUMIF(PORTAFOLIO!$AK$6:$AK$102,'TASA DE CAMBIO'!AA44,PORTAFOLIO!$AP$6:$AP$102)/SUM(PORTAFOLIO!$AP$6:$AP$102))</f>
        <v/>
      </c>
      <c r="AD44" s="84" t="str">
        <f>IF(AC44="","",SUMIF(PORTAFOLIO!$AL$6:$AL$102,'TASA DE CAMBIO'!AC44,PORTAFOLIO!$AP$6:$AP$102)/SUM(PORTAFOLIO!$AP$6:$AP$102))</f>
        <v/>
      </c>
      <c r="AF44" s="84" t="str">
        <f>IF(AE44="","",SUMIF(PORTAFOLIO!$AN$6:$AN$102,'TASA DE CAMBIO'!AE44,PORTAFOLIO!$AP$6:$AP$102)/SUM(PORTAFOLIO!$AP$6:$AP$102))</f>
        <v/>
      </c>
      <c r="AH44" s="84" t="str">
        <f>IF(AG44="","",VLOOKUP(AA44,PORTAFOLIO!$AK$6:$AQ$102,7,0)/(SUM(PORTAFOLIO!$AP$6:$AP$102)-SUM(PORTAFOLIO!$AQ$6:$AQ$102)))</f>
        <v/>
      </c>
    </row>
    <row r="45" spans="1:34" x14ac:dyDescent="0.2">
      <c r="A45" s="2" t="s">
        <v>98</v>
      </c>
      <c r="B45" s="6" cm="1">
        <f t="array" ref="B45">IF(A45="","",IFERROR(_FV(C45,"Cierre anterior",TRUE),""))</f>
        <v>0.62970000000000004</v>
      </c>
      <c r="C45" s="2" t="e" vm="44">
        <v>#VALUE!</v>
      </c>
      <c r="D45" s="2"/>
      <c r="F45" s="8"/>
      <c r="G45" s="9"/>
      <c r="AB45" s="84" t="str">
        <f>IF(AA45="","",SUMIF(PORTAFOLIO!$AK$6:$AK$102,'TASA DE CAMBIO'!AA45,PORTAFOLIO!$AP$6:$AP$102)/SUM(PORTAFOLIO!$AP$6:$AP$102))</f>
        <v/>
      </c>
      <c r="AD45" s="84" t="str">
        <f>IF(AC45="","",SUMIF(PORTAFOLIO!$AL$6:$AL$102,'TASA DE CAMBIO'!AC45,PORTAFOLIO!$AP$6:$AP$102)/SUM(PORTAFOLIO!$AP$6:$AP$102))</f>
        <v/>
      </c>
      <c r="AF45" s="84" t="str">
        <f>IF(AE45="","",SUMIF(PORTAFOLIO!$AN$6:$AN$102,'TASA DE CAMBIO'!AE45,PORTAFOLIO!$AP$6:$AP$102)/SUM(PORTAFOLIO!$AP$6:$AP$102))</f>
        <v/>
      </c>
      <c r="AH45" s="84" t="str">
        <f>IF(AG45="","",VLOOKUP(AA45,PORTAFOLIO!$AK$6:$AQ$102,7,0)/(SUM(PORTAFOLIO!$AP$6:$AP$102)-SUM(PORTAFOLIO!$AQ$6:$AQ$102)))</f>
        <v/>
      </c>
    </row>
    <row r="46" spans="1:34" x14ac:dyDescent="0.2">
      <c r="A46" s="2" t="s">
        <v>99</v>
      </c>
      <c r="B46" s="6" cm="1">
        <f t="array" ref="B46">IF(A46="","",IFERROR(_FV(C46,"Cierre anterior",TRUE),""))</f>
        <v>12.7212</v>
      </c>
      <c r="C46" s="2" t="e" vm="45">
        <v>#VALUE!</v>
      </c>
      <c r="D46" s="2"/>
      <c r="F46" s="8"/>
      <c r="G46" s="9"/>
      <c r="AB46" s="84" t="str">
        <f>IF(AA46="","",SUMIF(PORTAFOLIO!$AK$6:$AK$102,'TASA DE CAMBIO'!AA46,PORTAFOLIO!$AP$6:$AP$102)/SUM(PORTAFOLIO!$AP$6:$AP$102))</f>
        <v/>
      </c>
      <c r="AD46" s="84" t="str">
        <f>IF(AC46="","",SUMIF(PORTAFOLIO!$AL$6:$AL$102,'TASA DE CAMBIO'!AC46,PORTAFOLIO!$AP$6:$AP$102)/SUM(PORTAFOLIO!$AP$6:$AP$102))</f>
        <v/>
      </c>
      <c r="AF46" s="84" t="str">
        <f>IF(AE46="","",SUMIF(PORTAFOLIO!$AN$6:$AN$102,'TASA DE CAMBIO'!AE46,PORTAFOLIO!$AP$6:$AP$102)/SUM(PORTAFOLIO!$AP$6:$AP$102))</f>
        <v/>
      </c>
      <c r="AH46" s="84" t="str">
        <f>IF(AG46="","",VLOOKUP(AA46,PORTAFOLIO!$AK$6:$AQ$102,7,0)/(SUM(PORTAFOLIO!$AP$6:$AP$102)-SUM(PORTAFOLIO!$AQ$6:$AQ$102)))</f>
        <v/>
      </c>
    </row>
    <row r="47" spans="1:34" x14ac:dyDescent="0.2">
      <c r="A47" s="2" t="s">
        <v>100</v>
      </c>
      <c r="B47" s="6" cm="1">
        <f t="array" ref="B47">IF(A47="","",IFERROR(_FV(C47,"Cierre anterior",TRUE),""))</f>
        <v>675.54219999999998</v>
      </c>
      <c r="C47" s="2" t="e" vm="46">
        <v>#VALUE!</v>
      </c>
      <c r="D47" s="2"/>
      <c r="F47" s="8"/>
      <c r="G47" s="9"/>
      <c r="AB47" s="84" t="str">
        <f>IF(AA47="","",SUMIF(PORTAFOLIO!$AK$6:$AK$102,'TASA DE CAMBIO'!AA47,PORTAFOLIO!$AP$6:$AP$102)/SUM(PORTAFOLIO!$AP$6:$AP$102))</f>
        <v/>
      </c>
      <c r="AD47" s="84" t="str">
        <f>IF(AC47="","",SUMIF(PORTAFOLIO!$AL$6:$AL$102,'TASA DE CAMBIO'!AC47,PORTAFOLIO!$AP$6:$AP$102)/SUM(PORTAFOLIO!$AP$6:$AP$102))</f>
        <v/>
      </c>
      <c r="AF47" s="84" t="str">
        <f>IF(AE47="","",SUMIF(PORTAFOLIO!$AN$6:$AN$102,'TASA DE CAMBIO'!AE47,PORTAFOLIO!$AP$6:$AP$102)/SUM(PORTAFOLIO!$AP$6:$AP$102))</f>
        <v/>
      </c>
      <c r="AH47" s="84" t="str">
        <f>IF(AG47="","",VLOOKUP(AA47,PORTAFOLIO!$AK$6:$AQ$102,7,0)/(SUM(PORTAFOLIO!$AP$6:$AP$102)-SUM(PORTAFOLIO!$AQ$6:$AQ$102)))</f>
        <v/>
      </c>
    </row>
    <row r="48" spans="1:34" x14ac:dyDescent="0.2">
      <c r="A48" s="2" t="s">
        <v>101</v>
      </c>
      <c r="B48" s="6" cm="1">
        <f t="array" ref="B48">IF(A48="","",IFERROR(_FV(C48,"Cierre anterior",TRUE),""))</f>
        <v>2.3109999999999999</v>
      </c>
      <c r="C48" s="2" t="e" vm="47">
        <v>#VALUE!</v>
      </c>
      <c r="D48" s="2"/>
      <c r="F48" s="8"/>
      <c r="G48" s="9"/>
      <c r="AB48" s="84" t="str">
        <f>IF(AA48="","",SUMIF(PORTAFOLIO!$AK$6:$AK$102,'TASA DE CAMBIO'!AA48,PORTAFOLIO!$AP$6:$AP$102)/SUM(PORTAFOLIO!$AP$6:$AP$102))</f>
        <v/>
      </c>
      <c r="AD48" s="84" t="str">
        <f>IF(AC48="","",SUMIF(PORTAFOLIO!$AL$6:$AL$102,'TASA DE CAMBIO'!AC48,PORTAFOLIO!$AP$6:$AP$102)/SUM(PORTAFOLIO!$AP$6:$AP$102))</f>
        <v/>
      </c>
      <c r="AF48" s="84" t="str">
        <f>IF(AE48="","",SUMIF(PORTAFOLIO!$AN$6:$AN$102,'TASA DE CAMBIO'!AE48,PORTAFOLIO!$AP$6:$AP$102)/SUM(PORTAFOLIO!$AP$6:$AP$102))</f>
        <v/>
      </c>
      <c r="AH48" s="84" t="str">
        <f>IF(AG48="","",VLOOKUP(AA48,PORTAFOLIO!$AK$6:$AQ$102,7,0)/(SUM(PORTAFOLIO!$AP$6:$AP$102)-SUM(PORTAFOLIO!$AQ$6:$AQ$102)))</f>
        <v/>
      </c>
    </row>
    <row r="49" spans="1:34" x14ac:dyDescent="0.2">
      <c r="A49" s="2" t="s">
        <v>102</v>
      </c>
      <c r="B49" s="6" cm="1">
        <f t="array" ref="B49">IF(A49="","",IFERROR(_FV(C49,"Cierre anterior",TRUE),""))</f>
        <v>601.23760000000004</v>
      </c>
      <c r="C49" s="2" t="e" vm="48">
        <v>#VALUE!</v>
      </c>
      <c r="D49" s="2"/>
      <c r="F49" s="8"/>
      <c r="G49" s="9"/>
      <c r="AB49" s="84" t="str">
        <f>IF(AA49="","",SUMIF(PORTAFOLIO!$AK$6:$AK$102,'TASA DE CAMBIO'!AA49,PORTAFOLIO!$AP$6:$AP$102)/SUM(PORTAFOLIO!$AP$6:$AP$102))</f>
        <v/>
      </c>
      <c r="AD49" s="84" t="str">
        <f>IF(AC49="","",SUMIF(PORTAFOLIO!$AL$6:$AL$102,'TASA DE CAMBIO'!AC49,PORTAFOLIO!$AP$6:$AP$102)/SUM(PORTAFOLIO!$AP$6:$AP$102))</f>
        <v/>
      </c>
      <c r="AF49" s="84" t="str">
        <f>IF(AE49="","",SUMIF(PORTAFOLIO!$AN$6:$AN$102,'TASA DE CAMBIO'!AE49,PORTAFOLIO!$AP$6:$AP$102)/SUM(PORTAFOLIO!$AP$6:$AP$102))</f>
        <v/>
      </c>
      <c r="AH49" s="84" t="str">
        <f>IF(AG49="","",VLOOKUP(AA49,PORTAFOLIO!$AK$6:$AQ$102,7,0)/(SUM(PORTAFOLIO!$AP$6:$AP$102)-SUM(PORTAFOLIO!$AQ$6:$AQ$102)))</f>
        <v/>
      </c>
    </row>
    <row r="50" spans="1:34" x14ac:dyDescent="0.2">
      <c r="A50" s="2" t="s">
        <v>103</v>
      </c>
      <c r="B50" s="6" cm="1">
        <f t="array" ref="B50">IF(A50="","",IFERROR(_FV(C50,"Cierre anterior",TRUE),""))</f>
        <v>6.5500999999999996</v>
      </c>
      <c r="C50" s="2" t="e" vm="49">
        <v>#VALUE!</v>
      </c>
      <c r="D50" s="2"/>
      <c r="F50" s="8"/>
      <c r="G50" s="9"/>
      <c r="AB50" s="84" t="str">
        <f>IF(AA50="","",SUMIF(PORTAFOLIO!$AK$6:$AK$102,'TASA DE CAMBIO'!AA50,PORTAFOLIO!$AP$6:$AP$102)/SUM(PORTAFOLIO!$AP$6:$AP$102))</f>
        <v/>
      </c>
      <c r="AD50" s="84" t="str">
        <f>IF(AC50="","",SUMIF(PORTAFOLIO!$AL$6:$AL$102,'TASA DE CAMBIO'!AC50,PORTAFOLIO!$AP$6:$AP$102)/SUM(PORTAFOLIO!$AP$6:$AP$102))</f>
        <v/>
      </c>
      <c r="AF50" s="84" t="str">
        <f>IF(AE50="","",SUMIF(PORTAFOLIO!$AN$6:$AN$102,'TASA DE CAMBIO'!AE50,PORTAFOLIO!$AP$6:$AP$102)/SUM(PORTAFOLIO!$AP$6:$AP$102))</f>
        <v/>
      </c>
      <c r="AH50" s="84" t="str">
        <f>IF(AG50="","",VLOOKUP(AA50,PORTAFOLIO!$AK$6:$AQ$102,7,0)/(SUM(PORTAFOLIO!$AP$6:$AP$102)-SUM(PORTAFOLIO!$AQ$6:$AQ$102)))</f>
        <v/>
      </c>
    </row>
    <row r="51" spans="1:34" x14ac:dyDescent="0.2">
      <c r="A51" s="2" t="s">
        <v>104</v>
      </c>
      <c r="B51" s="6" cm="1">
        <f t="array" ref="B51">IF(A51="","",IFERROR(_FV(C51,"Cierre anterior",TRUE),""))</f>
        <v>0.84809999999999997</v>
      </c>
      <c r="C51" s="2" t="e" vm="50">
        <v>#VALUE!</v>
      </c>
      <c r="D51" s="2"/>
      <c r="F51" s="8"/>
      <c r="G51" s="9"/>
      <c r="AB51" s="84" t="str">
        <f>IF(AA51="","",SUMIF(PORTAFOLIO!$AK$6:$AK$102,'TASA DE CAMBIO'!AA51,PORTAFOLIO!$AP$6:$AP$102)/SUM(PORTAFOLIO!$AP$6:$AP$102))</f>
        <v/>
      </c>
      <c r="AD51" s="84" t="str">
        <f>IF(AC51="","",SUMIF(PORTAFOLIO!$AL$6:$AL$102,'TASA DE CAMBIO'!AC51,PORTAFOLIO!$AP$6:$AP$102)/SUM(PORTAFOLIO!$AP$6:$AP$102))</f>
        <v/>
      </c>
      <c r="AF51" s="84" t="str">
        <f>IF(AE51="","",SUMIF(PORTAFOLIO!$AN$6:$AN$102,'TASA DE CAMBIO'!AE51,PORTAFOLIO!$AP$6:$AP$102)/SUM(PORTAFOLIO!$AP$6:$AP$102))</f>
        <v/>
      </c>
      <c r="AH51" s="84" t="str">
        <f>IF(AG51="","",VLOOKUP(AA51,PORTAFOLIO!$AK$6:$AQ$102,7,0)/(SUM(PORTAFOLIO!$AP$6:$AP$102)-SUM(PORTAFOLIO!$AQ$6:$AQ$102)))</f>
        <v/>
      </c>
    </row>
    <row r="52" spans="1:34" x14ac:dyDescent="0.2">
      <c r="A52" s="2" t="s">
        <v>105</v>
      </c>
      <c r="B52" s="6" cm="1">
        <f t="array" ref="B52">IF(A52="","",IFERROR(_FV(C52,"Cierre anterior",TRUE),""))</f>
        <v>2.3126000000000002</v>
      </c>
      <c r="C52" s="2" t="e" vm="51">
        <v>#VALUE!</v>
      </c>
      <c r="D52" s="2"/>
      <c r="F52" s="8"/>
      <c r="G52" s="9"/>
      <c r="AB52" s="84" t="str">
        <f>IF(AA52="","",SUMIF(PORTAFOLIO!$AK$6:$AK$102,'TASA DE CAMBIO'!AA52,PORTAFOLIO!$AP$6:$AP$102)/SUM(PORTAFOLIO!$AP$6:$AP$102))</f>
        <v/>
      </c>
      <c r="AD52" s="84" t="str">
        <f>IF(AC52="","",SUMIF(PORTAFOLIO!$AL$6:$AL$102,'TASA DE CAMBIO'!AC52,PORTAFOLIO!$AP$6:$AP$102)/SUM(PORTAFOLIO!$AP$6:$AP$102))</f>
        <v/>
      </c>
      <c r="AF52" s="84" t="str">
        <f>IF(AE52="","",SUMIF(PORTAFOLIO!$AN$6:$AN$102,'TASA DE CAMBIO'!AE52,PORTAFOLIO!$AP$6:$AP$102)/SUM(PORTAFOLIO!$AP$6:$AP$102))</f>
        <v/>
      </c>
      <c r="AH52" s="84" t="str">
        <f>IF(AG52="","",VLOOKUP(AA52,PORTAFOLIO!$AK$6:$AQ$102,7,0)/(SUM(PORTAFOLIO!$AP$6:$AP$102)-SUM(PORTAFOLIO!$AQ$6:$AQ$102)))</f>
        <v/>
      </c>
    </row>
    <row r="53" spans="1:34" x14ac:dyDescent="0.2">
      <c r="A53" s="2" t="s">
        <v>106</v>
      </c>
      <c r="B53" s="6" cm="1">
        <f t="array" ref="B53">IF(A53="","",IFERROR(_FV(C53,"Cierre anterior",TRUE),""))</f>
        <v>0.62970000000000004</v>
      </c>
      <c r="C53" s="2" t="e" vm="52">
        <v>#VALUE!</v>
      </c>
      <c r="D53" s="2"/>
      <c r="F53" s="8"/>
      <c r="G53" s="9"/>
      <c r="AB53" s="84" t="str">
        <f>IF(AA53="","",SUMIF(PORTAFOLIO!$AK$6:$AK$102,'TASA DE CAMBIO'!AA53,PORTAFOLIO!$AP$6:$AP$102)/SUM(PORTAFOLIO!$AP$6:$AP$102))</f>
        <v/>
      </c>
      <c r="AD53" s="84" t="str">
        <f>IF(AC53="","",SUMIF(PORTAFOLIO!$AL$6:$AL$102,'TASA DE CAMBIO'!AC53,PORTAFOLIO!$AP$6:$AP$102)/SUM(PORTAFOLIO!$AP$6:$AP$102))</f>
        <v/>
      </c>
      <c r="AF53" s="84" t="str">
        <f>IF(AE53="","",SUMIF(PORTAFOLIO!$AN$6:$AN$102,'TASA DE CAMBIO'!AE53,PORTAFOLIO!$AP$6:$AP$102)/SUM(PORTAFOLIO!$AP$6:$AP$102))</f>
        <v/>
      </c>
      <c r="AH53" s="84" t="str">
        <f>IF(AG53="","",VLOOKUP(AA53,PORTAFOLIO!$AK$6:$AQ$102,7,0)/(SUM(PORTAFOLIO!$AP$6:$AP$102)-SUM(PORTAFOLIO!$AQ$6:$AQ$102)))</f>
        <v/>
      </c>
    </row>
    <row r="54" spans="1:34" x14ac:dyDescent="0.2">
      <c r="A54" s="1" t="s">
        <v>107</v>
      </c>
      <c r="B54" s="6" cm="1">
        <f t="array" ref="B54">IF(A54="","",IFERROR(_FV(C54,"Cierre anterior",TRUE),""))</f>
        <v>2917.52</v>
      </c>
      <c r="C54" s="1" t="e" vm="53">
        <v>#VALUE!</v>
      </c>
      <c r="D54" s="2"/>
      <c r="F54" s="8"/>
      <c r="G54" s="9"/>
      <c r="AB54" s="84" t="str">
        <f>IF(AA54="","",SUMIF(PORTAFOLIO!$AK$6:$AK$102,'TASA DE CAMBIO'!AA54,PORTAFOLIO!$AP$6:$AP$102)/SUM(PORTAFOLIO!$AP$6:$AP$102))</f>
        <v/>
      </c>
      <c r="AD54" s="84" t="str">
        <f>IF(AC54="","",SUMIF(PORTAFOLIO!$AL$6:$AL$102,'TASA DE CAMBIO'!AC54,PORTAFOLIO!$AP$6:$AP$102)/SUM(PORTAFOLIO!$AP$6:$AP$102))</f>
        <v/>
      </c>
      <c r="AF54" s="84" t="str">
        <f>IF(AE54="","",SUMIF(PORTAFOLIO!$AN$6:$AN$102,'TASA DE CAMBIO'!AE54,PORTAFOLIO!$AP$6:$AP$102)/SUM(PORTAFOLIO!$AP$6:$AP$102))</f>
        <v/>
      </c>
      <c r="AH54" s="84" t="str">
        <f>IF(AG54="","",VLOOKUP(AA54,PORTAFOLIO!$AK$6:$AQ$102,7,0)/(SUM(PORTAFOLIO!$AP$6:$AP$102)-SUM(PORTAFOLIO!$AQ$6:$AQ$102)))</f>
        <v/>
      </c>
    </row>
    <row r="55" spans="1:34" x14ac:dyDescent="0.2">
      <c r="A55" s="1" t="s">
        <v>108</v>
      </c>
      <c r="B55" s="6" cm="1">
        <f t="array" ref="B55">IF(A55="","",IFERROR(_FV(C55,"Cierre anterior",TRUE),""))</f>
        <v>0.7026</v>
      </c>
      <c r="C55" s="1" t="e" vm="54">
        <v>#VALUE!</v>
      </c>
      <c r="D55" s="2"/>
      <c r="F55" s="8"/>
      <c r="G55" s="9"/>
      <c r="AB55" s="84" t="str">
        <f>IF(AA55="","",SUMIF(PORTAFOLIO!$AK$6:$AK$102,'TASA DE CAMBIO'!AA55,PORTAFOLIO!$AP$6:$AP$102)/SUM(PORTAFOLIO!$AP$6:$AP$102))</f>
        <v/>
      </c>
      <c r="AD55" s="84" t="str">
        <f>IF(AC55="","",SUMIF(PORTAFOLIO!$AL$6:$AL$102,'TASA DE CAMBIO'!AC55,PORTAFOLIO!$AP$6:$AP$102)/SUM(PORTAFOLIO!$AP$6:$AP$102))</f>
        <v/>
      </c>
      <c r="AF55" s="84" t="str">
        <f>IF(AE55="","",SUMIF(PORTAFOLIO!$AN$6:$AN$102,'TASA DE CAMBIO'!AE55,PORTAFOLIO!$AP$6:$AP$102)/SUM(PORTAFOLIO!$AP$6:$AP$102))</f>
        <v/>
      </c>
      <c r="AH55" s="84" t="str">
        <f>IF(AG55="","",VLOOKUP(AA55,PORTAFOLIO!$AK$6:$AQ$102,7,0)/(SUM(PORTAFOLIO!$AP$6:$AP$102)-SUM(PORTAFOLIO!$AQ$6:$AQ$102)))</f>
        <v/>
      </c>
    </row>
    <row r="56" spans="1:34" x14ac:dyDescent="0.2">
      <c r="A56" s="1" t="s">
        <v>109</v>
      </c>
      <c r="B56" s="6" cm="1">
        <f t="array" ref="B56">IF(A56="","",IFERROR(_FV(C56,"Cierre anterior",TRUE),""))</f>
        <v>0.6472</v>
      </c>
      <c r="C56" s="1" t="e" vm="55">
        <v>#VALUE!</v>
      </c>
      <c r="D56" s="2"/>
      <c r="F56" s="8"/>
      <c r="G56" s="9"/>
      <c r="AB56" s="84" t="str">
        <f>IF(AA56="","",SUMIF(PORTAFOLIO!$AK$6:$AK$102,'TASA DE CAMBIO'!AA56,PORTAFOLIO!$AP$6:$AP$102)/SUM(PORTAFOLIO!$AP$6:$AP$102))</f>
        <v/>
      </c>
      <c r="AD56" s="84" t="str">
        <f>IF(AC56="","",SUMIF(PORTAFOLIO!$AL$6:$AL$102,'TASA DE CAMBIO'!AC56,PORTAFOLIO!$AP$6:$AP$102)/SUM(PORTAFOLIO!$AP$6:$AP$102))</f>
        <v/>
      </c>
      <c r="AF56" s="84" t="str">
        <f>IF(AE56="","",SUMIF(PORTAFOLIO!$AN$6:$AN$102,'TASA DE CAMBIO'!AE56,PORTAFOLIO!$AP$6:$AP$102)/SUM(PORTAFOLIO!$AP$6:$AP$102))</f>
        <v/>
      </c>
      <c r="AH56" s="84" t="str">
        <f>IF(AG56="","",VLOOKUP(AA56,PORTAFOLIO!$AK$6:$AQ$102,7,0)/(SUM(PORTAFOLIO!$AP$6:$AP$102)-SUM(PORTAFOLIO!$AQ$6:$AQ$102)))</f>
        <v/>
      </c>
    </row>
    <row r="57" spans="1:34" x14ac:dyDescent="0.2">
      <c r="A57" s="1" t="s">
        <v>110</v>
      </c>
      <c r="B57" s="6" cm="1">
        <f t="array" ref="B57">IF(A57="","",IFERROR(_FV(C57,"Cierre anterior",TRUE),""))</f>
        <v>1.1147</v>
      </c>
      <c r="C57" s="1" t="e" vm="56">
        <v>#VALUE!</v>
      </c>
      <c r="D57" s="2"/>
      <c r="F57" s="8"/>
      <c r="G57" s="9"/>
      <c r="AB57" s="84" t="str">
        <f>IF(AA57="","",SUMIF(PORTAFOLIO!$AK$6:$AK$102,'TASA DE CAMBIO'!AA57,PORTAFOLIO!$AP$6:$AP$102)/SUM(PORTAFOLIO!$AP$6:$AP$102))</f>
        <v/>
      </c>
      <c r="AD57" s="84" t="str">
        <f>IF(AC57="","",SUMIF(PORTAFOLIO!$AL$6:$AL$102,'TASA DE CAMBIO'!AC57,PORTAFOLIO!$AP$6:$AP$102)/SUM(PORTAFOLIO!$AP$6:$AP$102))</f>
        <v/>
      </c>
      <c r="AF57" s="84" t="str">
        <f>IF(AE57="","",SUMIF(PORTAFOLIO!$AN$6:$AN$102,'TASA DE CAMBIO'!AE57,PORTAFOLIO!$AP$6:$AP$102)/SUM(PORTAFOLIO!$AP$6:$AP$102))</f>
        <v/>
      </c>
      <c r="AH57" s="84" t="str">
        <f>IF(AG57="","",VLOOKUP(AA57,PORTAFOLIO!$AK$6:$AQ$102,7,0)/(SUM(PORTAFOLIO!$AP$6:$AP$102)-SUM(PORTAFOLIO!$AQ$6:$AQ$102)))</f>
        <v/>
      </c>
    </row>
    <row r="58" spans="1:34" x14ac:dyDescent="0.2">
      <c r="A58" s="1" t="s">
        <v>111</v>
      </c>
      <c r="B58" s="6" cm="1">
        <f t="array" ref="B58">IF(A58="","",IFERROR(_FV(C58,"Cierre anterior",TRUE),""))</f>
        <v>0.7026</v>
      </c>
      <c r="C58" s="1" t="e" vm="57">
        <v>#VALUE!</v>
      </c>
      <c r="D58" s="2"/>
      <c r="F58" s="8"/>
      <c r="G58" s="9"/>
      <c r="AB58" s="84" t="str">
        <f>IF(AA58="","",SUMIF(PORTAFOLIO!$AK$6:$AK$102,'TASA DE CAMBIO'!AA58,PORTAFOLIO!$AP$6:$AP$102)/SUM(PORTAFOLIO!$AP$6:$AP$102))</f>
        <v/>
      </c>
      <c r="AD58" s="84" t="str">
        <f>IF(AC58="","",SUMIF(PORTAFOLIO!$AL$6:$AL$102,'TASA DE CAMBIO'!AC58,PORTAFOLIO!$AP$6:$AP$102)/SUM(PORTAFOLIO!$AP$6:$AP$102))</f>
        <v/>
      </c>
      <c r="AF58" s="84" t="str">
        <f>IF(AE58="","",SUMIF(PORTAFOLIO!$AN$6:$AN$102,'TASA DE CAMBIO'!AE58,PORTAFOLIO!$AP$6:$AP$102)/SUM(PORTAFOLIO!$AP$6:$AP$102))</f>
        <v/>
      </c>
      <c r="AH58" s="84" t="str">
        <f>IF(AG58="","",VLOOKUP(AA58,PORTAFOLIO!$AK$6:$AQ$102,7,0)/(SUM(PORTAFOLIO!$AP$6:$AP$102)-SUM(PORTAFOLIO!$AQ$6:$AQ$102)))</f>
        <v/>
      </c>
    </row>
    <row r="59" spans="1:34" x14ac:dyDescent="0.2">
      <c r="A59" s="1" t="s">
        <v>112</v>
      </c>
      <c r="B59" s="6" cm="1">
        <f t="array" ref="B59">IF(A59="","",IFERROR(_FV(C59,"Cierre anterior",TRUE),""))</f>
        <v>14.1938</v>
      </c>
      <c r="C59" s="1" t="e" vm="58">
        <v>#VALUE!</v>
      </c>
      <c r="D59" s="2"/>
      <c r="F59" s="8"/>
      <c r="G59" s="9"/>
      <c r="AB59" s="84" t="str">
        <f>IF(AA59="","",SUMIF(PORTAFOLIO!$AK$6:$AK$102,'TASA DE CAMBIO'!AA59,PORTAFOLIO!$AP$6:$AP$102)/SUM(PORTAFOLIO!$AP$6:$AP$102))</f>
        <v/>
      </c>
      <c r="AD59" s="84" t="str">
        <f>IF(AC59="","",SUMIF(PORTAFOLIO!$AL$6:$AL$102,'TASA DE CAMBIO'!AC59,PORTAFOLIO!$AP$6:$AP$102)/SUM(PORTAFOLIO!$AP$6:$AP$102))</f>
        <v/>
      </c>
      <c r="AF59" s="84" t="str">
        <f>IF(AE59="","",SUMIF(PORTAFOLIO!$AN$6:$AN$102,'TASA DE CAMBIO'!AE59,PORTAFOLIO!$AP$6:$AP$102)/SUM(PORTAFOLIO!$AP$6:$AP$102))</f>
        <v/>
      </c>
      <c r="AH59" s="84" t="str">
        <f>IF(AG59="","",VLOOKUP(AA59,PORTAFOLIO!$AK$6:$AQ$102,7,0)/(SUM(PORTAFOLIO!$AP$6:$AP$102)-SUM(PORTAFOLIO!$AQ$6:$AQ$102)))</f>
        <v/>
      </c>
    </row>
    <row r="60" spans="1:34" x14ac:dyDescent="0.2">
      <c r="A60" s="1" t="s">
        <v>113</v>
      </c>
      <c r="B60" s="6" cm="1">
        <f t="array" ref="B60">IF(A60="","",IFERROR(_FV(C60,"Cierre anterior",TRUE),""))</f>
        <v>753.74130000000002</v>
      </c>
      <c r="C60" s="1" t="e" vm="59">
        <v>#VALUE!</v>
      </c>
      <c r="D60" s="2"/>
      <c r="F60" s="8"/>
      <c r="G60" s="9"/>
      <c r="AB60" s="84" t="str">
        <f>IF(AA60="","",SUMIF(PORTAFOLIO!$AK$6:$AK$102,'TASA DE CAMBIO'!AA60,PORTAFOLIO!$AP$6:$AP$102)/SUM(PORTAFOLIO!$AP$6:$AP$102))</f>
        <v/>
      </c>
      <c r="AD60" s="84" t="str">
        <f>IF(AC60="","",SUMIF(PORTAFOLIO!$AL$6:$AL$102,'TASA DE CAMBIO'!AC60,PORTAFOLIO!$AP$6:$AP$102)/SUM(PORTAFOLIO!$AP$6:$AP$102))</f>
        <v/>
      </c>
      <c r="AF60" s="84" t="str">
        <f>IF(AE60="","",SUMIF(PORTAFOLIO!$AN$6:$AN$102,'TASA DE CAMBIO'!AE60,PORTAFOLIO!$AP$6:$AP$102)/SUM(PORTAFOLIO!$AP$6:$AP$102))</f>
        <v/>
      </c>
      <c r="AH60" s="84" t="str">
        <f>IF(AG60="","",VLOOKUP(AA60,PORTAFOLIO!$AK$6:$AQ$102,7,0)/(SUM(PORTAFOLIO!$AP$6:$AP$102)-SUM(PORTAFOLIO!$AQ$6:$AQ$102)))</f>
        <v/>
      </c>
    </row>
    <row r="61" spans="1:34" x14ac:dyDescent="0.2">
      <c r="A61" s="1" t="s">
        <v>114</v>
      </c>
      <c r="B61" s="6" cm="1">
        <f t="array" ref="B61">IF(A61="","",IFERROR(_FV(C61,"Cierre anterior",TRUE),""))</f>
        <v>2.5785</v>
      </c>
      <c r="C61" s="1" t="e" vm="60">
        <v>#VALUE!</v>
      </c>
      <c r="D61" s="2"/>
      <c r="F61" s="8"/>
      <c r="G61" s="9"/>
      <c r="AB61" s="84" t="str">
        <f>IF(AA61="","",SUMIF(PORTAFOLIO!$AK$6:$AK$102,'TASA DE CAMBIO'!AA61,PORTAFOLIO!$AP$6:$AP$102)/SUM(PORTAFOLIO!$AP$6:$AP$102))</f>
        <v/>
      </c>
      <c r="AD61" s="84" t="str">
        <f>IF(AC61="","",SUMIF(PORTAFOLIO!$AL$6:$AL$102,'TASA DE CAMBIO'!AC61,PORTAFOLIO!$AP$6:$AP$102)/SUM(PORTAFOLIO!$AP$6:$AP$102))</f>
        <v/>
      </c>
      <c r="AF61" s="84" t="str">
        <f>IF(AE61="","",SUMIF(PORTAFOLIO!$AN$6:$AN$102,'TASA DE CAMBIO'!AE61,PORTAFOLIO!$AP$6:$AP$102)/SUM(PORTAFOLIO!$AP$6:$AP$102))</f>
        <v/>
      </c>
      <c r="AH61" s="84" t="str">
        <f>IF(AG61="","",VLOOKUP(AA61,PORTAFOLIO!$AK$6:$AQ$102,7,0)/(SUM(PORTAFOLIO!$AP$6:$AP$102)-SUM(PORTAFOLIO!$AQ$6:$AQ$102)))</f>
        <v/>
      </c>
    </row>
    <row r="62" spans="1:34" x14ac:dyDescent="0.2">
      <c r="A62" s="1" t="s">
        <v>115</v>
      </c>
      <c r="B62" s="6" cm="1">
        <f t="array" ref="B62">IF(A62="","",IFERROR(_FV(C62,"Cierre anterior",TRUE),""))</f>
        <v>670.83540000000005</v>
      </c>
      <c r="C62" s="1" t="e" vm="61">
        <v>#VALUE!</v>
      </c>
      <c r="D62" s="2"/>
      <c r="F62" s="8"/>
      <c r="G62" s="9"/>
      <c r="AB62" s="84" t="str">
        <f>IF(AA62="","",SUMIF(PORTAFOLIO!$AK$6:$AK$102,'TASA DE CAMBIO'!AA62,PORTAFOLIO!$AP$6:$AP$102)/SUM(PORTAFOLIO!$AP$6:$AP$102))</f>
        <v/>
      </c>
      <c r="AD62" s="84" t="str">
        <f>IF(AC62="","",SUMIF(PORTAFOLIO!$AL$6:$AL$102,'TASA DE CAMBIO'!AC62,PORTAFOLIO!$AP$6:$AP$102)/SUM(PORTAFOLIO!$AP$6:$AP$102))</f>
        <v/>
      </c>
      <c r="AF62" s="84" t="str">
        <f>IF(AE62="","",SUMIF(PORTAFOLIO!$AN$6:$AN$102,'TASA DE CAMBIO'!AE62,PORTAFOLIO!$AP$6:$AP$102)/SUM(PORTAFOLIO!$AP$6:$AP$102))</f>
        <v/>
      </c>
      <c r="AH62" s="84" t="str">
        <f>IF(AG62="","",VLOOKUP(AA62,PORTAFOLIO!$AK$6:$AQ$102,7,0)/(SUM(PORTAFOLIO!$AP$6:$AP$102)-SUM(PORTAFOLIO!$AQ$6:$AQ$102)))</f>
        <v/>
      </c>
    </row>
    <row r="63" spans="1:34" x14ac:dyDescent="0.2">
      <c r="A63" s="1" t="s">
        <v>116</v>
      </c>
      <c r="B63" s="6" cm="1">
        <f t="array" ref="B63">IF(A63="","",IFERROR(_FV(C63,"Cierre anterior",TRUE),""))</f>
        <v>7.3083</v>
      </c>
      <c r="C63" s="1" t="e" vm="62">
        <v>#VALUE!</v>
      </c>
      <c r="D63" s="2"/>
      <c r="F63" s="8"/>
      <c r="G63" s="9"/>
      <c r="AB63" s="84" t="str">
        <f>IF(AA63="","",SUMIF(PORTAFOLIO!$AK$6:$AK$102,'TASA DE CAMBIO'!AA63,PORTAFOLIO!$AP$6:$AP$102)/SUM(PORTAFOLIO!$AP$6:$AP$102))</f>
        <v/>
      </c>
      <c r="AD63" s="84" t="str">
        <f>IF(AC63="","",SUMIF(PORTAFOLIO!$AL$6:$AL$102,'TASA DE CAMBIO'!AC63,PORTAFOLIO!$AP$6:$AP$102)/SUM(PORTAFOLIO!$AP$6:$AP$102))</f>
        <v/>
      </c>
      <c r="AF63" s="84" t="str">
        <f>IF(AE63="","",SUMIF(PORTAFOLIO!$AN$6:$AN$102,'TASA DE CAMBIO'!AE63,PORTAFOLIO!$AP$6:$AP$102)/SUM(PORTAFOLIO!$AP$6:$AP$102))</f>
        <v/>
      </c>
      <c r="AH63" s="84" t="str">
        <f>IF(AG63="","",VLOOKUP(AA63,PORTAFOLIO!$AK$6:$AQ$102,7,0)/(SUM(PORTAFOLIO!$AP$6:$AP$102)-SUM(PORTAFOLIO!$AQ$6:$AQ$102)))</f>
        <v/>
      </c>
    </row>
    <row r="64" spans="1:34" x14ac:dyDescent="0.2">
      <c r="A64" s="1" t="s">
        <v>117</v>
      </c>
      <c r="B64" s="6" cm="1">
        <f t="array" ref="B64">IF(A64="","",IFERROR(_FV(C64,"Cierre anterior",TRUE),""))</f>
        <v>0.94630000000000003</v>
      </c>
      <c r="C64" s="1" t="e" vm="63">
        <v>#VALUE!</v>
      </c>
      <c r="D64" s="2"/>
      <c r="F64" s="8"/>
      <c r="G64" s="9"/>
      <c r="AB64" s="84" t="str">
        <f>IF(AA64="","",SUMIF(PORTAFOLIO!$AK$6:$AK$102,'TASA DE CAMBIO'!AA64,PORTAFOLIO!$AP$6:$AP$102)/SUM(PORTAFOLIO!$AP$6:$AP$102))</f>
        <v/>
      </c>
      <c r="AD64" s="84" t="str">
        <f>IF(AC64="","",SUMIF(PORTAFOLIO!$AL$6:$AL$102,'TASA DE CAMBIO'!AC64,PORTAFOLIO!$AP$6:$AP$102)/SUM(PORTAFOLIO!$AP$6:$AP$102))</f>
        <v/>
      </c>
      <c r="AF64" s="84" t="str">
        <f>IF(AE64="","",SUMIF(PORTAFOLIO!$AN$6:$AN$102,'TASA DE CAMBIO'!AE64,PORTAFOLIO!$AP$6:$AP$102)/SUM(PORTAFOLIO!$AP$6:$AP$102))</f>
        <v/>
      </c>
      <c r="AH64" s="84" t="str">
        <f>IF(AG64="","",VLOOKUP(AA64,PORTAFOLIO!$AK$6:$AQ$102,7,0)/(SUM(PORTAFOLIO!$AP$6:$AP$102)-SUM(PORTAFOLIO!$AQ$6:$AQ$102)))</f>
        <v/>
      </c>
    </row>
    <row r="65" spans="1:34" x14ac:dyDescent="0.2">
      <c r="A65" s="1" t="s">
        <v>118</v>
      </c>
      <c r="B65" s="6" cm="1">
        <f t="array" ref="B65">IF(A65="","",IFERROR(_FV(C65,"Cierre anterior",TRUE),""))</f>
        <v>2.5802999999999998</v>
      </c>
      <c r="C65" s="1" t="e" vm="64">
        <v>#VALUE!</v>
      </c>
      <c r="D65" s="2"/>
      <c r="F65" s="8"/>
      <c r="G65" s="9"/>
      <c r="AB65" s="84" t="str">
        <f>IF(AA65="","",SUMIF(PORTAFOLIO!$AK$6:$AK$102,'TASA DE CAMBIO'!AA65,PORTAFOLIO!$AP$6:$AP$102)/SUM(PORTAFOLIO!$AP$6:$AP$102))</f>
        <v/>
      </c>
      <c r="AD65" s="84" t="str">
        <f>IF(AC65="","",SUMIF(PORTAFOLIO!$AL$6:$AL$102,'TASA DE CAMBIO'!AC65,PORTAFOLIO!$AP$6:$AP$102)/SUM(PORTAFOLIO!$AP$6:$AP$102))</f>
        <v/>
      </c>
      <c r="AF65" s="84" t="str">
        <f>IF(AE65="","",SUMIF(PORTAFOLIO!$AN$6:$AN$102,'TASA DE CAMBIO'!AE65,PORTAFOLIO!$AP$6:$AP$102)/SUM(PORTAFOLIO!$AP$6:$AP$102))</f>
        <v/>
      </c>
      <c r="AH65" s="84" t="str">
        <f>IF(AG65="","",VLOOKUP(AA65,PORTAFOLIO!$AK$6:$AQ$102,7,0)/(SUM(PORTAFOLIO!$AP$6:$AP$102)-SUM(PORTAFOLIO!$AQ$6:$AQ$102)))</f>
        <v/>
      </c>
    </row>
    <row r="66" spans="1:34" x14ac:dyDescent="0.2">
      <c r="A66" s="1" t="s">
        <v>119</v>
      </c>
      <c r="B66" s="6" cm="1">
        <f t="array" ref="B66">IF(A66="","",IFERROR(_FV(C66,"Cierre anterior",TRUE),""))</f>
        <v>0.7026</v>
      </c>
      <c r="C66" s="1" t="e" vm="65">
        <v>#VALUE!</v>
      </c>
      <c r="D66" s="2"/>
      <c r="F66" s="8"/>
      <c r="G66" s="9"/>
      <c r="AB66" s="84" t="str">
        <f>IF(AA66="","",SUMIF(PORTAFOLIO!$AK$6:$AK$102,'TASA DE CAMBIO'!AA66,PORTAFOLIO!$AP$6:$AP$102)/SUM(PORTAFOLIO!$AP$6:$AP$102))</f>
        <v/>
      </c>
      <c r="AD66" s="84" t="str">
        <f>IF(AC66="","",SUMIF(PORTAFOLIO!$AL$6:$AL$102,'TASA DE CAMBIO'!AC66,PORTAFOLIO!$AP$6:$AP$102)/SUM(PORTAFOLIO!$AP$6:$AP$102))</f>
        <v/>
      </c>
      <c r="AF66" s="84" t="str">
        <f>IF(AE66="","",SUMIF(PORTAFOLIO!$AN$6:$AN$102,'TASA DE CAMBIO'!AE66,PORTAFOLIO!$AP$6:$AP$102)/SUM(PORTAFOLIO!$AP$6:$AP$102))</f>
        <v/>
      </c>
      <c r="AH66" s="84" t="str">
        <f>IF(AG66="","",VLOOKUP(AA66,PORTAFOLIO!$AK$6:$AQ$102,7,0)/(SUM(PORTAFOLIO!$AP$6:$AP$102)-SUM(PORTAFOLIO!$AQ$6:$AQ$102)))</f>
        <v/>
      </c>
    </row>
    <row r="67" spans="1:34" x14ac:dyDescent="0.2">
      <c r="A67" s="1" t="s">
        <v>120</v>
      </c>
      <c r="B67" s="6" cm="1">
        <f t="array" ref="B67">IF(A67="","",IFERROR(_FV(C67,"Cierre anterior",TRUE),""))</f>
        <v>4152.5</v>
      </c>
      <c r="C67" s="1" t="e" vm="66">
        <v>#VALUE!</v>
      </c>
      <c r="D67" s="2"/>
      <c r="F67" s="8"/>
      <c r="G67" s="9"/>
      <c r="AB67" s="84" t="str">
        <f>IF(AA67="","",SUMIF(PORTAFOLIO!$AK$6:$AK$102,'TASA DE CAMBIO'!AA67,PORTAFOLIO!$AP$6:$AP$102)/SUM(PORTAFOLIO!$AP$6:$AP$102))</f>
        <v/>
      </c>
      <c r="AD67" s="84" t="str">
        <f>IF(AC67="","",SUMIF(PORTAFOLIO!$AL$6:$AL$102,'TASA DE CAMBIO'!AC67,PORTAFOLIO!$AP$6:$AP$102)/SUM(PORTAFOLIO!$AP$6:$AP$102))</f>
        <v/>
      </c>
      <c r="AF67" s="84" t="str">
        <f>IF(AE67="","",SUMIF(PORTAFOLIO!$AN$6:$AN$102,'TASA DE CAMBIO'!AE67,PORTAFOLIO!$AP$6:$AP$102)/SUM(PORTAFOLIO!$AP$6:$AP$102))</f>
        <v/>
      </c>
      <c r="AH67" s="84" t="str">
        <f>IF(AG67="","",VLOOKUP(AA67,PORTAFOLIO!$AK$6:$AQ$102,7,0)/(SUM(PORTAFOLIO!$AP$6:$AP$102)-SUM(PORTAFOLIO!$AQ$6:$AQ$102)))</f>
        <v/>
      </c>
    </row>
    <row r="68" spans="1:34" x14ac:dyDescent="0.2">
      <c r="A68" s="1" t="s">
        <v>121</v>
      </c>
      <c r="B68" s="6" cm="1">
        <f t="array" ref="B68">IF(A68="","",IFERROR(_FV(C68,"Cierre anterior",TRUE),""))</f>
        <v>1</v>
      </c>
      <c r="C68" s="1" t="e" vm="67">
        <v>#VALUE!</v>
      </c>
      <c r="D68" s="2"/>
      <c r="F68" s="8"/>
      <c r="G68" s="9"/>
      <c r="AB68" s="84" t="str">
        <f>IF(AA68="","",SUMIF(PORTAFOLIO!$AK$6:$AK$102,'TASA DE CAMBIO'!AA68,PORTAFOLIO!$AP$6:$AP$102)/SUM(PORTAFOLIO!$AP$6:$AP$102))</f>
        <v/>
      </c>
      <c r="AD68" s="84" t="str">
        <f>IF(AC68="","",SUMIF(PORTAFOLIO!$AL$6:$AL$102,'TASA DE CAMBIO'!AC68,PORTAFOLIO!$AP$6:$AP$102)/SUM(PORTAFOLIO!$AP$6:$AP$102))</f>
        <v/>
      </c>
      <c r="AF68" s="84" t="str">
        <f>IF(AE68="","",SUMIF(PORTAFOLIO!$AN$6:$AN$102,'TASA DE CAMBIO'!AE68,PORTAFOLIO!$AP$6:$AP$102)/SUM(PORTAFOLIO!$AP$6:$AP$102))</f>
        <v/>
      </c>
      <c r="AH68" s="84" t="str">
        <f>IF(AG68="","",VLOOKUP(AA68,PORTAFOLIO!$AK$6:$AQ$102,7,0)/(SUM(PORTAFOLIO!$AP$6:$AP$102)-SUM(PORTAFOLIO!$AQ$6:$AQ$102)))</f>
        <v/>
      </c>
    </row>
    <row r="69" spans="1:34" x14ac:dyDescent="0.2">
      <c r="A69" s="1" t="s">
        <v>122</v>
      </c>
      <c r="B69" s="6" cm="1">
        <f t="array" ref="B69">IF(A69="","",IFERROR(_FV(C69,"Cierre anterior",TRUE),""))</f>
        <v>0.92120000000000002</v>
      </c>
      <c r="C69" s="1" t="e" vm="68">
        <v>#VALUE!</v>
      </c>
      <c r="D69" s="2"/>
      <c r="F69" s="8"/>
      <c r="G69" s="9"/>
      <c r="AB69" s="84" t="str">
        <f>IF(AA69="","",SUMIF(PORTAFOLIO!$AK$6:$AK$102,'TASA DE CAMBIO'!AA69,PORTAFOLIO!$AP$6:$AP$102)/SUM(PORTAFOLIO!$AP$6:$AP$102))</f>
        <v/>
      </c>
      <c r="AD69" s="84" t="str">
        <f>IF(AC69="","",SUMIF(PORTAFOLIO!$AL$6:$AL$102,'TASA DE CAMBIO'!AC69,PORTAFOLIO!$AP$6:$AP$102)/SUM(PORTAFOLIO!$AP$6:$AP$102))</f>
        <v/>
      </c>
      <c r="AF69" s="84" t="str">
        <f>IF(AE69="","",SUMIF(PORTAFOLIO!$AN$6:$AN$102,'TASA DE CAMBIO'!AE69,PORTAFOLIO!$AP$6:$AP$102)/SUM(PORTAFOLIO!$AP$6:$AP$102))</f>
        <v/>
      </c>
      <c r="AH69" s="84" t="str">
        <f>IF(AG69="","",VLOOKUP(AA69,PORTAFOLIO!$AK$6:$AQ$102,7,0)/(SUM(PORTAFOLIO!$AP$6:$AP$102)-SUM(PORTAFOLIO!$AQ$6:$AQ$102)))</f>
        <v/>
      </c>
    </row>
    <row r="70" spans="1:34" x14ac:dyDescent="0.2">
      <c r="A70" s="1" t="s">
        <v>123</v>
      </c>
      <c r="B70" s="6" cm="1">
        <f t="array" ref="B70">IF(A70="","",IFERROR(_FV(C70,"Cierre anterior",TRUE),""))</f>
        <v>1.5865</v>
      </c>
      <c r="C70" s="1" t="e" vm="69">
        <v>#VALUE!</v>
      </c>
      <c r="D70" s="2"/>
      <c r="F70" s="8"/>
      <c r="G70" s="9"/>
      <c r="AB70" s="84" t="str">
        <f>IF(AA70="","",SUMIF(PORTAFOLIO!$AK$6:$AK$102,'TASA DE CAMBIO'!AA70,PORTAFOLIO!$AP$6:$AP$102)/SUM(PORTAFOLIO!$AP$6:$AP$102))</f>
        <v/>
      </c>
      <c r="AD70" s="84" t="str">
        <f>IF(AC70="","",SUMIF(PORTAFOLIO!$AL$6:$AL$102,'TASA DE CAMBIO'!AC70,PORTAFOLIO!$AP$6:$AP$102)/SUM(PORTAFOLIO!$AP$6:$AP$102))</f>
        <v/>
      </c>
      <c r="AF70" s="84" t="str">
        <f>IF(AE70="","",SUMIF(PORTAFOLIO!$AN$6:$AN$102,'TASA DE CAMBIO'!AE70,PORTAFOLIO!$AP$6:$AP$102)/SUM(PORTAFOLIO!$AP$6:$AP$102))</f>
        <v/>
      </c>
      <c r="AH70" s="84" t="str">
        <f>IF(AG70="","",VLOOKUP(AA70,PORTAFOLIO!$AK$6:$AQ$102,7,0)/(SUM(PORTAFOLIO!$AP$6:$AP$102)-SUM(PORTAFOLIO!$AQ$6:$AQ$102)))</f>
        <v/>
      </c>
    </row>
    <row r="71" spans="1:34" x14ac:dyDescent="0.2">
      <c r="A71" s="1" t="s">
        <v>124</v>
      </c>
      <c r="B71" s="6" cm="1">
        <f t="array" ref="B71">IF(A71="","",IFERROR(_FV(C71,"Cierre anterior",TRUE),""))</f>
        <v>1.423</v>
      </c>
      <c r="C71" s="1" t="e" vm="70">
        <v>#VALUE!</v>
      </c>
      <c r="D71" s="2"/>
      <c r="F71" s="8"/>
      <c r="G71" s="9"/>
      <c r="AB71" s="84" t="str">
        <f>IF(AA71="","",SUMIF(PORTAFOLIO!$AK$6:$AK$102,'TASA DE CAMBIO'!AA71,PORTAFOLIO!$AP$6:$AP$102)/SUM(PORTAFOLIO!$AP$6:$AP$102))</f>
        <v/>
      </c>
      <c r="AD71" s="84" t="str">
        <f>IF(AC71="","",SUMIF(PORTAFOLIO!$AL$6:$AL$102,'TASA DE CAMBIO'!AC71,PORTAFOLIO!$AP$6:$AP$102)/SUM(PORTAFOLIO!$AP$6:$AP$102))</f>
        <v/>
      </c>
      <c r="AF71" s="84" t="str">
        <f>IF(AE71="","",SUMIF(PORTAFOLIO!$AN$6:$AN$102,'TASA DE CAMBIO'!AE71,PORTAFOLIO!$AP$6:$AP$102)/SUM(PORTAFOLIO!$AP$6:$AP$102))</f>
        <v/>
      </c>
      <c r="AH71" s="84" t="str">
        <f>IF(AG71="","",VLOOKUP(AA71,PORTAFOLIO!$AK$6:$AQ$102,7,0)/(SUM(PORTAFOLIO!$AP$6:$AP$102)-SUM(PORTAFOLIO!$AQ$6:$AQ$102)))</f>
        <v/>
      </c>
    </row>
    <row r="72" spans="1:34" x14ac:dyDescent="0.2">
      <c r="A72" s="1" t="s">
        <v>125</v>
      </c>
      <c r="B72" s="6" cm="1">
        <f t="array" ref="B72">IF(A72="","",IFERROR(_FV(C72,"Cierre anterior",TRUE),""))</f>
        <v>20.202000000000002</v>
      </c>
      <c r="C72" s="1" t="e" vm="71">
        <v>#VALUE!</v>
      </c>
      <c r="D72" s="2"/>
      <c r="F72" s="8"/>
      <c r="G72" s="9"/>
      <c r="AB72" s="84" t="str">
        <f>IF(AA72="","",SUMIF(PORTAFOLIO!$AK$6:$AK$102,'TASA DE CAMBIO'!AA72,PORTAFOLIO!$AP$6:$AP$102)/SUM(PORTAFOLIO!$AP$6:$AP$102))</f>
        <v/>
      </c>
      <c r="AD72" s="84" t="str">
        <f>IF(AC72="","",SUMIF(PORTAFOLIO!$AL$6:$AL$102,'TASA DE CAMBIO'!AC72,PORTAFOLIO!$AP$6:$AP$102)/SUM(PORTAFOLIO!$AP$6:$AP$102))</f>
        <v/>
      </c>
      <c r="AF72" s="84" t="str">
        <f>IF(AE72="","",SUMIF(PORTAFOLIO!$AN$6:$AN$102,'TASA DE CAMBIO'!AE72,PORTAFOLIO!$AP$6:$AP$102)/SUM(PORTAFOLIO!$AP$6:$AP$102))</f>
        <v/>
      </c>
      <c r="AH72" s="84" t="str">
        <f>IF(AG72="","",VLOOKUP(AA72,PORTAFOLIO!$AK$6:$AQ$102,7,0)/(SUM(PORTAFOLIO!$AP$6:$AP$102)-SUM(PORTAFOLIO!$AQ$6:$AQ$102)))</f>
        <v/>
      </c>
    </row>
    <row r="73" spans="1:34" x14ac:dyDescent="0.2">
      <c r="A73" s="1" t="s">
        <v>126</v>
      </c>
      <c r="B73" s="6" cm="1">
        <f t="array" ref="B73">IF(A73="","",IFERROR(_FV(C73,"Cierre anterior",TRUE),""))</f>
        <v>1072.8</v>
      </c>
      <c r="C73" s="1" t="e" vm="72">
        <v>#VALUE!</v>
      </c>
      <c r="D73" s="2"/>
      <c r="F73" s="8"/>
      <c r="G73" s="9"/>
      <c r="AB73" s="84" t="str">
        <f>IF(AA73="","",SUMIF(PORTAFOLIO!$AK$6:$AK$102,'TASA DE CAMBIO'!AA73,PORTAFOLIO!$AP$6:$AP$102)/SUM(PORTAFOLIO!$AP$6:$AP$102))</f>
        <v/>
      </c>
      <c r="AD73" s="84" t="str">
        <f>IF(AC73="","",SUMIF(PORTAFOLIO!$AL$6:$AL$102,'TASA DE CAMBIO'!AC73,PORTAFOLIO!$AP$6:$AP$102)/SUM(PORTAFOLIO!$AP$6:$AP$102))</f>
        <v/>
      </c>
      <c r="AF73" s="84" t="str">
        <f>IF(AE73="","",SUMIF(PORTAFOLIO!$AN$6:$AN$102,'TASA DE CAMBIO'!AE73,PORTAFOLIO!$AP$6:$AP$102)/SUM(PORTAFOLIO!$AP$6:$AP$102))</f>
        <v/>
      </c>
      <c r="AH73" s="84" t="str">
        <f>IF(AG73="","",VLOOKUP(AA73,PORTAFOLIO!$AK$6:$AQ$102,7,0)/(SUM(PORTAFOLIO!$AP$6:$AP$102)-SUM(PORTAFOLIO!$AQ$6:$AQ$102)))</f>
        <v/>
      </c>
    </row>
    <row r="74" spans="1:34" x14ac:dyDescent="0.2">
      <c r="A74" s="1" t="s">
        <v>127</v>
      </c>
      <c r="B74" s="6" cm="1">
        <f t="array" ref="B74">IF(A74="","",IFERROR(_FV(C74,"Cierre anterior",TRUE),""))</f>
        <v>3.67</v>
      </c>
      <c r="C74" s="1" t="e" vm="73">
        <v>#VALUE!</v>
      </c>
      <c r="D74" s="2"/>
      <c r="F74" s="8"/>
      <c r="G74" s="9"/>
      <c r="AB74" s="84" t="str">
        <f>IF(AA74="","",SUMIF(PORTAFOLIO!$AK$6:$AK$102,'TASA DE CAMBIO'!AA74,PORTAFOLIO!$AP$6:$AP$102)/SUM(PORTAFOLIO!$AP$6:$AP$102))</f>
        <v/>
      </c>
      <c r="AD74" s="84" t="str">
        <f>IF(AC74="","",SUMIF(PORTAFOLIO!$AL$6:$AL$102,'TASA DE CAMBIO'!AC74,PORTAFOLIO!$AP$6:$AP$102)/SUM(PORTAFOLIO!$AP$6:$AP$102))</f>
        <v/>
      </c>
      <c r="AF74" s="84" t="str">
        <f>IF(AE74="","",SUMIF(PORTAFOLIO!$AN$6:$AN$102,'TASA DE CAMBIO'!AE74,PORTAFOLIO!$AP$6:$AP$102)/SUM(PORTAFOLIO!$AP$6:$AP$102))</f>
        <v/>
      </c>
      <c r="AH74" s="84" t="str">
        <f>IF(AG74="","",VLOOKUP(AA74,PORTAFOLIO!$AK$6:$AQ$102,7,0)/(SUM(PORTAFOLIO!$AP$6:$AP$102)-SUM(PORTAFOLIO!$AQ$6:$AQ$102)))</f>
        <v/>
      </c>
    </row>
    <row r="75" spans="1:34" x14ac:dyDescent="0.2">
      <c r="A75" s="1" t="s">
        <v>128</v>
      </c>
      <c r="B75" s="6" cm="1">
        <f t="array" ref="B75">IF(A75="","",IFERROR(_FV(C75,"Cierre anterior",TRUE),""))</f>
        <v>954.8</v>
      </c>
      <c r="C75" s="1" t="e" vm="74">
        <v>#VALUE!</v>
      </c>
      <c r="D75" s="2"/>
      <c r="F75" s="8"/>
      <c r="G75" s="9"/>
      <c r="AB75" s="84" t="str">
        <f>IF(AA75="","",SUMIF(PORTAFOLIO!$AK$6:$AK$102,'TASA DE CAMBIO'!AA75,PORTAFOLIO!$AP$6:$AP$102)/SUM(PORTAFOLIO!$AP$6:$AP$102))</f>
        <v/>
      </c>
      <c r="AD75" s="84" t="str">
        <f>IF(AC75="","",SUMIF(PORTAFOLIO!$AL$6:$AL$102,'TASA DE CAMBIO'!AC75,PORTAFOLIO!$AP$6:$AP$102)/SUM(PORTAFOLIO!$AP$6:$AP$102))</f>
        <v/>
      </c>
      <c r="AF75" s="84" t="str">
        <f>IF(AE75="","",SUMIF(PORTAFOLIO!$AN$6:$AN$102,'TASA DE CAMBIO'!AE75,PORTAFOLIO!$AP$6:$AP$102)/SUM(PORTAFOLIO!$AP$6:$AP$102))</f>
        <v/>
      </c>
      <c r="AH75" s="84" t="str">
        <f>IF(AG75="","",VLOOKUP(AA75,PORTAFOLIO!$AK$6:$AQ$102,7,0)/(SUM(PORTAFOLIO!$AP$6:$AP$102)-SUM(PORTAFOLIO!$AQ$6:$AQ$102)))</f>
        <v/>
      </c>
    </row>
    <row r="76" spans="1:34" x14ac:dyDescent="0.2">
      <c r="A76" s="1" t="s">
        <v>129</v>
      </c>
      <c r="B76" s="6" cm="1">
        <f t="array" ref="B76">IF(A76="","",IFERROR(_FV(C76,"Cierre anterior",TRUE),""))</f>
        <v>10.401899999999999</v>
      </c>
      <c r="C76" s="1" t="e" vm="75">
        <v>#VALUE!</v>
      </c>
      <c r="D76" s="2"/>
      <c r="F76" s="8"/>
      <c r="G76" s="9"/>
      <c r="AB76" s="84" t="str">
        <f>IF(AA76="","",SUMIF(PORTAFOLIO!$AK$6:$AK$102,'TASA DE CAMBIO'!AA76,PORTAFOLIO!$AP$6:$AP$102)/SUM(PORTAFOLIO!$AP$6:$AP$102))</f>
        <v/>
      </c>
      <c r="AD76" s="84" t="str">
        <f>IF(AC76="","",SUMIF(PORTAFOLIO!$AL$6:$AL$102,'TASA DE CAMBIO'!AC76,PORTAFOLIO!$AP$6:$AP$102)/SUM(PORTAFOLIO!$AP$6:$AP$102))</f>
        <v/>
      </c>
      <c r="AF76" s="84" t="str">
        <f>IF(AE76="","",SUMIF(PORTAFOLIO!$AN$6:$AN$102,'TASA DE CAMBIO'!AE76,PORTAFOLIO!$AP$6:$AP$102)/SUM(PORTAFOLIO!$AP$6:$AP$102))</f>
        <v/>
      </c>
      <c r="AH76" s="84" t="str">
        <f>IF(AG76="","",VLOOKUP(AA76,PORTAFOLIO!$AK$6:$AQ$102,7,0)/(SUM(PORTAFOLIO!$AP$6:$AP$102)-SUM(PORTAFOLIO!$AQ$6:$AQ$102)))</f>
        <v/>
      </c>
    </row>
    <row r="77" spans="1:34" x14ac:dyDescent="0.2">
      <c r="A77" s="1" t="s">
        <v>130</v>
      </c>
      <c r="B77" s="6" cm="1">
        <f t="array" ref="B77">IF(A77="","",IFERROR(_FV(C77,"Cierre anterior",TRUE),""))</f>
        <v>1.3469</v>
      </c>
      <c r="C77" s="1" t="e" vm="76">
        <v>#VALUE!</v>
      </c>
      <c r="D77" s="2"/>
      <c r="F77" s="8"/>
      <c r="G77" s="9"/>
      <c r="AB77" s="84" t="str">
        <f>IF(AA77="","",SUMIF(PORTAFOLIO!$AK$6:$AK$102,'TASA DE CAMBIO'!AA77,PORTAFOLIO!$AP$6:$AP$102)/SUM(PORTAFOLIO!$AP$6:$AP$102))</f>
        <v/>
      </c>
      <c r="AD77" s="84" t="str">
        <f>IF(AC77="","",SUMIF(PORTAFOLIO!$AL$6:$AL$102,'TASA DE CAMBIO'!AC77,PORTAFOLIO!$AP$6:$AP$102)/SUM(PORTAFOLIO!$AP$6:$AP$102))</f>
        <v/>
      </c>
      <c r="AF77" s="84" t="str">
        <f>IF(AE77="","",SUMIF(PORTAFOLIO!$AN$6:$AN$102,'TASA DE CAMBIO'!AE77,PORTAFOLIO!$AP$6:$AP$102)/SUM(PORTAFOLIO!$AP$6:$AP$102))</f>
        <v/>
      </c>
      <c r="AH77" s="84" t="str">
        <f>IF(AG77="","",VLOOKUP(AA77,PORTAFOLIO!$AK$6:$AQ$102,7,0)/(SUM(PORTAFOLIO!$AP$6:$AP$102)-SUM(PORTAFOLIO!$AQ$6:$AQ$102)))</f>
        <v/>
      </c>
    </row>
    <row r="78" spans="1:34" x14ac:dyDescent="0.2">
      <c r="A78" s="1" t="s">
        <v>131</v>
      </c>
      <c r="B78" s="6" cm="1">
        <f t="array" ref="B78">IF(A78="","",IFERROR(_FV(C78,"Cierre anterior",TRUE),""))</f>
        <v>3.6726000000000001</v>
      </c>
      <c r="C78" s="1" t="e" vm="77">
        <v>#VALUE!</v>
      </c>
      <c r="D78" s="2"/>
      <c r="F78" s="8"/>
      <c r="G78" s="9"/>
      <c r="AB78" s="84" t="str">
        <f>IF(AA78="","",SUMIF(PORTAFOLIO!$AK$6:$AK$102,'TASA DE CAMBIO'!AA78,PORTAFOLIO!$AP$6:$AP$102)/SUM(PORTAFOLIO!$AP$6:$AP$102))</f>
        <v/>
      </c>
      <c r="AD78" s="84" t="str">
        <f>IF(AC78="","",SUMIF(PORTAFOLIO!$AL$6:$AL$102,'TASA DE CAMBIO'!AC78,PORTAFOLIO!$AP$6:$AP$102)/SUM(PORTAFOLIO!$AP$6:$AP$102))</f>
        <v/>
      </c>
      <c r="AF78" s="84" t="str">
        <f>IF(AE78="","",SUMIF(PORTAFOLIO!$AN$6:$AN$102,'TASA DE CAMBIO'!AE78,PORTAFOLIO!$AP$6:$AP$102)/SUM(PORTAFOLIO!$AP$6:$AP$102))</f>
        <v/>
      </c>
      <c r="AH78" s="84" t="str">
        <f>IF(AG78="","",VLOOKUP(AA78,PORTAFOLIO!$AK$6:$AQ$102,7,0)/(SUM(PORTAFOLIO!$AP$6:$AP$102)-SUM(PORTAFOLIO!$AQ$6:$AQ$102)))</f>
        <v/>
      </c>
    </row>
    <row r="79" spans="1:34" x14ac:dyDescent="0.2">
      <c r="A79" s="1" t="s">
        <v>132</v>
      </c>
      <c r="B79" s="6" cm="1">
        <f t="array" ref="B79">IF(A79="","",IFERROR(_FV(C79,"Cierre anterior",TRUE),""))</f>
        <v>1</v>
      </c>
      <c r="C79" s="1" t="e" vm="78">
        <v>#VALUE!</v>
      </c>
      <c r="D79" s="2"/>
      <c r="F79" s="8"/>
      <c r="G79" s="9"/>
      <c r="AB79" s="84" t="str">
        <f>IF(AA79="","",SUMIF(PORTAFOLIO!$AK$6:$AK$102,'TASA DE CAMBIO'!AA79,PORTAFOLIO!$AP$6:$AP$102)/SUM(PORTAFOLIO!$AP$6:$AP$102))</f>
        <v/>
      </c>
      <c r="AD79" s="84" t="str">
        <f>IF(AC79="","",SUMIF(PORTAFOLIO!$AL$6:$AL$102,'TASA DE CAMBIO'!AC79,PORTAFOLIO!$AP$6:$AP$102)/SUM(PORTAFOLIO!$AP$6:$AP$102))</f>
        <v/>
      </c>
      <c r="AF79" s="84" t="str">
        <f>IF(AE79="","",SUMIF(PORTAFOLIO!$AN$6:$AN$102,'TASA DE CAMBIO'!AE79,PORTAFOLIO!$AP$6:$AP$102)/SUM(PORTAFOLIO!$AP$6:$AP$102))</f>
        <v/>
      </c>
      <c r="AH79" s="84" t="str">
        <f>IF(AG79="","",VLOOKUP(AA79,PORTAFOLIO!$AK$6:$AQ$102,7,0)/(SUM(PORTAFOLIO!$AP$6:$AP$102)-SUM(PORTAFOLIO!$AQ$6:$AQ$102)))</f>
        <v/>
      </c>
    </row>
    <row r="80" spans="1:34" x14ac:dyDescent="0.2">
      <c r="A80" s="1" t="s">
        <v>133</v>
      </c>
      <c r="B80" s="6" cm="1">
        <f t="array" ref="B80">IF(A80="","",IFERROR(_FV(C80,"Cierre anterior",TRUE),""))</f>
        <v>205.386</v>
      </c>
      <c r="C80" s="1" t="e" vm="79">
        <v>#VALUE!</v>
      </c>
      <c r="D80" s="2"/>
      <c r="F80" s="8"/>
      <c r="G80" s="9"/>
      <c r="AB80" s="84" t="str">
        <f>IF(AA80="","",SUMIF(PORTAFOLIO!$AK$6:$AK$102,'TASA DE CAMBIO'!AA80,PORTAFOLIO!$AP$6:$AP$102)/SUM(PORTAFOLIO!$AP$6:$AP$102))</f>
        <v/>
      </c>
      <c r="AD80" s="84" t="str">
        <f>IF(AC80="","",SUMIF(PORTAFOLIO!$AL$6:$AL$102,'TASA DE CAMBIO'!AC80,PORTAFOLIO!$AP$6:$AP$102)/SUM(PORTAFOLIO!$AP$6:$AP$102))</f>
        <v/>
      </c>
      <c r="AF80" s="84" t="str">
        <f>IF(AE80="","",SUMIF(PORTAFOLIO!$AN$6:$AN$102,'TASA DE CAMBIO'!AE80,PORTAFOLIO!$AP$6:$AP$102)/SUM(PORTAFOLIO!$AP$6:$AP$102))</f>
        <v/>
      </c>
      <c r="AH80" s="84" t="str">
        <f>IF(AG80="","",VLOOKUP(AA80,PORTAFOLIO!$AK$6:$AQ$102,7,0)/(SUM(PORTAFOLIO!$AP$6:$AP$102)-SUM(PORTAFOLIO!$AQ$6:$AQ$102)))</f>
        <v/>
      </c>
    </row>
    <row r="81" spans="1:34" x14ac:dyDescent="0.2">
      <c r="A81" s="1" t="s">
        <v>134</v>
      </c>
      <c r="B81" s="6" cm="1">
        <f t="array" ref="B81">IF(A81="","",IFERROR(_FV(C81,"Cierre anterior",TRUE),""))</f>
        <v>4.9459999999999997E-2</v>
      </c>
      <c r="C81" s="1" t="e" vm="80">
        <v>#VALUE!</v>
      </c>
      <c r="D81" s="2"/>
      <c r="F81" s="8"/>
      <c r="G81" s="9"/>
      <c r="AB81" s="84" t="str">
        <f>IF(AA81="","",SUMIF(PORTAFOLIO!$AK$6:$AK$102,'TASA DE CAMBIO'!AA81,PORTAFOLIO!$AP$6:$AP$102)/SUM(PORTAFOLIO!$AP$6:$AP$102))</f>
        <v/>
      </c>
      <c r="AD81" s="84" t="str">
        <f>IF(AC81="","",SUMIF(PORTAFOLIO!$AL$6:$AL$102,'TASA DE CAMBIO'!AC81,PORTAFOLIO!$AP$6:$AP$102)/SUM(PORTAFOLIO!$AP$6:$AP$102))</f>
        <v/>
      </c>
      <c r="AF81" s="84" t="str">
        <f>IF(AE81="","",SUMIF(PORTAFOLIO!$AN$6:$AN$102,'TASA DE CAMBIO'!AE81,PORTAFOLIO!$AP$6:$AP$102)/SUM(PORTAFOLIO!$AP$6:$AP$102))</f>
        <v/>
      </c>
      <c r="AH81" s="84" t="str">
        <f>IF(AG81="","",VLOOKUP(AA81,PORTAFOLIO!$AK$6:$AQ$102,7,0)/(SUM(PORTAFOLIO!$AP$6:$AP$102)-SUM(PORTAFOLIO!$AQ$6:$AQ$102)))</f>
        <v/>
      </c>
    </row>
    <row r="82" spans="1:34" x14ac:dyDescent="0.2">
      <c r="A82" s="1" t="s">
        <v>135</v>
      </c>
      <c r="B82" s="6" cm="1">
        <f t="array" ref="B82">IF(A82="","",IFERROR(_FV(C82,"Cierre anterior",TRUE),""))</f>
        <v>4.5560000000000003E-2</v>
      </c>
      <c r="C82" s="1" t="e" vm="81">
        <v>#VALUE!</v>
      </c>
      <c r="D82" s="2"/>
      <c r="F82" s="8"/>
      <c r="G82" s="9"/>
      <c r="AB82" s="84" t="str">
        <f>IF(AA82="","",SUMIF(PORTAFOLIO!$AK$6:$AK$102,'TASA DE CAMBIO'!AA82,PORTAFOLIO!$AP$6:$AP$102)/SUM(PORTAFOLIO!$AP$6:$AP$102))</f>
        <v/>
      </c>
      <c r="AD82" s="84" t="str">
        <f>IF(AC82="","",SUMIF(PORTAFOLIO!$AL$6:$AL$102,'TASA DE CAMBIO'!AC82,PORTAFOLIO!$AP$6:$AP$102)/SUM(PORTAFOLIO!$AP$6:$AP$102))</f>
        <v/>
      </c>
      <c r="AF82" s="84" t="str">
        <f>IF(AE82="","",SUMIF(PORTAFOLIO!$AN$6:$AN$102,'TASA DE CAMBIO'!AE82,PORTAFOLIO!$AP$6:$AP$102)/SUM(PORTAFOLIO!$AP$6:$AP$102))</f>
        <v/>
      </c>
      <c r="AH82" s="84" t="str">
        <f>IF(AG82="","",VLOOKUP(AA82,PORTAFOLIO!$AK$6:$AQ$102,7,0)/(SUM(PORTAFOLIO!$AP$6:$AP$102)-SUM(PORTAFOLIO!$AQ$6:$AQ$102)))</f>
        <v/>
      </c>
    </row>
    <row r="83" spans="1:34" x14ac:dyDescent="0.2">
      <c r="A83" s="1" t="s">
        <v>136</v>
      </c>
      <c r="B83" s="6" cm="1">
        <f t="array" ref="B83">IF(A83="","",IFERROR(_FV(C83,"Cierre anterior",TRUE),""))</f>
        <v>7.8469999999999998E-2</v>
      </c>
      <c r="C83" s="1" t="e" vm="82">
        <v>#VALUE!</v>
      </c>
      <c r="D83" s="2"/>
      <c r="F83" s="8"/>
      <c r="G83" s="9"/>
      <c r="AB83" s="84" t="str">
        <f>IF(AA83="","",SUMIF(PORTAFOLIO!$AK$6:$AK$102,'TASA DE CAMBIO'!AA83,PORTAFOLIO!$AP$6:$AP$102)/SUM(PORTAFOLIO!$AP$6:$AP$102))</f>
        <v/>
      </c>
      <c r="AD83" s="84" t="str">
        <f>IF(AC83="","",SUMIF(PORTAFOLIO!$AL$6:$AL$102,'TASA DE CAMBIO'!AC83,PORTAFOLIO!$AP$6:$AP$102)/SUM(PORTAFOLIO!$AP$6:$AP$102))</f>
        <v/>
      </c>
      <c r="AF83" s="84" t="str">
        <f>IF(AE83="","",SUMIF(PORTAFOLIO!$AN$6:$AN$102,'TASA DE CAMBIO'!AE83,PORTAFOLIO!$AP$6:$AP$102)/SUM(PORTAFOLIO!$AP$6:$AP$102))</f>
        <v/>
      </c>
      <c r="AH83" s="84" t="str">
        <f>IF(AG83="","",VLOOKUP(AA83,PORTAFOLIO!$AK$6:$AQ$102,7,0)/(SUM(PORTAFOLIO!$AP$6:$AP$102)-SUM(PORTAFOLIO!$AQ$6:$AQ$102)))</f>
        <v/>
      </c>
    </row>
    <row r="84" spans="1:34" x14ac:dyDescent="0.2">
      <c r="A84" s="1" t="s">
        <v>137</v>
      </c>
      <c r="B84" s="6" cm="1">
        <f t="array" ref="B84">IF(A84="","",IFERROR(_FV(C84,"Cierre anterior",TRUE),""))</f>
        <v>7.0379999999999998E-2</v>
      </c>
      <c r="C84" s="1" t="e" vm="83">
        <v>#VALUE!</v>
      </c>
      <c r="D84" s="2"/>
      <c r="F84" s="8"/>
      <c r="G84" s="9"/>
      <c r="AB84" s="84" t="str">
        <f>IF(AA84="","",SUMIF(PORTAFOLIO!$AK$6:$AK$102,'TASA DE CAMBIO'!AA84,PORTAFOLIO!$AP$6:$AP$102)/SUM(PORTAFOLIO!$AP$6:$AP$102))</f>
        <v/>
      </c>
      <c r="AD84" s="84" t="str">
        <f>IF(AC84="","",SUMIF(PORTAFOLIO!$AL$6:$AL$102,'TASA DE CAMBIO'!AC84,PORTAFOLIO!$AP$6:$AP$102)/SUM(PORTAFOLIO!$AP$6:$AP$102))</f>
        <v/>
      </c>
      <c r="AF84" s="84" t="str">
        <f>IF(AE84="","",SUMIF(PORTAFOLIO!$AN$6:$AN$102,'TASA DE CAMBIO'!AE84,PORTAFOLIO!$AP$6:$AP$102)/SUM(PORTAFOLIO!$AP$6:$AP$102))</f>
        <v/>
      </c>
      <c r="AH84" s="84" t="str">
        <f>IF(AG84="","",VLOOKUP(AA84,PORTAFOLIO!$AK$6:$AQ$102,7,0)/(SUM(PORTAFOLIO!$AP$6:$AP$102)-SUM(PORTAFOLIO!$AQ$6:$AQ$102)))</f>
        <v/>
      </c>
    </row>
    <row r="85" spans="1:34" x14ac:dyDescent="0.2">
      <c r="A85" s="1" t="s">
        <v>138</v>
      </c>
      <c r="B85" s="6" cm="1">
        <f t="array" ref="B85">IF(A85="","",IFERROR(_FV(C85,"Cierre anterior",TRUE),""))</f>
        <v>4.9459999999999997E-2</v>
      </c>
      <c r="C85" s="1" t="e" vm="84">
        <v>#VALUE!</v>
      </c>
      <c r="D85" s="2"/>
      <c r="F85" s="8"/>
      <c r="G85" s="9"/>
      <c r="AB85" s="84" t="str">
        <f>IF(AA85="","",SUMIF(PORTAFOLIO!$AK$6:$AK$102,'TASA DE CAMBIO'!AA85,PORTAFOLIO!$AP$6:$AP$102)/SUM(PORTAFOLIO!$AP$6:$AP$102))</f>
        <v/>
      </c>
      <c r="AD85" s="84" t="str">
        <f>IF(AC85="","",SUMIF(PORTAFOLIO!$AL$6:$AL$102,'TASA DE CAMBIO'!AC85,PORTAFOLIO!$AP$6:$AP$102)/SUM(PORTAFOLIO!$AP$6:$AP$102))</f>
        <v/>
      </c>
      <c r="AF85" s="84" t="str">
        <f>IF(AE85="","",SUMIF(PORTAFOLIO!$AN$6:$AN$102,'TASA DE CAMBIO'!AE85,PORTAFOLIO!$AP$6:$AP$102)/SUM(PORTAFOLIO!$AP$6:$AP$102))</f>
        <v/>
      </c>
      <c r="AH85" s="84" t="str">
        <f>IF(AG85="","",VLOOKUP(AA85,PORTAFOLIO!$AK$6:$AQ$102,7,0)/(SUM(PORTAFOLIO!$AP$6:$AP$102)-SUM(PORTAFOLIO!$AQ$6:$AQ$102)))</f>
        <v/>
      </c>
    </row>
    <row r="86" spans="1:34" x14ac:dyDescent="0.2">
      <c r="A86" s="1" t="s">
        <v>139</v>
      </c>
      <c r="B86" s="6" cm="1">
        <f t="array" ref="B86">IF(A86="","",IFERROR(_FV(C86,"Cierre anterior",TRUE),""))</f>
        <v>53.061599999999999</v>
      </c>
      <c r="C86" s="1" t="e" vm="85">
        <v>#VALUE!</v>
      </c>
      <c r="D86" s="2"/>
      <c r="F86" s="8"/>
      <c r="G86" s="9"/>
      <c r="AB86" s="84" t="str">
        <f>IF(AA86="","",SUMIF(PORTAFOLIO!$AK$6:$AK$102,'TASA DE CAMBIO'!AA86,PORTAFOLIO!$AP$6:$AP$102)/SUM(PORTAFOLIO!$AP$6:$AP$102))</f>
        <v/>
      </c>
      <c r="AD86" s="84" t="str">
        <f>IF(AC86="","",SUMIF(PORTAFOLIO!$AL$6:$AL$102,'TASA DE CAMBIO'!AC86,PORTAFOLIO!$AP$6:$AP$102)/SUM(PORTAFOLIO!$AP$6:$AP$102))</f>
        <v/>
      </c>
      <c r="AF86" s="84" t="str">
        <f>IF(AE86="","",SUMIF(PORTAFOLIO!$AN$6:$AN$102,'TASA DE CAMBIO'!AE86,PORTAFOLIO!$AP$6:$AP$102)/SUM(PORTAFOLIO!$AP$6:$AP$102))</f>
        <v/>
      </c>
      <c r="AH86" s="84" t="str">
        <f>IF(AG86="","",VLOOKUP(AA86,PORTAFOLIO!$AK$6:$AQ$102,7,0)/(SUM(PORTAFOLIO!$AP$6:$AP$102)-SUM(PORTAFOLIO!$AQ$6:$AQ$102)))</f>
        <v/>
      </c>
    </row>
    <row r="87" spans="1:34" x14ac:dyDescent="0.2">
      <c r="A87" s="1" t="s">
        <v>140</v>
      </c>
      <c r="B87" s="6" cm="1">
        <f t="array" ref="B87">IF(A87="","",IFERROR(_FV(C87,"Cierre anterior",TRUE),""))</f>
        <v>0.18149999999999999</v>
      </c>
      <c r="C87" s="1" t="e" vm="86">
        <v>#VALUE!</v>
      </c>
      <c r="D87" s="2"/>
      <c r="F87" s="8"/>
      <c r="G87" s="9"/>
      <c r="AB87" s="84" t="str">
        <f>IF(AA87="","",SUMIF(PORTAFOLIO!$AK$6:$AK$102,'TASA DE CAMBIO'!AA87,PORTAFOLIO!$AP$6:$AP$102)/SUM(PORTAFOLIO!$AP$6:$AP$102))</f>
        <v/>
      </c>
      <c r="AD87" s="84" t="str">
        <f>IF(AC87="","",SUMIF(PORTAFOLIO!$AL$6:$AL$102,'TASA DE CAMBIO'!AC87,PORTAFOLIO!$AP$6:$AP$102)/SUM(PORTAFOLIO!$AP$6:$AP$102))</f>
        <v/>
      </c>
      <c r="AF87" s="84" t="str">
        <f>IF(AE87="","",SUMIF(PORTAFOLIO!$AN$6:$AN$102,'TASA DE CAMBIO'!AE87,PORTAFOLIO!$AP$6:$AP$102)/SUM(PORTAFOLIO!$AP$6:$AP$102))</f>
        <v/>
      </c>
      <c r="AH87" s="84" t="str">
        <f>IF(AG87="","",VLOOKUP(AA87,PORTAFOLIO!$AK$6:$AQ$102,7,0)/(SUM(PORTAFOLIO!$AP$6:$AP$102)-SUM(PORTAFOLIO!$AQ$6:$AQ$102)))</f>
        <v/>
      </c>
    </row>
    <row r="88" spans="1:34" x14ac:dyDescent="0.2">
      <c r="A88" s="1" t="s">
        <v>141</v>
      </c>
      <c r="B88" s="6" cm="1">
        <f t="array" ref="B88">IF(A88="","",IFERROR(_FV(C88,"Cierre anterior",TRUE),""))</f>
        <v>47.225200000000001</v>
      </c>
      <c r="C88" s="1" t="e" vm="87">
        <v>#VALUE!</v>
      </c>
      <c r="D88" s="2"/>
      <c r="F88" s="8"/>
      <c r="G88" s="9"/>
      <c r="AB88" s="84" t="str">
        <f>IF(AA88="","",SUMIF(PORTAFOLIO!$AK$6:$AK$102,'TASA DE CAMBIO'!AA88,PORTAFOLIO!$AP$6:$AP$102)/SUM(PORTAFOLIO!$AP$6:$AP$102))</f>
        <v/>
      </c>
      <c r="AD88" s="84" t="str">
        <f>IF(AC88="","",SUMIF(PORTAFOLIO!$AL$6:$AL$102,'TASA DE CAMBIO'!AC88,PORTAFOLIO!$AP$6:$AP$102)/SUM(PORTAFOLIO!$AP$6:$AP$102))</f>
        <v/>
      </c>
      <c r="AF88" s="84" t="str">
        <f>IF(AE88="","",SUMIF(PORTAFOLIO!$AN$6:$AN$102,'TASA DE CAMBIO'!AE88,PORTAFOLIO!$AP$6:$AP$102)/SUM(PORTAFOLIO!$AP$6:$AP$102))</f>
        <v/>
      </c>
      <c r="AH88" s="84" t="str">
        <f>IF(AG88="","",VLOOKUP(AA88,PORTAFOLIO!$AK$6:$AQ$102,7,0)/(SUM(PORTAFOLIO!$AP$6:$AP$102)-SUM(PORTAFOLIO!$AQ$6:$AQ$102)))</f>
        <v/>
      </c>
    </row>
    <row r="89" spans="1:34" x14ac:dyDescent="0.2">
      <c r="A89" s="1" t="s">
        <v>142</v>
      </c>
      <c r="B89" s="6" cm="1">
        <f t="array" ref="B89">IF(A89="","",IFERROR(_FV(C89,"Cierre anterior",TRUE),""))</f>
        <v>0.51449999999999996</v>
      </c>
      <c r="C89" s="1" t="e" vm="88">
        <v>#VALUE!</v>
      </c>
      <c r="D89" s="2"/>
      <c r="F89" s="8"/>
      <c r="G89" s="9"/>
      <c r="AB89" s="84" t="str">
        <f>IF(AA89="","",SUMIF(PORTAFOLIO!$AK$6:$AK$102,'TASA DE CAMBIO'!AA89,PORTAFOLIO!$AP$6:$AP$102)/SUM(PORTAFOLIO!$AP$6:$AP$102))</f>
        <v/>
      </c>
      <c r="AD89" s="84" t="str">
        <f>IF(AC89="","",SUMIF(PORTAFOLIO!$AL$6:$AL$102,'TASA DE CAMBIO'!AC89,PORTAFOLIO!$AP$6:$AP$102)/SUM(PORTAFOLIO!$AP$6:$AP$102))</f>
        <v/>
      </c>
      <c r="AF89" s="84" t="str">
        <f>IF(AE89="","",SUMIF(PORTAFOLIO!$AN$6:$AN$102,'TASA DE CAMBIO'!AE89,PORTAFOLIO!$AP$6:$AP$102)/SUM(PORTAFOLIO!$AP$6:$AP$102))</f>
        <v/>
      </c>
      <c r="AH89" s="84" t="str">
        <f>IF(AG89="","",VLOOKUP(AA89,PORTAFOLIO!$AK$6:$AQ$102,7,0)/(SUM(PORTAFOLIO!$AP$6:$AP$102)-SUM(PORTAFOLIO!$AQ$6:$AQ$102)))</f>
        <v/>
      </c>
    </row>
    <row r="90" spans="1:34" x14ac:dyDescent="0.2">
      <c r="A90" s="1" t="s">
        <v>143</v>
      </c>
      <c r="B90" s="6" cm="1">
        <f t="array" ref="B90">IF(A90="","",IFERROR(_FV(C90,"Cierre anterior",TRUE),""))</f>
        <v>6.6619999999999999E-2</v>
      </c>
      <c r="C90" s="1" t="e" vm="89">
        <v>#VALUE!</v>
      </c>
      <c r="D90" s="2"/>
      <c r="F90" s="8"/>
      <c r="G90" s="9"/>
      <c r="AB90" s="84" t="str">
        <f>IF(AA90="","",SUMIF(PORTAFOLIO!$AK$6:$AK$102,'TASA DE CAMBIO'!AA90,PORTAFOLIO!$AP$6:$AP$102)/SUM(PORTAFOLIO!$AP$6:$AP$102))</f>
        <v/>
      </c>
      <c r="AD90" s="84" t="str">
        <f>IF(AC90="","",SUMIF(PORTAFOLIO!$AL$6:$AL$102,'TASA DE CAMBIO'!AC90,PORTAFOLIO!$AP$6:$AP$102)/SUM(PORTAFOLIO!$AP$6:$AP$102))</f>
        <v/>
      </c>
      <c r="AF90" s="84" t="str">
        <f>IF(AE90="","",SUMIF(PORTAFOLIO!$AN$6:$AN$102,'TASA DE CAMBIO'!AE90,PORTAFOLIO!$AP$6:$AP$102)/SUM(PORTAFOLIO!$AP$6:$AP$102))</f>
        <v/>
      </c>
      <c r="AH90" s="84" t="str">
        <f>IF(AG90="","",VLOOKUP(AA90,PORTAFOLIO!$AK$6:$AQ$102,7,0)/(SUM(PORTAFOLIO!$AP$6:$AP$102)-SUM(PORTAFOLIO!$AQ$6:$AQ$102)))</f>
        <v/>
      </c>
    </row>
    <row r="91" spans="1:34" x14ac:dyDescent="0.2">
      <c r="A91" s="1" t="s">
        <v>144</v>
      </c>
      <c r="B91" s="6" cm="1">
        <f t="array" ref="B91">IF(A91="","",IFERROR(_FV(C91,"Cierre anterior",TRUE),""))</f>
        <v>0.1817</v>
      </c>
      <c r="C91" s="1" t="e" vm="90">
        <v>#VALUE!</v>
      </c>
      <c r="D91" s="2"/>
      <c r="F91" s="8"/>
      <c r="G91" s="9"/>
      <c r="AB91" s="84" t="str">
        <f>IF(AA91="","",SUMIF(PORTAFOLIO!$AK$6:$AK$102,'TASA DE CAMBIO'!AA91,PORTAFOLIO!$AP$6:$AP$102)/SUM(PORTAFOLIO!$AP$6:$AP$102))</f>
        <v/>
      </c>
      <c r="AD91" s="84" t="str">
        <f>IF(AC91="","",SUMIF(PORTAFOLIO!$AL$6:$AL$102,'TASA DE CAMBIO'!AC91,PORTAFOLIO!$AP$6:$AP$102)/SUM(PORTAFOLIO!$AP$6:$AP$102))</f>
        <v/>
      </c>
      <c r="AF91" s="84" t="str">
        <f>IF(AE91="","",SUMIF(PORTAFOLIO!$AN$6:$AN$102,'TASA DE CAMBIO'!AE91,PORTAFOLIO!$AP$6:$AP$102)/SUM(PORTAFOLIO!$AP$6:$AP$102))</f>
        <v/>
      </c>
      <c r="AH91" s="84" t="str">
        <f>IF(AG91="","",VLOOKUP(AA91,PORTAFOLIO!$AK$6:$AQ$102,7,0)/(SUM(PORTAFOLIO!$AP$6:$AP$102)-SUM(PORTAFOLIO!$AQ$6:$AQ$102)))</f>
        <v/>
      </c>
    </row>
    <row r="92" spans="1:34" x14ac:dyDescent="0.2">
      <c r="A92" s="1" t="s">
        <v>145</v>
      </c>
      <c r="B92" s="6" cm="1">
        <f t="array" ref="B92">IF(A92="","",IFERROR(_FV(C92,"Cierre anterior",TRUE),""))</f>
        <v>4.9459999999999997E-2</v>
      </c>
      <c r="C92" s="1" t="e" vm="91">
        <v>#VALUE!</v>
      </c>
      <c r="D92" s="2"/>
      <c r="F92" s="8"/>
      <c r="G92" s="9"/>
      <c r="AB92" s="84" t="str">
        <f>IF(AA92="","",SUMIF(PORTAFOLIO!$AK$6:$AK$102,'TASA DE CAMBIO'!AA92,PORTAFOLIO!$AP$6:$AP$102)/SUM(PORTAFOLIO!$AP$6:$AP$102))</f>
        <v/>
      </c>
      <c r="AD92" s="84" t="str">
        <f>IF(AC92="","",SUMIF(PORTAFOLIO!$AL$6:$AL$102,'TASA DE CAMBIO'!AC92,PORTAFOLIO!$AP$6:$AP$102)/SUM(PORTAFOLIO!$AP$6:$AP$102))</f>
        <v/>
      </c>
      <c r="AF92" s="84" t="str">
        <f>IF(AE92="","",SUMIF(PORTAFOLIO!$AN$6:$AN$102,'TASA DE CAMBIO'!AE92,PORTAFOLIO!$AP$6:$AP$102)/SUM(PORTAFOLIO!$AP$6:$AP$102))</f>
        <v/>
      </c>
      <c r="AH92" s="84" t="str">
        <f>IF(AG92="","",VLOOKUP(AA92,PORTAFOLIO!$AK$6:$AQ$102,7,0)/(SUM(PORTAFOLIO!$AP$6:$AP$102)-SUM(PORTAFOLIO!$AQ$6:$AQ$102)))</f>
        <v/>
      </c>
    </row>
    <row r="93" spans="1:34" x14ac:dyDescent="0.2">
      <c r="A93" s="1" t="s">
        <v>146</v>
      </c>
      <c r="B93" s="6" cm="1">
        <f t="array" ref="B93">IF(A93="","",IFERROR(_FV(C93,"Cierre anterior",TRUE),""))</f>
        <v>3.87</v>
      </c>
      <c r="C93" s="1" t="e" vm="92">
        <v>#VALUE!</v>
      </c>
      <c r="D93" s="2"/>
      <c r="F93" s="8"/>
      <c r="G93" s="9"/>
      <c r="AB93" s="84" t="str">
        <f>IF(AA93="","",SUMIF(PORTAFOLIO!$AK$6:$AK$102,'TASA DE CAMBIO'!AA93,PORTAFOLIO!$AP$6:$AP$102)/SUM(PORTAFOLIO!$AP$6:$AP$102))</f>
        <v/>
      </c>
      <c r="AD93" s="84" t="str">
        <f>IF(AC93="","",SUMIF(PORTAFOLIO!$AL$6:$AL$102,'TASA DE CAMBIO'!AC93,PORTAFOLIO!$AP$6:$AP$102)/SUM(PORTAFOLIO!$AP$6:$AP$102))</f>
        <v/>
      </c>
      <c r="AF93" s="84" t="str">
        <f>IF(AE93="","",SUMIF(PORTAFOLIO!$AN$6:$AN$102,'TASA DE CAMBIO'!AE93,PORTAFOLIO!$AP$6:$AP$102)/SUM(PORTAFOLIO!$AP$6:$AP$102))</f>
        <v/>
      </c>
      <c r="AH93" s="84" t="str">
        <f>IF(AG93="","",VLOOKUP(AA93,PORTAFOLIO!$AK$6:$AQ$102,7,0)/(SUM(PORTAFOLIO!$AP$6:$AP$102)-SUM(PORTAFOLIO!$AQ$6:$AQ$102)))</f>
        <v/>
      </c>
    </row>
    <row r="94" spans="1:34" x14ac:dyDescent="0.2">
      <c r="A94" s="1" t="s">
        <v>147</v>
      </c>
      <c r="B94" s="6" cm="1">
        <f t="array" ref="B94">IF(A94="","",IFERROR(_FV(C94,"Cierre anterior",TRUE),""))</f>
        <v>9.3199999999999999E-4</v>
      </c>
      <c r="C94" s="1" t="e" vm="93">
        <v>#VALUE!</v>
      </c>
      <c r="D94" s="2"/>
      <c r="F94" s="8"/>
      <c r="G94" s="9"/>
      <c r="AB94" s="84" t="str">
        <f>IF(AA94="","",SUMIF(PORTAFOLIO!$AK$6:$AK$102,'TASA DE CAMBIO'!AA94,PORTAFOLIO!$AP$6:$AP$102)/SUM(PORTAFOLIO!$AP$6:$AP$102))</f>
        <v/>
      </c>
      <c r="AD94" s="84" t="str">
        <f>IF(AC94="","",SUMIF(PORTAFOLIO!$AL$6:$AL$102,'TASA DE CAMBIO'!AC94,PORTAFOLIO!$AP$6:$AP$102)/SUM(PORTAFOLIO!$AP$6:$AP$102))</f>
        <v/>
      </c>
      <c r="AF94" s="84" t="str">
        <f>IF(AE94="","",SUMIF(PORTAFOLIO!$AN$6:$AN$102,'TASA DE CAMBIO'!AE94,PORTAFOLIO!$AP$6:$AP$102)/SUM(PORTAFOLIO!$AP$6:$AP$102))</f>
        <v/>
      </c>
      <c r="AH94" s="84" t="str">
        <f>IF(AG94="","",VLOOKUP(AA94,PORTAFOLIO!$AK$6:$AQ$102,7,0)/(SUM(PORTAFOLIO!$AP$6:$AP$102)-SUM(PORTAFOLIO!$AQ$6:$AQ$102)))</f>
        <v/>
      </c>
    </row>
    <row r="95" spans="1:34" x14ac:dyDescent="0.2">
      <c r="A95" s="1" t="s">
        <v>148</v>
      </c>
      <c r="B95" s="6" cm="1">
        <f t="array" ref="B95">IF(A95="","",IFERROR(_FV(C95,"Cierre anterior",TRUE),""))</f>
        <v>8.5999999999999998E-4</v>
      </c>
      <c r="C95" s="1" t="e" vm="94">
        <v>#VALUE!</v>
      </c>
      <c r="D95" s="2"/>
      <c r="F95" s="8"/>
      <c r="G95" s="9"/>
      <c r="AB95" s="84" t="str">
        <f>IF(AA95="","",SUMIF(PORTAFOLIO!$AK$6:$AK$102,'TASA DE CAMBIO'!AA95,PORTAFOLIO!$AP$6:$AP$102)/SUM(PORTAFOLIO!$AP$6:$AP$102))</f>
        <v/>
      </c>
      <c r="AD95" s="84" t="str">
        <f>IF(AC95="","",SUMIF(PORTAFOLIO!$AL$6:$AL$102,'TASA DE CAMBIO'!AC95,PORTAFOLIO!$AP$6:$AP$102)/SUM(PORTAFOLIO!$AP$6:$AP$102))</f>
        <v/>
      </c>
      <c r="AF95" s="84" t="str">
        <f>IF(AE95="","",SUMIF(PORTAFOLIO!$AN$6:$AN$102,'TASA DE CAMBIO'!AE95,PORTAFOLIO!$AP$6:$AP$102)/SUM(PORTAFOLIO!$AP$6:$AP$102))</f>
        <v/>
      </c>
      <c r="AH95" s="84" t="str">
        <f>IF(AG95="","",VLOOKUP(AA95,PORTAFOLIO!$AK$6:$AQ$102,7,0)/(SUM(PORTAFOLIO!$AP$6:$AP$102)-SUM(PORTAFOLIO!$AQ$6:$AQ$102)))</f>
        <v/>
      </c>
    </row>
    <row r="96" spans="1:34" x14ac:dyDescent="0.2">
      <c r="A96" s="1" t="s">
        <v>149</v>
      </c>
      <c r="B96" s="6" cm="1">
        <f t="array" ref="B96">IF(A96="","",IFERROR(_FV(C96,"Cierre anterior",TRUE),""))</f>
        <v>1.5E-3</v>
      </c>
      <c r="C96" s="1" t="e" vm="95">
        <v>#VALUE!</v>
      </c>
      <c r="D96" s="2"/>
      <c r="F96" s="8"/>
      <c r="G96" s="9"/>
      <c r="AB96" s="84" t="str">
        <f>IF(AA96="","",SUMIF(PORTAFOLIO!$AK$6:$AK$102,'TASA DE CAMBIO'!AA96,PORTAFOLIO!$AP$6:$AP$102)/SUM(PORTAFOLIO!$AP$6:$AP$102))</f>
        <v/>
      </c>
      <c r="AD96" s="84" t="str">
        <f>IF(AC96="","",SUMIF(PORTAFOLIO!$AL$6:$AL$102,'TASA DE CAMBIO'!AC96,PORTAFOLIO!$AP$6:$AP$102)/SUM(PORTAFOLIO!$AP$6:$AP$102))</f>
        <v/>
      </c>
      <c r="AF96" s="84" t="str">
        <f>IF(AE96="","",SUMIF(PORTAFOLIO!$AN$6:$AN$102,'TASA DE CAMBIO'!AE96,PORTAFOLIO!$AP$6:$AP$102)/SUM(PORTAFOLIO!$AP$6:$AP$102))</f>
        <v/>
      </c>
      <c r="AH96" s="84" t="str">
        <f>IF(AG96="","",VLOOKUP(AA96,PORTAFOLIO!$AK$6:$AQ$102,7,0)/(SUM(PORTAFOLIO!$AP$6:$AP$102)-SUM(PORTAFOLIO!$AQ$6:$AQ$102)))</f>
        <v/>
      </c>
    </row>
    <row r="97" spans="1:34" x14ac:dyDescent="0.2">
      <c r="A97" s="1" t="s">
        <v>150</v>
      </c>
      <c r="B97" s="6" cm="1">
        <f t="array" ref="B97">IF(A97="","",IFERROR(_FV(C97,"Cierre anterior",TRUE),""))</f>
        <v>1.2999999999999999E-3</v>
      </c>
      <c r="C97" s="1" t="e" vm="96">
        <v>#VALUE!</v>
      </c>
      <c r="D97" s="2"/>
      <c r="F97" s="8"/>
      <c r="G97" s="9"/>
      <c r="AB97" s="84" t="str">
        <f>IF(AA97="","",SUMIF(PORTAFOLIO!$AK$6:$AK$102,'TASA DE CAMBIO'!AA97,PORTAFOLIO!$AP$6:$AP$102)/SUM(PORTAFOLIO!$AP$6:$AP$102))</f>
        <v/>
      </c>
      <c r="AD97" s="84" t="str">
        <f>IF(AC97="","",SUMIF(PORTAFOLIO!$AL$6:$AL$102,'TASA DE CAMBIO'!AC97,PORTAFOLIO!$AP$6:$AP$102)/SUM(PORTAFOLIO!$AP$6:$AP$102))</f>
        <v/>
      </c>
      <c r="AF97" s="84" t="str">
        <f>IF(AE97="","",SUMIF(PORTAFOLIO!$AN$6:$AN$102,'TASA DE CAMBIO'!AE97,PORTAFOLIO!$AP$6:$AP$102)/SUM(PORTAFOLIO!$AP$6:$AP$102))</f>
        <v/>
      </c>
      <c r="AH97" s="84" t="str">
        <f>IF(AG97="","",VLOOKUP(AA97,PORTAFOLIO!$AK$6:$AQ$102,7,0)/(SUM(PORTAFOLIO!$AP$6:$AP$102)-SUM(PORTAFOLIO!$AQ$6:$AQ$102)))</f>
        <v/>
      </c>
    </row>
    <row r="98" spans="1:34" x14ac:dyDescent="0.2">
      <c r="A98" s="1" t="s">
        <v>151</v>
      </c>
      <c r="B98" s="6" cm="1">
        <f t="array" ref="B98">IF(A98="","",IFERROR(_FV(C98,"Cierre anterior",TRUE),""))</f>
        <v>8.9999999999999998E-4</v>
      </c>
      <c r="C98" s="1" t="e" vm="97">
        <v>#VALUE!</v>
      </c>
      <c r="D98" s="2"/>
      <c r="F98" s="8"/>
      <c r="G98" s="9"/>
      <c r="AB98" s="84" t="str">
        <f>IF(AA98="","",SUMIF(PORTAFOLIO!$AK$6:$AK$102,'TASA DE CAMBIO'!AA98,PORTAFOLIO!$AP$6:$AP$102)/SUM(PORTAFOLIO!$AP$6:$AP$102))</f>
        <v/>
      </c>
      <c r="AD98" s="84" t="str">
        <f>IF(AC98="","",SUMIF(PORTAFOLIO!$AL$6:$AL$102,'TASA DE CAMBIO'!AC98,PORTAFOLIO!$AP$6:$AP$102)/SUM(PORTAFOLIO!$AP$6:$AP$102))</f>
        <v/>
      </c>
      <c r="AF98" s="84" t="str">
        <f>IF(AE98="","",SUMIF(PORTAFOLIO!$AN$6:$AN$102,'TASA DE CAMBIO'!AE98,PORTAFOLIO!$AP$6:$AP$102)/SUM(PORTAFOLIO!$AP$6:$AP$102))</f>
        <v/>
      </c>
      <c r="AH98" s="84" t="str">
        <f>IF(AG98="","",VLOOKUP(AA98,PORTAFOLIO!$AK$6:$AQ$102,7,0)/(SUM(PORTAFOLIO!$AP$6:$AP$102)-SUM(PORTAFOLIO!$AQ$6:$AQ$102)))</f>
        <v/>
      </c>
    </row>
    <row r="99" spans="1:34" x14ac:dyDescent="0.2">
      <c r="A99" s="1" t="s">
        <v>152</v>
      </c>
      <c r="B99" s="6" cm="1">
        <f t="array" ref="B99">IF(A99="","",IFERROR(_FV(C99,"Cierre anterior",TRUE),""))</f>
        <v>1.8800000000000001E-2</v>
      </c>
      <c r="C99" s="1" t="e" vm="98">
        <v>#VALUE!</v>
      </c>
      <c r="D99" s="2"/>
      <c r="F99" s="8"/>
      <c r="G99" s="9"/>
      <c r="AB99" s="84" t="str">
        <f>IF(AA99="","",SUMIF(PORTAFOLIO!$AK$6:$AK$102,'TASA DE CAMBIO'!AA99,PORTAFOLIO!$AP$6:$AP$102)/SUM(PORTAFOLIO!$AP$6:$AP$102))</f>
        <v/>
      </c>
      <c r="AD99" s="84" t="str">
        <f>IF(AC99="","",SUMIF(PORTAFOLIO!$AL$6:$AL$102,'TASA DE CAMBIO'!AC99,PORTAFOLIO!$AP$6:$AP$102)/SUM(PORTAFOLIO!$AP$6:$AP$102))</f>
        <v/>
      </c>
      <c r="AF99" s="84" t="str">
        <f>IF(AE99="","",SUMIF(PORTAFOLIO!$AN$6:$AN$102,'TASA DE CAMBIO'!AE99,PORTAFOLIO!$AP$6:$AP$102)/SUM(PORTAFOLIO!$AP$6:$AP$102))</f>
        <v/>
      </c>
      <c r="AH99" s="84" t="str">
        <f>IF(AG99="","",VLOOKUP(AA99,PORTAFOLIO!$AK$6:$AQ$102,7,0)/(SUM(PORTAFOLIO!$AP$6:$AP$102)-SUM(PORTAFOLIO!$AQ$6:$AQ$102)))</f>
        <v/>
      </c>
    </row>
    <row r="100" spans="1:34" x14ac:dyDescent="0.2">
      <c r="A100" s="1" t="s">
        <v>153</v>
      </c>
      <c r="B100" s="6" cm="1">
        <f t="array" ref="B100">IF(A100="","",IFERROR(_FV(C100,"Cierre anterior",TRUE),""))</f>
        <v>3.3999999999999998E-3</v>
      </c>
      <c r="C100" s="1" t="e" vm="99">
        <v>#VALUE!</v>
      </c>
      <c r="D100" s="2"/>
      <c r="F100" s="8"/>
      <c r="G100" s="9"/>
      <c r="AB100" s="84" t="str">
        <f>IF(AA100="","",SUMIF(PORTAFOLIO!$AK$6:$AK$102,'TASA DE CAMBIO'!AA100,PORTAFOLIO!$AP$6:$AP$102)/SUM(PORTAFOLIO!$AP$6:$AP$102))</f>
        <v/>
      </c>
      <c r="AD100" s="84" t="str">
        <f>IF(AC100="","",SUMIF(PORTAFOLIO!$AL$6:$AL$102,'TASA DE CAMBIO'!AC100,PORTAFOLIO!$AP$6:$AP$102)/SUM(PORTAFOLIO!$AP$6:$AP$102))</f>
        <v/>
      </c>
      <c r="AF100" s="84" t="str">
        <f>IF(AE100="","",SUMIF(PORTAFOLIO!$AN$6:$AN$102,'TASA DE CAMBIO'!AE100,PORTAFOLIO!$AP$6:$AP$102)/SUM(PORTAFOLIO!$AP$6:$AP$102))</f>
        <v/>
      </c>
      <c r="AH100" s="84" t="str">
        <f>IF(AG100="","",VLOOKUP(AA100,PORTAFOLIO!$AK$6:$AQ$102,7,0)/(SUM(PORTAFOLIO!$AP$6:$AP$102)-SUM(PORTAFOLIO!$AQ$6:$AQ$102)))</f>
        <v/>
      </c>
    </row>
    <row r="101" spans="1:34" x14ac:dyDescent="0.2">
      <c r="A101" s="1" t="s">
        <v>154</v>
      </c>
      <c r="B101" s="6" cm="1">
        <f t="array" ref="B101">IF(A101="","",IFERROR(_FV(C101,"Cierre anterior",TRUE),""))</f>
        <v>0.88990000000000002</v>
      </c>
      <c r="C101" s="1" t="e" vm="100">
        <v>#VALUE!</v>
      </c>
      <c r="D101" s="2"/>
      <c r="F101" s="8"/>
      <c r="G101" s="9"/>
    </row>
    <row r="102" spans="1:34" x14ac:dyDescent="0.2">
      <c r="A102" s="1" t="s">
        <v>155</v>
      </c>
      <c r="B102" s="6" cm="1">
        <f t="array" ref="B102">IF(A102="","",IFERROR(_FV(C102,"Cierre anterior",TRUE),""))</f>
        <v>9.7000000000000003E-3</v>
      </c>
      <c r="C102" s="1" t="e" vm="101">
        <v>#VALUE!</v>
      </c>
      <c r="D102" s="2"/>
      <c r="F102" s="8"/>
      <c r="G102" s="9"/>
    </row>
    <row r="103" spans="1:34" x14ac:dyDescent="0.2">
      <c r="A103" s="1" t="s">
        <v>156</v>
      </c>
      <c r="B103" s="6" cm="1">
        <f t="array" ref="B103">IF(A103="","",IFERROR(_FV(C103,"Cierre anterior",TRUE),""))</f>
        <v>1.2999999999999999E-3</v>
      </c>
      <c r="C103" s="1" t="e" vm="102">
        <v>#VALUE!</v>
      </c>
      <c r="D103" s="2"/>
      <c r="F103" s="8"/>
      <c r="G103" s="9"/>
    </row>
    <row r="104" spans="1:34" x14ac:dyDescent="0.2">
      <c r="A104" s="1" t="s">
        <v>157</v>
      </c>
      <c r="B104" s="6" cm="1">
        <f t="array" ref="B104">IF(A104="","",IFERROR(_FV(C104,"Cierre anterior",TRUE),""))</f>
        <v>3.4229999999999998E-3</v>
      </c>
      <c r="C104" s="1" t="e" vm="103">
        <v>#VALUE!</v>
      </c>
      <c r="D104" s="2"/>
      <c r="F104" s="8"/>
      <c r="G104" s="9"/>
    </row>
    <row r="105" spans="1:34" x14ac:dyDescent="0.2">
      <c r="A105" s="1" t="s">
        <v>158</v>
      </c>
      <c r="B105" s="6" cm="1">
        <f t="array" ref="B105">IF(A105="","",IFERROR(_FV(C105,"Cierre anterior",TRUE),""))</f>
        <v>9.3000000000000005E-4</v>
      </c>
      <c r="C105" s="1" t="e" vm="104">
        <v>#VALUE!</v>
      </c>
      <c r="D105" s="2"/>
      <c r="F105" s="8"/>
      <c r="G105" s="9"/>
    </row>
    <row r="106" spans="1:34" x14ac:dyDescent="0.2">
      <c r="A106" s="1" t="s">
        <v>159</v>
      </c>
      <c r="B106" s="6" cm="1">
        <f t="array" ref="B106">IF(A106="","",IFERROR(_FV(C106,"Cierre anterior",TRUE),""))</f>
        <v>1130.2394999999999</v>
      </c>
      <c r="C106" s="1" t="e" vm="105">
        <v>#VALUE!</v>
      </c>
      <c r="D106" s="2"/>
      <c r="F106" s="8"/>
      <c r="G106" s="9"/>
    </row>
    <row r="107" spans="1:34" x14ac:dyDescent="0.2">
      <c r="A107" s="1" t="s">
        <v>160</v>
      </c>
      <c r="B107" s="6" cm="1">
        <f t="array" ref="B107">IF(A107="","",IFERROR(_FV(C107,"Cierre anterior",TRUE),""))</f>
        <v>0.2722</v>
      </c>
      <c r="C107" s="1" t="e" vm="106">
        <v>#VALUE!</v>
      </c>
      <c r="D107" s="2"/>
      <c r="F107" s="8"/>
      <c r="G107" s="9"/>
    </row>
    <row r="108" spans="1:34" x14ac:dyDescent="0.2">
      <c r="A108" s="1" t="s">
        <v>161</v>
      </c>
      <c r="B108" s="6" cm="1">
        <f t="array" ref="B108">IF(A108="","",IFERROR(_FV(C108,"Cierre anterior",TRUE),""))</f>
        <v>0.25069999999999998</v>
      </c>
      <c r="C108" s="1" t="e" vm="107">
        <v>#VALUE!</v>
      </c>
      <c r="D108" s="2"/>
      <c r="F108" s="8"/>
      <c r="G108" s="9"/>
    </row>
    <row r="109" spans="1:34" x14ac:dyDescent="0.2">
      <c r="A109" s="1" t="s">
        <v>162</v>
      </c>
      <c r="B109" s="6" cm="1">
        <f t="array" ref="B109">IF(A109="","",IFERROR(_FV(C109,"Cierre anterior",TRUE),""))</f>
        <v>0.43180000000000002</v>
      </c>
      <c r="C109" s="1" t="e" vm="108">
        <v>#VALUE!</v>
      </c>
      <c r="D109" s="2"/>
      <c r="F109" s="8"/>
      <c r="G109" s="9"/>
    </row>
    <row r="110" spans="1:34" x14ac:dyDescent="0.2">
      <c r="A110" s="1" t="s">
        <v>163</v>
      </c>
      <c r="B110" s="6" cm="1">
        <f t="array" ref="B110">IF(A110="","",IFERROR(_FV(C110,"Cierre anterior",TRUE),""))</f>
        <v>0.38729999999999998</v>
      </c>
      <c r="C110" s="1" t="e" vm="109">
        <v>#VALUE!</v>
      </c>
      <c r="D110" s="2"/>
      <c r="F110" s="8"/>
      <c r="G110" s="9"/>
    </row>
    <row r="111" spans="1:34" x14ac:dyDescent="0.2">
      <c r="A111" s="1" t="s">
        <v>164</v>
      </c>
      <c r="B111" s="6" cm="1">
        <f t="array" ref="B111">IF(A111="","",IFERROR(_FV(C111,"Cierre anterior",TRUE),""))</f>
        <v>0.2722</v>
      </c>
      <c r="C111" s="1" t="e" vm="110">
        <v>#VALUE!</v>
      </c>
      <c r="D111" s="2"/>
      <c r="F111" s="8"/>
      <c r="G111" s="9"/>
    </row>
    <row r="112" spans="1:34" x14ac:dyDescent="0.2">
      <c r="A112" s="1" t="s">
        <v>165</v>
      </c>
      <c r="B112" s="6" cm="1">
        <f t="array" ref="B112">IF(A112="","",IFERROR(_FV(C112,"Cierre anterior",TRUE),""))</f>
        <v>5.4985999999999997</v>
      </c>
      <c r="C112" s="1" t="e" vm="111">
        <v>#VALUE!</v>
      </c>
      <c r="D112" s="2"/>
      <c r="F112" s="8"/>
      <c r="G112" s="9"/>
    </row>
    <row r="113" spans="1:7" x14ac:dyDescent="0.2">
      <c r="A113" s="1" t="s">
        <v>166</v>
      </c>
      <c r="B113" s="6" cm="1">
        <f t="array" ref="B113">IF(A113="","",IFERROR(_FV(C113,"Cierre anterior",TRUE),""))</f>
        <v>291.99779999999998</v>
      </c>
      <c r="C113" s="1" t="e" vm="112">
        <v>#VALUE!</v>
      </c>
      <c r="D113" s="2"/>
      <c r="F113" s="8"/>
      <c r="G113" s="9"/>
    </row>
    <row r="114" spans="1:7" x14ac:dyDescent="0.2">
      <c r="A114" s="1" t="s">
        <v>167</v>
      </c>
      <c r="B114" s="6" cm="1">
        <f t="array" ref="B114">IF(A114="","",IFERROR(_FV(C114,"Cierre anterior",TRUE),""))</f>
        <v>259.8802</v>
      </c>
      <c r="C114" s="1" t="e" vm="113">
        <v>#VALUE!</v>
      </c>
      <c r="D114" s="2"/>
      <c r="F114" s="8"/>
      <c r="G114" s="9"/>
    </row>
    <row r="115" spans="1:7" x14ac:dyDescent="0.2">
      <c r="A115" s="1" t="s">
        <v>168</v>
      </c>
      <c r="B115" s="6" cm="1">
        <f t="array" ref="B115">IF(A115="","",IFERROR(_FV(C115,"Cierre anterior",TRUE),""))</f>
        <v>2.8311999999999999</v>
      </c>
      <c r="C115" s="1" t="e" vm="114">
        <v>#VALUE!</v>
      </c>
      <c r="D115" s="2"/>
      <c r="F115" s="8"/>
      <c r="G115" s="9"/>
    </row>
    <row r="116" spans="1:7" x14ac:dyDescent="0.2">
      <c r="A116" s="1" t="s">
        <v>169</v>
      </c>
      <c r="B116" s="6" cm="1">
        <f t="array" ref="B116">IF(A116="","",IFERROR(_FV(C116,"Cierre anterior",TRUE),""))</f>
        <v>0.36659999999999998</v>
      </c>
      <c r="C116" s="1" t="e" vm="115">
        <v>#VALUE!</v>
      </c>
      <c r="D116" s="2"/>
      <c r="F116" s="8"/>
      <c r="G116" s="9"/>
    </row>
    <row r="117" spans="1:7" x14ac:dyDescent="0.2">
      <c r="A117" s="1" t="s">
        <v>170</v>
      </c>
      <c r="B117" s="6" cm="1">
        <f t="array" ref="B117">IF(A117="","",IFERROR(_FV(C117,"Cierre anterior",TRUE),""))</f>
        <v>0.99960000000000004</v>
      </c>
      <c r="C117" s="1" t="e" vm="116">
        <v>#VALUE!</v>
      </c>
      <c r="D117" s="2"/>
      <c r="F117" s="8"/>
    </row>
    <row r="118" spans="1:7" x14ac:dyDescent="0.2">
      <c r="A118" s="1" t="s">
        <v>171</v>
      </c>
      <c r="B118" s="6" cm="1">
        <f t="array" ref="B118">IF(A118="","",IFERROR(_FV(C118,"Cierre anterior",TRUE),""))</f>
        <v>0.2722</v>
      </c>
      <c r="C118" s="1" t="e" vm="117">
        <v>#VALUE!</v>
      </c>
      <c r="D118" s="2"/>
      <c r="F118" s="8"/>
    </row>
    <row r="119" spans="1:7" x14ac:dyDescent="0.2">
      <c r="A119" s="1" t="s">
        <v>172</v>
      </c>
      <c r="B119" s="6" cm="1">
        <f t="array" ref="B119">IF(A119="","",IFERROR(_FV(C119,"Cierre anterior",TRUE),""))</f>
        <v>4.3460999999999999</v>
      </c>
      <c r="C119" s="1" t="e" vm="118">
        <v>#VALUE!</v>
      </c>
      <c r="D119" s="2"/>
      <c r="F119" s="8"/>
    </row>
    <row r="120" spans="1:7" x14ac:dyDescent="0.2">
      <c r="A120" s="1" t="s">
        <v>173</v>
      </c>
      <c r="B120" s="6" cm="1">
        <f t="array" ref="B120">IF(A120="","",IFERROR(_FV(C120,"Cierre anterior",TRUE),""))</f>
        <v>1.047E-3</v>
      </c>
      <c r="C120" s="1" t="e" vm="119">
        <v>#VALUE!</v>
      </c>
      <c r="D120" s="2"/>
      <c r="F120" s="8"/>
    </row>
    <row r="121" spans="1:7" x14ac:dyDescent="0.2">
      <c r="A121" s="1" t="s">
        <v>174</v>
      </c>
      <c r="B121" s="6" cm="1">
        <f t="array" ref="B121">IF(A121="","",IFERROR(_FV(C121,"Cierre anterior",TRUE),""))</f>
        <v>9.6400000000000001E-4</v>
      </c>
      <c r="C121" s="1" t="e" vm="120">
        <v>#VALUE!</v>
      </c>
      <c r="D121" s="2"/>
      <c r="F121" s="8"/>
    </row>
    <row r="122" spans="1:7" x14ac:dyDescent="0.2">
      <c r="A122" s="1" t="s">
        <v>175</v>
      </c>
      <c r="B122" s="6" cm="1">
        <f t="array" ref="B122">IF(A122="","",IFERROR(_FV(C122,"Cierre anterior",TRUE),""))</f>
        <v>1.6609999999999999E-3</v>
      </c>
      <c r="C122" s="1" t="e" vm="121">
        <v>#VALUE!</v>
      </c>
      <c r="D122" s="2"/>
      <c r="F122" s="8"/>
    </row>
    <row r="123" spans="1:7" x14ac:dyDescent="0.2">
      <c r="A123" s="1" t="s">
        <v>176</v>
      </c>
      <c r="B123" s="6" cm="1">
        <f t="array" ref="B123">IF(A123="","",IFERROR(_FV(C123,"Cierre anterior",TRUE),""))</f>
        <v>1.4890000000000001E-3</v>
      </c>
      <c r="C123" s="1" t="e" vm="122">
        <v>#VALUE!</v>
      </c>
      <c r="D123" s="2"/>
      <c r="F123" s="8"/>
    </row>
    <row r="124" spans="1:7" x14ac:dyDescent="0.2">
      <c r="A124" s="1" t="s">
        <v>177</v>
      </c>
      <c r="B124" s="6" cm="1">
        <f t="array" ref="B124">IF(A124="","",IFERROR(_FV(C124,"Cierre anterior",TRUE),""))</f>
        <v>1.047E-3</v>
      </c>
      <c r="C124" s="1" t="e" vm="123">
        <v>#VALUE!</v>
      </c>
      <c r="D124" s="2"/>
      <c r="F124" s="8"/>
    </row>
    <row r="125" spans="1:7" x14ac:dyDescent="0.2">
      <c r="A125" s="1" t="s">
        <v>178</v>
      </c>
      <c r="B125" s="6" cm="1">
        <f t="array" ref="B125">IF(A125="","",IFERROR(_FV(C125,"Cierre anterior",TRUE),""))</f>
        <v>2.1139999999999999E-2</v>
      </c>
      <c r="C125" s="1" t="e" vm="124">
        <v>#VALUE!</v>
      </c>
      <c r="D125" s="2"/>
      <c r="F125" s="8"/>
    </row>
    <row r="126" spans="1:7" x14ac:dyDescent="0.2">
      <c r="A126" s="1" t="s">
        <v>179</v>
      </c>
      <c r="B126" s="6" cm="1">
        <f t="array" ref="B126">IF(A126="","",IFERROR(_FV(C126,"Cierre anterior",TRUE),""))</f>
        <v>1.1228</v>
      </c>
      <c r="C126" s="1" t="e" vm="125">
        <v>#VALUE!</v>
      </c>
      <c r="D126" s="2"/>
      <c r="F126" s="8"/>
    </row>
    <row r="127" spans="1:7" x14ac:dyDescent="0.2">
      <c r="A127" s="1" t="s">
        <v>180</v>
      </c>
      <c r="B127" s="6" cm="1">
        <f t="array" ref="B127">IF(A127="","",IFERROR(_FV(C127,"Cierre anterior",TRUE),""))</f>
        <v>3.8409999999999998E-3</v>
      </c>
      <c r="C127" s="1" t="e" vm="126">
        <v>#VALUE!</v>
      </c>
      <c r="D127" s="2"/>
      <c r="F127" s="8"/>
    </row>
    <row r="128" spans="1:7" x14ac:dyDescent="0.2">
      <c r="A128" s="1" t="s">
        <v>181</v>
      </c>
      <c r="B128" s="6" cm="1">
        <f t="array" ref="B128">IF(A128="","",IFERROR(_FV(C128,"Cierre anterior",TRUE),""))</f>
        <v>1.089E-2</v>
      </c>
      <c r="C128" s="1" t="e" vm="127">
        <v>#VALUE!</v>
      </c>
      <c r="D128" s="2"/>
      <c r="F128" s="8"/>
    </row>
    <row r="129" spans="1:6" x14ac:dyDescent="0.2">
      <c r="A129" s="1" t="s">
        <v>182</v>
      </c>
      <c r="B129" s="6" cm="1">
        <f t="array" ref="B129">IF(A129="","",IFERROR(_FV(C129,"Cierre anterior",TRUE),""))</f>
        <v>1.41E-3</v>
      </c>
      <c r="C129" s="1" t="e" vm="128">
        <v>#VALUE!</v>
      </c>
      <c r="D129" s="2"/>
      <c r="F129" s="8"/>
    </row>
    <row r="130" spans="1:6" x14ac:dyDescent="0.2">
      <c r="A130" s="1" t="s">
        <v>183</v>
      </c>
      <c r="B130" s="6" cm="1">
        <f t="array" ref="B130">IF(A130="","",IFERROR(_FV(C130,"Cierre anterior",TRUE),""))</f>
        <v>3.8440000000000002E-3</v>
      </c>
      <c r="C130" s="1" t="e" vm="129">
        <v>#VALUE!</v>
      </c>
      <c r="D130" s="2"/>
      <c r="F130" s="8"/>
    </row>
    <row r="131" spans="1:6" x14ac:dyDescent="0.2">
      <c r="A131" s="1" t="s">
        <v>184</v>
      </c>
      <c r="B131" s="6" cm="1">
        <f t="array" ref="B131">IF(A131="","",IFERROR(_FV(C131,"Cierre anterior",TRUE),""))</f>
        <v>1.047E-3</v>
      </c>
      <c r="C131" s="1" t="e" vm="130">
        <v>#VALUE!</v>
      </c>
      <c r="D131" s="2"/>
      <c r="F131" s="8"/>
    </row>
    <row r="132" spans="1:6" x14ac:dyDescent="0.2">
      <c r="A132" s="1" t="s">
        <v>185</v>
      </c>
      <c r="B132" s="6" cm="1">
        <f t="array" ref="B132">IF(A132="","",IFERROR(_FV(C132,"Cierre anterior",TRUE),""))</f>
        <v>398.7</v>
      </c>
      <c r="C132" s="1" t="e" vm="131">
        <v>#VALUE!</v>
      </c>
      <c r="D132" s="2"/>
      <c r="F132" s="8"/>
    </row>
    <row r="133" spans="1:6" x14ac:dyDescent="0.2">
      <c r="A133" s="1" t="s">
        <v>186</v>
      </c>
      <c r="B133" s="6" cm="1">
        <f t="array" ref="B133">IF(A133="","",IFERROR(_FV(C133,"Cierre anterior",TRUE),""))</f>
        <v>9.6009999999999998E-2</v>
      </c>
      <c r="C133" s="1" t="e" vm="132">
        <v>#VALUE!</v>
      </c>
      <c r="D133" s="2"/>
      <c r="F133" s="8"/>
    </row>
    <row r="134" spans="1:6" x14ac:dyDescent="0.2">
      <c r="A134" s="1" t="s">
        <v>187</v>
      </c>
      <c r="B134" s="6" cm="1">
        <f t="array" ref="B134">IF(A134="","",IFERROR(_FV(C134,"Cierre anterior",TRUE),""))</f>
        <v>8.8400000000000006E-2</v>
      </c>
      <c r="C134" s="1" t="e" vm="133">
        <v>#VALUE!</v>
      </c>
      <c r="D134" s="2"/>
      <c r="F134" s="8"/>
    </row>
    <row r="135" spans="1:6" x14ac:dyDescent="0.2">
      <c r="A135" s="1" t="s">
        <v>188</v>
      </c>
      <c r="B135" s="6" cm="1">
        <f t="array" ref="B135">IF(A135="","",IFERROR(_FV(C135,"Cierre anterior",TRUE),""))</f>
        <v>0.15229999999999999</v>
      </c>
      <c r="C135" s="1" t="e" vm="134">
        <v>#VALUE!</v>
      </c>
      <c r="D135" s="2"/>
      <c r="F135" s="8"/>
    </row>
    <row r="136" spans="1:6" x14ac:dyDescent="0.2">
      <c r="A136" s="1" t="s">
        <v>189</v>
      </c>
      <c r="B136" s="6" cm="1">
        <f t="array" ref="B136">IF(A136="","",IFERROR(_FV(C136,"Cierre anterior",TRUE),""))</f>
        <v>0.1366</v>
      </c>
      <c r="C136" s="1" t="e" vm="135">
        <v>#VALUE!</v>
      </c>
      <c r="D136" s="2"/>
      <c r="F136" s="8"/>
    </row>
    <row r="137" spans="1:6" x14ac:dyDescent="0.2">
      <c r="A137" s="1" t="s">
        <v>190</v>
      </c>
      <c r="B137" s="6" cm="1">
        <f t="array" ref="B137">IF(A137="","",IFERROR(_FV(C137,"Cierre anterior",TRUE),""))</f>
        <v>9.6009999999999998E-2</v>
      </c>
      <c r="C137" s="1" t="e" vm="136">
        <v>#VALUE!</v>
      </c>
      <c r="D137" s="2"/>
      <c r="F137" s="8"/>
    </row>
    <row r="138" spans="1:6" x14ac:dyDescent="0.2">
      <c r="A138" s="1" t="s">
        <v>191</v>
      </c>
      <c r="B138" s="6" cm="1">
        <f t="array" ref="B138">IF(A138="","",IFERROR(_FV(C138,"Cierre anterior",TRUE),""))</f>
        <v>1.9397</v>
      </c>
      <c r="C138" s="1" t="e" vm="137">
        <v>#VALUE!</v>
      </c>
      <c r="D138" s="2"/>
      <c r="F138" s="8"/>
    </row>
    <row r="139" spans="1:6" x14ac:dyDescent="0.2">
      <c r="A139" s="1" t="s">
        <v>192</v>
      </c>
      <c r="B139" s="6" cm="1">
        <f t="array" ref="B139">IF(A139="","",IFERROR(_FV(C139,"Cierre anterior",TRUE),""))</f>
        <v>103.0043</v>
      </c>
      <c r="C139" s="1" t="e" vm="138">
        <v>#VALUE!</v>
      </c>
      <c r="D139" s="2"/>
      <c r="F139" s="8"/>
    </row>
    <row r="140" spans="1:6" x14ac:dyDescent="0.2">
      <c r="A140" s="1" t="s">
        <v>193</v>
      </c>
      <c r="B140" s="6" cm="1">
        <f t="array" ref="B140">IF(A140="","",IFERROR(_FV(C140,"Cierre anterior",TRUE),""))</f>
        <v>0.35239999999999999</v>
      </c>
      <c r="C140" s="1" t="e" vm="139">
        <v>#VALUE!</v>
      </c>
      <c r="D140" s="2"/>
      <c r="F140" s="8"/>
    </row>
    <row r="141" spans="1:6" x14ac:dyDescent="0.2">
      <c r="A141" s="1" t="s">
        <v>194</v>
      </c>
      <c r="B141" s="6" cm="1">
        <f t="array" ref="B141">IF(A141="","",IFERROR(_FV(C141,"Cierre anterior",TRUE),""))</f>
        <v>91.674599999999998</v>
      </c>
      <c r="C141" s="1" t="e" vm="140">
        <v>#VALUE!</v>
      </c>
      <c r="D141" s="2"/>
      <c r="F141" s="8"/>
    </row>
    <row r="142" spans="1:6" x14ac:dyDescent="0.2">
      <c r="A142" s="1" t="s">
        <v>195</v>
      </c>
      <c r="B142" s="6" cm="1">
        <f t="array" ref="B142">IF(A142="","",IFERROR(_FV(C142,"Cierre anterior",TRUE),""))</f>
        <v>0.1293</v>
      </c>
      <c r="C142" s="1" t="e" vm="141">
        <v>#VALUE!</v>
      </c>
      <c r="D142" s="2"/>
      <c r="F142" s="8"/>
    </row>
    <row r="143" spans="1:6" x14ac:dyDescent="0.2">
      <c r="A143" s="1" t="s">
        <v>196</v>
      </c>
      <c r="B143" s="6" cm="1">
        <f t="array" ref="B143">IF(A143="","",IFERROR(_FV(C143,"Cierre anterior",TRUE),""))</f>
        <v>0.35260000000000002</v>
      </c>
      <c r="C143" s="1" t="e" vm="142">
        <v>#VALUE!</v>
      </c>
      <c r="D143" s="2"/>
      <c r="F143" s="8"/>
    </row>
    <row r="144" spans="1:6" x14ac:dyDescent="0.2">
      <c r="A144" s="1" t="s">
        <v>197</v>
      </c>
      <c r="B144" s="6" cm="1">
        <f t="array" ref="B144">IF(A144="","",IFERROR(_FV(C144,"Cierre anterior",TRUE),""))</f>
        <v>9.6009999999999998E-2</v>
      </c>
      <c r="C144" s="1" t="e" vm="143">
        <v>#VALUE!</v>
      </c>
      <c r="D144" s="2"/>
      <c r="F144" s="8"/>
    </row>
    <row r="145" spans="1:6" x14ac:dyDescent="0.2">
      <c r="A145" s="1" t="s">
        <v>198</v>
      </c>
      <c r="B145" s="6" cm="1">
        <f t="array" ref="B145">IF(A145="","",IFERROR(_FV(C145,"Cierre anterior",TRUE),""))</f>
        <v>3081.18</v>
      </c>
      <c r="C145" s="1" t="e" vm="144">
        <v>#VALUE!</v>
      </c>
      <c r="D145" s="2"/>
      <c r="F145" s="8"/>
    </row>
    <row r="146" spans="1:6" x14ac:dyDescent="0.2">
      <c r="A146" s="1" t="s">
        <v>199</v>
      </c>
      <c r="B146" s="6" cm="1">
        <f t="array" ref="B146">IF(A146="","",IFERROR(_FV(C146,"Cierre anterior",TRUE),""))</f>
        <v>0.74199999999999999</v>
      </c>
      <c r="C146" s="1" t="e" vm="145">
        <v>#VALUE!</v>
      </c>
      <c r="D146" s="2"/>
      <c r="F146" s="8"/>
    </row>
    <row r="147" spans="1:6" x14ac:dyDescent="0.2">
      <c r="A147" s="1" t="s">
        <v>200</v>
      </c>
      <c r="B147" s="6" cm="1">
        <f t="array" ref="B147">IF(A147="","",IFERROR(_FV(C147,"Cierre anterior",TRUE),""))</f>
        <v>0.6835</v>
      </c>
      <c r="C147" s="1" t="e" vm="146">
        <v>#VALUE!</v>
      </c>
      <c r="D147" s="2"/>
      <c r="F147" s="8"/>
    </row>
    <row r="148" spans="1:6" x14ac:dyDescent="0.2">
      <c r="A148" s="1" t="s">
        <v>201</v>
      </c>
      <c r="B148" s="6" cm="1">
        <f t="array" ref="B148">IF(A148="","",IFERROR(_FV(C148,"Cierre anterior",TRUE),""))</f>
        <v>1.1772</v>
      </c>
      <c r="C148" s="1" t="e" vm="147">
        <v>#VALUE!</v>
      </c>
      <c r="D148" s="2"/>
      <c r="F148" s="8"/>
    </row>
    <row r="149" spans="1:6" x14ac:dyDescent="0.2">
      <c r="A149" s="1" t="s">
        <v>202</v>
      </c>
      <c r="B149" s="6" cm="1">
        <f t="array" ref="B149">IF(A149="","",IFERROR(_FV(C149,"Cierre anterior",TRUE),""))</f>
        <v>1.0559000000000001</v>
      </c>
      <c r="C149" s="1" t="e" vm="148">
        <v>#VALUE!</v>
      </c>
      <c r="D149" s="2"/>
      <c r="F149" s="8"/>
    </row>
    <row r="150" spans="1:6" x14ac:dyDescent="0.2">
      <c r="A150" s="1" t="s">
        <v>203</v>
      </c>
      <c r="B150" s="6" cm="1">
        <f t="array" ref="B150">IF(A150="","",IFERROR(_FV(C150,"Cierre anterior",TRUE),""))</f>
        <v>0.74199999999999999</v>
      </c>
      <c r="C150" s="1" t="e" vm="149">
        <v>#VALUE!</v>
      </c>
      <c r="D150" s="2"/>
      <c r="F150" s="8"/>
    </row>
    <row r="151" spans="1:6" x14ac:dyDescent="0.2">
      <c r="A151" s="1" t="s">
        <v>204</v>
      </c>
      <c r="B151" s="6" cm="1">
        <f t="array" ref="B151">IF(A151="","",IFERROR(_FV(C151,"Cierre anterior",TRUE),""))</f>
        <v>14.99</v>
      </c>
      <c r="C151" s="1" t="e" vm="150">
        <v>#VALUE!</v>
      </c>
      <c r="D151" s="2"/>
      <c r="F151" s="8"/>
    </row>
    <row r="152" spans="1:6" x14ac:dyDescent="0.2">
      <c r="A152" s="1" t="s">
        <v>205</v>
      </c>
      <c r="B152" s="6" cm="1">
        <f t="array" ref="B152">IF(A152="","",IFERROR(_FV(C152,"Cierre anterior",TRUE),""))</f>
        <v>796.02290000000005</v>
      </c>
      <c r="C152" s="1" t="e" vm="151">
        <v>#VALUE!</v>
      </c>
      <c r="D152" s="2"/>
      <c r="F152" s="8"/>
    </row>
    <row r="153" spans="1:6" x14ac:dyDescent="0.2">
      <c r="A153" s="1" t="s">
        <v>206</v>
      </c>
      <c r="B153" s="6" cm="1">
        <f t="array" ref="B153">IF(A153="","",IFERROR(_FV(C153,"Cierre anterior",TRUE),""))</f>
        <v>2.7231999999999998</v>
      </c>
      <c r="C153" s="1" t="e" vm="152">
        <v>#VALUE!</v>
      </c>
      <c r="D153" s="2"/>
      <c r="F153" s="8"/>
    </row>
    <row r="154" spans="1:6" x14ac:dyDescent="0.2">
      <c r="A154" s="1" t="s">
        <v>207</v>
      </c>
      <c r="B154" s="6" cm="1">
        <f t="array" ref="B154">IF(A154="","",IFERROR(_FV(C154,"Cierre anterior",TRUE),""))</f>
        <v>708.47</v>
      </c>
      <c r="C154" s="1" t="e" vm="153">
        <v>#VALUE!</v>
      </c>
      <c r="D154" s="2"/>
      <c r="F154" s="8"/>
    </row>
    <row r="155" spans="1:6" x14ac:dyDescent="0.2">
      <c r="A155" s="1" t="s">
        <v>208</v>
      </c>
      <c r="B155" s="6" cm="1">
        <f t="array" ref="B155">IF(A155="","",IFERROR(_FV(C155,"Cierre anterior",TRUE),""))</f>
        <v>7.7183000000000002</v>
      </c>
      <c r="C155" s="1" t="e" vm="154">
        <v>#VALUE!</v>
      </c>
      <c r="D155" s="2"/>
      <c r="F155" s="8"/>
    </row>
    <row r="156" spans="1:6" x14ac:dyDescent="0.2">
      <c r="A156" s="1" t="s">
        <v>209</v>
      </c>
      <c r="B156" s="6" cm="1">
        <f t="array" ref="B156">IF(A156="","",IFERROR(_FV(C156,"Cierre anterior",TRUE),""))</f>
        <v>2.7250999999999999</v>
      </c>
      <c r="C156" s="1" t="e" vm="155">
        <v>#VALUE!</v>
      </c>
      <c r="D156" s="2"/>
      <c r="F156" s="8"/>
    </row>
    <row r="157" spans="1:6" x14ac:dyDescent="0.2">
      <c r="A157" s="1" t="s">
        <v>210</v>
      </c>
      <c r="B157" s="6" cm="1">
        <f t="array" ref="B157">IF(A157="","",IFERROR(_FV(C157,"Cierre anterior",TRUE),""))</f>
        <v>0.74199999999999999</v>
      </c>
      <c r="C157" s="1" t="e" vm="156">
        <v>#VALUE!</v>
      </c>
      <c r="D157" s="2"/>
      <c r="F157" s="8"/>
    </row>
    <row r="158" spans="1:6" x14ac:dyDescent="0.2">
      <c r="A158" s="8" t="s">
        <v>211</v>
      </c>
      <c r="B158" s="6" cm="1">
        <f t="array" ref="B158">IF(A158="","",IFERROR(_FV(C158,"Cierre anterior",TRUE),""))</f>
        <v>1130.42</v>
      </c>
      <c r="C158" s="8" t="e" vm="157">
        <v>#VALUE!</v>
      </c>
      <c r="D158" s="2"/>
      <c r="F158" s="8"/>
    </row>
    <row r="159" spans="1:6" x14ac:dyDescent="0.2">
      <c r="A159" s="8" t="s">
        <v>212</v>
      </c>
      <c r="B159" s="6" cm="1">
        <f t="array" ref="B159">IF(A159="","",IFERROR(_FV(C159,"Cierre anterior",TRUE),""))</f>
        <v>0.2722</v>
      </c>
      <c r="C159" s="8" t="e" vm="158">
        <v>#VALUE!</v>
      </c>
      <c r="D159" s="2"/>
      <c r="F159" s="8"/>
    </row>
    <row r="160" spans="1:6" x14ac:dyDescent="0.2">
      <c r="A160" s="8" t="s">
        <v>213</v>
      </c>
      <c r="B160" s="6" cm="1">
        <f t="array" ref="B160">IF(A160="","",IFERROR(_FV(C160,"Cierre anterior",TRUE),""))</f>
        <v>0.25080000000000002</v>
      </c>
      <c r="C160" s="8" t="e" vm="159">
        <v>#VALUE!</v>
      </c>
      <c r="D160" s="2"/>
      <c r="F160" s="8"/>
    </row>
    <row r="161" spans="1:6" x14ac:dyDescent="0.2">
      <c r="A161" s="8" t="s">
        <v>214</v>
      </c>
      <c r="B161" s="6" cm="1">
        <f t="array" ref="B161">IF(A161="","",IFERROR(_FV(C161,"Cierre anterior",TRUE),""))</f>
        <v>0.43190000000000001</v>
      </c>
      <c r="C161" s="8" t="e" vm="160">
        <v>#VALUE!</v>
      </c>
      <c r="D161" s="2"/>
      <c r="F161" s="8"/>
    </row>
    <row r="162" spans="1:6" x14ac:dyDescent="0.2">
      <c r="A162" s="8" t="s">
        <v>215</v>
      </c>
      <c r="B162" s="6" cm="1">
        <f t="array" ref="B162">IF(A162="","",IFERROR(_FV(C162,"Cierre anterior",TRUE),""))</f>
        <v>0.38740000000000002</v>
      </c>
      <c r="C162" s="8" t="e" vm="161">
        <v>#VALUE!</v>
      </c>
      <c r="D162" s="2"/>
      <c r="F162" s="8"/>
    </row>
    <row r="163" spans="1:6" x14ac:dyDescent="0.2">
      <c r="A163" s="8" t="s">
        <v>216</v>
      </c>
      <c r="B163" s="6" cm="1">
        <f t="array" ref="B163">IF(A163="","",IFERROR(_FV(C163,"Cierre anterior",TRUE),""))</f>
        <v>0.2722</v>
      </c>
      <c r="C163" s="8" t="e" vm="162">
        <v>#VALUE!</v>
      </c>
      <c r="D163" s="2"/>
      <c r="F163" s="8"/>
    </row>
    <row r="164" spans="1:6" x14ac:dyDescent="0.2">
      <c r="A164" s="8" t="s">
        <v>217</v>
      </c>
      <c r="B164" s="6" cm="1">
        <f t="array" ref="B164">IF(A164="","",IFERROR(_FV(C164,"Cierre anterior",TRUE),""))</f>
        <v>5.4995000000000003</v>
      </c>
      <c r="C164" s="8" t="e" vm="163">
        <v>#VALUE!</v>
      </c>
      <c r="D164" s="2"/>
      <c r="F164" s="8"/>
    </row>
    <row r="165" spans="1:6" x14ac:dyDescent="0.2">
      <c r="A165" s="8" t="s">
        <v>218</v>
      </c>
      <c r="B165" s="6" cm="1">
        <f t="array" ref="B165">IF(A165="","",IFERROR(_FV(C165,"Cierre anterior",TRUE),""))</f>
        <v>292.0455</v>
      </c>
      <c r="C165" s="8" t="e" vm="164">
        <v>#VALUE!</v>
      </c>
      <c r="D165" s="2"/>
      <c r="F165" s="8"/>
    </row>
    <row r="166" spans="1:6" x14ac:dyDescent="0.2">
      <c r="A166" s="8" t="s">
        <v>219</v>
      </c>
      <c r="B166" s="6" cm="1">
        <f t="array" ref="B166">IF(A166="","",IFERROR(_FV(C166,"Cierre anterior",TRUE),""))</f>
        <v>0.99909999999999999</v>
      </c>
      <c r="C166" s="8" t="e" vm="165">
        <v>#VALUE!</v>
      </c>
      <c r="D166" s="2"/>
      <c r="F166" s="8"/>
    </row>
    <row r="167" spans="1:6" x14ac:dyDescent="0.2">
      <c r="A167" s="8" t="s">
        <v>220</v>
      </c>
      <c r="B167" s="6" cm="1">
        <f t="array" ref="B167">IF(A167="","",IFERROR(_FV(C167,"Cierre anterior",TRUE),""))</f>
        <v>259.92</v>
      </c>
      <c r="C167" s="8" t="e" vm="166">
        <v>#VALUE!</v>
      </c>
      <c r="D167" s="2"/>
      <c r="F167" s="8"/>
    </row>
    <row r="168" spans="1:6" x14ac:dyDescent="0.2">
      <c r="A168" s="8" t="s">
        <v>221</v>
      </c>
      <c r="B168" s="6" cm="1">
        <f t="array" ref="B168">IF(A168="","",IFERROR(_FV(C168,"Cierre anterior",TRUE),""))</f>
        <v>2.8317000000000001</v>
      </c>
      <c r="C168" s="8" t="e" vm="167">
        <v>#VALUE!</v>
      </c>
      <c r="D168" s="2"/>
      <c r="F168" s="8"/>
    </row>
    <row r="169" spans="1:6" x14ac:dyDescent="0.2">
      <c r="A169" s="8" t="s">
        <v>222</v>
      </c>
      <c r="B169" s="6" cm="1">
        <f t="array" ref="B169">IF(A169="","",IFERROR(_FV(C169,"Cierre anterior",TRUE),""))</f>
        <v>0.36670000000000003</v>
      </c>
      <c r="C169" s="8" t="e" vm="168">
        <v>#VALUE!</v>
      </c>
      <c r="D169" s="2"/>
      <c r="F169" s="8"/>
    </row>
    <row r="170" spans="1:6" x14ac:dyDescent="0.2">
      <c r="A170" s="8" t="s">
        <v>223</v>
      </c>
      <c r="B170" s="6" cm="1">
        <f t="array" ref="B170">IF(A170="","",IFERROR(_FV(C170,"Cierre anterior",TRUE),""))</f>
        <v>0.2722</v>
      </c>
      <c r="C170" s="8" t="e" vm="169">
        <v>#VALUE!</v>
      </c>
      <c r="D170" s="2"/>
      <c r="F170" s="8"/>
    </row>
    <row r="171" spans="1:6" x14ac:dyDescent="0.2">
      <c r="A171" s="9" t="s">
        <v>224</v>
      </c>
      <c r="B171" s="6" cm="1">
        <f t="array" ref="B171">IF(A171="","",IFERROR(_FV(C171,"Cierre anterior",TRUE),""))</f>
        <v>4152.5</v>
      </c>
      <c r="C171" s="9" t="e" vm="170">
        <v>#VALUE!</v>
      </c>
      <c r="D171" s="2"/>
      <c r="F171" s="8"/>
    </row>
    <row r="172" spans="1:6" x14ac:dyDescent="0.2">
      <c r="A172" s="9" t="s">
        <v>225</v>
      </c>
      <c r="B172" s="6" cm="1">
        <f t="array" ref="B172">IF(A172="","",IFERROR(_FV(C172,"Cierre anterior",TRUE),""))</f>
        <v>1</v>
      </c>
      <c r="C172" s="9" t="e" vm="171">
        <v>#VALUE!</v>
      </c>
      <c r="D172" s="2"/>
      <c r="F172" s="8"/>
    </row>
    <row r="173" spans="1:6" x14ac:dyDescent="0.2">
      <c r="A173" s="9" t="s">
        <v>226</v>
      </c>
      <c r="B173" s="6" cm="1">
        <f t="array" ref="B173">IF(A173="","",IFERROR(_FV(C173,"Cierre anterior",TRUE),""))</f>
        <v>0.92120000000000002</v>
      </c>
      <c r="C173" s="9" t="e" vm="172">
        <v>#VALUE!</v>
      </c>
      <c r="D173" s="2"/>
      <c r="F173" s="8"/>
    </row>
    <row r="174" spans="1:6" x14ac:dyDescent="0.2">
      <c r="A174" s="9" t="s">
        <v>227</v>
      </c>
      <c r="B174" s="6" cm="1">
        <f t="array" ref="B174">IF(A174="","",IFERROR(_FV(C174,"Cierre anterior",TRUE),""))</f>
        <v>1.5865</v>
      </c>
      <c r="C174" s="9" t="e" vm="173">
        <v>#VALUE!</v>
      </c>
      <c r="D174" s="2"/>
      <c r="F174" s="8"/>
    </row>
    <row r="175" spans="1:6" x14ac:dyDescent="0.2">
      <c r="A175" s="9" t="s">
        <v>228</v>
      </c>
      <c r="B175" s="6" cm="1">
        <f t="array" ref="B175">IF(A175="","",IFERROR(_FV(C175,"Cierre anterior",TRUE),""))</f>
        <v>1.423</v>
      </c>
      <c r="C175" s="9" t="e" vm="174">
        <v>#VALUE!</v>
      </c>
      <c r="D175" s="2"/>
      <c r="F175" s="8"/>
    </row>
    <row r="176" spans="1:6" x14ac:dyDescent="0.2">
      <c r="A176" s="9" t="s">
        <v>229</v>
      </c>
      <c r="B176" s="6" cm="1">
        <f t="array" ref="B176">IF(A176="","",IFERROR(_FV(C176,"Cierre anterior",TRUE),""))</f>
        <v>1</v>
      </c>
      <c r="C176" s="9" t="e" vm="175">
        <v>#VALUE!</v>
      </c>
      <c r="D176" s="2"/>
      <c r="F176" s="8"/>
    </row>
    <row r="177" spans="1:6" x14ac:dyDescent="0.2">
      <c r="A177" s="9" t="s">
        <v>230</v>
      </c>
      <c r="B177" s="6" cm="1">
        <f t="array" ref="B177">IF(A177="","",IFERROR(_FV(C177,"Cierre anterior",TRUE),""))</f>
        <v>20.202000000000002</v>
      </c>
      <c r="C177" s="9" t="e" vm="176">
        <v>#VALUE!</v>
      </c>
      <c r="D177" s="2"/>
      <c r="F177" s="8"/>
    </row>
    <row r="178" spans="1:6" x14ac:dyDescent="0.2">
      <c r="A178" s="9" t="s">
        <v>231</v>
      </c>
      <c r="B178" s="6" cm="1">
        <f t="array" ref="B178">IF(A178="","",IFERROR(_FV(C178,"Cierre anterior",TRUE),""))</f>
        <v>1072.8</v>
      </c>
      <c r="C178" s="9" t="e" vm="177">
        <v>#VALUE!</v>
      </c>
      <c r="D178" s="2"/>
      <c r="F178" s="8"/>
    </row>
    <row r="179" spans="1:6" x14ac:dyDescent="0.2">
      <c r="A179" s="9" t="s">
        <v>232</v>
      </c>
      <c r="B179" s="6" cm="1">
        <f t="array" ref="B179">IF(A179="","",IFERROR(_FV(C179,"Cierre anterior",TRUE),""))</f>
        <v>3.67</v>
      </c>
      <c r="C179" s="9" t="e" vm="178">
        <v>#VALUE!</v>
      </c>
      <c r="D179" s="2"/>
      <c r="F179" s="8"/>
    </row>
    <row r="180" spans="1:6" x14ac:dyDescent="0.2">
      <c r="A180" s="9" t="s">
        <v>233</v>
      </c>
      <c r="B180" s="6" cm="1">
        <f t="array" ref="B180">IF(A180="","",IFERROR(_FV(C180,"Cierre anterior",TRUE),""))</f>
        <v>954.8</v>
      </c>
      <c r="C180" s="9" t="e" vm="179">
        <v>#VALUE!</v>
      </c>
      <c r="D180" s="2"/>
    </row>
    <row r="181" spans="1:6" x14ac:dyDescent="0.2">
      <c r="A181" s="9" t="s">
        <v>234</v>
      </c>
      <c r="B181" s="6" cm="1">
        <f t="array" ref="B181">IF(A181="","",IFERROR(_FV(C181,"Cierre anterior",TRUE),""))</f>
        <v>10.401899999999999</v>
      </c>
      <c r="C181" s="9" t="e" vm="180">
        <v>#VALUE!</v>
      </c>
      <c r="D181" s="2"/>
      <c r="F181" s="8"/>
    </row>
    <row r="182" spans="1:6" x14ac:dyDescent="0.2">
      <c r="A182" s="9" t="s">
        <v>235</v>
      </c>
      <c r="B182" s="6" cm="1">
        <f t="array" ref="B182">IF(A182="","",IFERROR(_FV(C182,"Cierre anterior",TRUE),""))</f>
        <v>1.3469</v>
      </c>
      <c r="C182" s="9" t="e" vm="181">
        <v>#VALUE!</v>
      </c>
      <c r="D182" s="2"/>
      <c r="F182" s="8"/>
    </row>
    <row r="183" spans="1:6" x14ac:dyDescent="0.2">
      <c r="A183" s="9" t="s">
        <v>236</v>
      </c>
      <c r="B183" s="6" cm="1">
        <f t="array" ref="B183">IF(A183="","",IFERROR(_FV(C183,"Cierre anterior",TRUE),""))</f>
        <v>3.6726000000000001</v>
      </c>
      <c r="C183" s="9" t="e" vm="182">
        <v>#VALUE!</v>
      </c>
      <c r="D183" s="2"/>
      <c r="F183" s="8"/>
    </row>
    <row r="184" spans="1:6" x14ac:dyDescent="0.2">
      <c r="B184" s="2"/>
      <c r="C184" s="2"/>
      <c r="D184" s="2"/>
      <c r="F184" s="8"/>
    </row>
    <row r="185" spans="1:6" x14ac:dyDescent="0.2">
      <c r="B185" s="2"/>
      <c r="C185" s="2"/>
      <c r="D185" s="2"/>
      <c r="F185" s="8"/>
    </row>
    <row r="186" spans="1:6" x14ac:dyDescent="0.2">
      <c r="B186" s="2"/>
      <c r="C186" s="2"/>
      <c r="D186" s="2"/>
      <c r="F186" s="8"/>
    </row>
    <row r="187" spans="1:6" x14ac:dyDescent="0.2">
      <c r="B187" s="2"/>
      <c r="C187" s="2"/>
      <c r="D187" s="2"/>
      <c r="F187" s="8"/>
    </row>
    <row r="188" spans="1:6" x14ac:dyDescent="0.2">
      <c r="B188" s="2"/>
      <c r="C188" s="2"/>
      <c r="D188" s="2"/>
      <c r="F188" s="8"/>
    </row>
    <row r="189" spans="1:6" x14ac:dyDescent="0.2">
      <c r="B189" s="2"/>
      <c r="C189" s="2"/>
      <c r="D189" s="2"/>
      <c r="F189" s="8"/>
    </row>
    <row r="190" spans="1:6" x14ac:dyDescent="0.2">
      <c r="B190" s="2"/>
      <c r="C190" s="2"/>
      <c r="D190" s="2"/>
      <c r="F190" s="8"/>
    </row>
    <row r="191" spans="1:6" x14ac:dyDescent="0.2">
      <c r="B191" s="2"/>
      <c r="C191" s="2"/>
      <c r="D191" s="2"/>
      <c r="F191" s="8"/>
    </row>
    <row r="192" spans="1:6" x14ac:dyDescent="0.2">
      <c r="B192" s="2"/>
      <c r="C192" s="2"/>
      <c r="D192" s="2"/>
      <c r="F192" s="8"/>
    </row>
    <row r="193" spans="1:6" x14ac:dyDescent="0.2">
      <c r="B193" s="2"/>
      <c r="C193" s="2"/>
      <c r="D193" s="2"/>
      <c r="F193" s="8"/>
    </row>
    <row r="194" spans="1:6" x14ac:dyDescent="0.2">
      <c r="B194" s="2"/>
      <c r="C194" s="2"/>
      <c r="D194" s="2"/>
      <c r="F194" s="8"/>
    </row>
    <row r="195" spans="1:6" x14ac:dyDescent="0.2">
      <c r="B195" s="2"/>
      <c r="C195" s="2"/>
      <c r="D195" s="2"/>
      <c r="F195" s="8"/>
    </row>
    <row r="196" spans="1:6" x14ac:dyDescent="0.2">
      <c r="B196" s="2"/>
      <c r="C196" s="2"/>
      <c r="D196" s="2"/>
      <c r="F196" s="8"/>
    </row>
    <row r="197" spans="1:6" x14ac:dyDescent="0.2">
      <c r="B197" s="2"/>
      <c r="C197" s="2"/>
      <c r="D197" s="2"/>
      <c r="F197" s="8"/>
    </row>
    <row r="198" spans="1:6" x14ac:dyDescent="0.2">
      <c r="B198" s="2"/>
      <c r="C198" s="2"/>
      <c r="D198" s="2"/>
      <c r="F198" s="8"/>
    </row>
    <row r="199" spans="1:6" x14ac:dyDescent="0.2">
      <c r="A199" s="2"/>
      <c r="B199" s="2"/>
      <c r="C199" s="2"/>
      <c r="D199" s="2"/>
      <c r="F199" s="8"/>
    </row>
    <row r="200" spans="1:6" x14ac:dyDescent="0.2">
      <c r="A200" s="2"/>
      <c r="B200" s="2"/>
      <c r="C200" s="2"/>
      <c r="D200" s="2"/>
      <c r="F200" s="8"/>
    </row>
    <row r="201" spans="1:6" x14ac:dyDescent="0.2">
      <c r="A201" s="2"/>
      <c r="B201" s="2"/>
      <c r="C201" s="2"/>
      <c r="D201" s="2"/>
      <c r="F201" s="8"/>
    </row>
    <row r="202" spans="1:6" x14ac:dyDescent="0.2">
      <c r="A202" s="2"/>
      <c r="B202" s="2"/>
      <c r="C202" s="2"/>
      <c r="D202" s="2"/>
      <c r="F202" s="8"/>
    </row>
    <row r="203" spans="1:6" x14ac:dyDescent="0.2">
      <c r="A203" s="2"/>
      <c r="B203" s="2"/>
      <c r="C203" s="2"/>
      <c r="D203" s="2"/>
      <c r="F203" s="8"/>
    </row>
    <row r="204" spans="1:6" x14ac:dyDescent="0.2">
      <c r="A204" s="2"/>
      <c r="B204" s="2"/>
      <c r="C204" s="2"/>
      <c r="D204" s="2"/>
      <c r="F204" s="8"/>
    </row>
    <row r="205" spans="1:6" x14ac:dyDescent="0.2">
      <c r="A205" s="2"/>
      <c r="B205" s="2"/>
      <c r="C205" s="2"/>
      <c r="D205" s="2"/>
      <c r="F205" s="8"/>
    </row>
    <row r="206" spans="1:6" x14ac:dyDescent="0.2">
      <c r="A206" s="2"/>
      <c r="B206" s="2"/>
      <c r="C206" s="2"/>
      <c r="D206" s="2"/>
      <c r="F206" s="8"/>
    </row>
    <row r="207" spans="1:6" x14ac:dyDescent="0.2">
      <c r="A207" s="2"/>
      <c r="B207" s="2"/>
      <c r="C207" s="2"/>
      <c r="D207" s="2"/>
      <c r="F207" s="8"/>
    </row>
    <row r="208" spans="1:6" x14ac:dyDescent="0.2">
      <c r="A208" s="2"/>
      <c r="B208" s="2"/>
      <c r="C208" s="2"/>
      <c r="D208" s="2"/>
      <c r="F208" s="8"/>
    </row>
    <row r="209" spans="1:6" x14ac:dyDescent="0.2">
      <c r="A209" s="2"/>
      <c r="B209" s="2"/>
      <c r="C209" s="2"/>
      <c r="D209" s="2"/>
      <c r="F209" s="8"/>
    </row>
    <row r="210" spans="1:6" x14ac:dyDescent="0.2">
      <c r="A210" s="2"/>
      <c r="B210" s="2"/>
      <c r="C210" s="2"/>
      <c r="D210" s="2"/>
      <c r="F210" s="8"/>
    </row>
    <row r="211" spans="1:6" x14ac:dyDescent="0.2">
      <c r="A211" s="2"/>
      <c r="B211" s="2"/>
      <c r="C211" s="2"/>
      <c r="D211" s="2"/>
      <c r="F211" s="8"/>
    </row>
    <row r="212" spans="1:6" x14ac:dyDescent="0.2">
      <c r="A212" s="2"/>
      <c r="B212" s="2"/>
      <c r="C212" s="2"/>
      <c r="D212" s="2"/>
      <c r="F212" s="8"/>
    </row>
    <row r="213" spans="1:6" x14ac:dyDescent="0.2">
      <c r="A213" s="2"/>
      <c r="B213" s="2"/>
      <c r="C213" s="2"/>
      <c r="D213" s="2"/>
      <c r="F213" s="8"/>
    </row>
    <row r="214" spans="1:6" x14ac:dyDescent="0.2">
      <c r="A214" s="2"/>
      <c r="B214" s="2"/>
      <c r="C214" s="2"/>
      <c r="D214" s="2"/>
      <c r="F214" s="8"/>
    </row>
    <row r="215" spans="1:6" x14ac:dyDescent="0.2">
      <c r="A215" s="2"/>
      <c r="B215" s="2"/>
      <c r="C215" s="2"/>
      <c r="D215" s="2"/>
      <c r="F215" s="8"/>
    </row>
    <row r="216" spans="1:6" x14ac:dyDescent="0.2">
      <c r="A216" s="2"/>
      <c r="B216" s="2"/>
      <c r="C216" s="2"/>
      <c r="D216" s="2"/>
      <c r="F216" s="8"/>
    </row>
    <row r="217" spans="1:6" x14ac:dyDescent="0.2">
      <c r="A217" s="2"/>
      <c r="B217" s="2"/>
      <c r="C217" s="2"/>
      <c r="D217" s="2"/>
      <c r="F217" s="8"/>
    </row>
    <row r="218" spans="1:6" x14ac:dyDescent="0.2">
      <c r="A218" s="2"/>
      <c r="B218" s="2"/>
      <c r="C218" s="2"/>
      <c r="D218" s="2"/>
      <c r="F218" s="8"/>
    </row>
    <row r="219" spans="1:6" x14ac:dyDescent="0.2">
      <c r="A219" s="2"/>
      <c r="B219" s="2"/>
      <c r="C219" s="2"/>
      <c r="D219" s="2"/>
      <c r="F219" s="8"/>
    </row>
    <row r="220" spans="1:6" x14ac:dyDescent="0.2">
      <c r="A220" s="2"/>
      <c r="B220" s="2"/>
      <c r="C220" s="2"/>
      <c r="D220" s="2"/>
      <c r="F220" s="8"/>
    </row>
    <row r="221" spans="1:6" x14ac:dyDescent="0.2">
      <c r="A221" s="2"/>
      <c r="B221" s="2"/>
      <c r="C221" s="2"/>
      <c r="D221" s="2"/>
      <c r="F221" s="8"/>
    </row>
    <row r="222" spans="1:6" x14ac:dyDescent="0.2">
      <c r="A222" s="2"/>
      <c r="B222" s="2"/>
      <c r="C222" s="2"/>
      <c r="D222" s="2"/>
      <c r="F222" s="8"/>
    </row>
    <row r="223" spans="1:6" x14ac:dyDescent="0.2">
      <c r="A223" s="2"/>
      <c r="B223" s="2"/>
      <c r="C223" s="2"/>
      <c r="D223" s="2"/>
      <c r="F223" s="8"/>
    </row>
    <row r="224" spans="1:6" x14ac:dyDescent="0.2">
      <c r="A224" s="2"/>
      <c r="B224" s="2"/>
      <c r="C224" s="2"/>
      <c r="D224" s="2"/>
      <c r="F224" s="8"/>
    </row>
    <row r="225" spans="1:6" x14ac:dyDescent="0.2">
      <c r="A225" s="2"/>
      <c r="B225" s="2"/>
      <c r="C225" s="2"/>
      <c r="D225" s="2"/>
      <c r="F225" s="8"/>
    </row>
    <row r="226" spans="1:6" x14ac:dyDescent="0.2">
      <c r="A226" s="2"/>
      <c r="B226" s="2"/>
      <c r="C226" s="2"/>
      <c r="D226" s="2"/>
      <c r="F226" s="8"/>
    </row>
    <row r="227" spans="1:6" x14ac:dyDescent="0.2">
      <c r="A227" s="2"/>
      <c r="B227" s="2"/>
      <c r="C227" s="2"/>
      <c r="D227" s="2"/>
      <c r="F227" s="8"/>
    </row>
    <row r="228" spans="1:6" x14ac:dyDescent="0.2">
      <c r="A228" s="2"/>
      <c r="B228" s="2"/>
      <c r="C228" s="2"/>
      <c r="D228" s="2"/>
      <c r="F228" s="8"/>
    </row>
    <row r="229" spans="1:6" x14ac:dyDescent="0.2">
      <c r="A229" s="2"/>
      <c r="B229" s="2"/>
      <c r="C229" s="2"/>
      <c r="D229" s="2"/>
      <c r="F229" s="8"/>
    </row>
    <row r="230" spans="1:6" x14ac:dyDescent="0.2">
      <c r="A230" s="2"/>
      <c r="B230" s="2"/>
      <c r="C230" s="2"/>
      <c r="D230" s="2"/>
      <c r="F230" s="8"/>
    </row>
    <row r="231" spans="1:6" x14ac:dyDescent="0.2">
      <c r="A231" s="2"/>
      <c r="B231" s="2"/>
      <c r="C231" s="2"/>
      <c r="D231" s="2"/>
      <c r="F231" s="8"/>
    </row>
    <row r="232" spans="1:6" x14ac:dyDescent="0.2">
      <c r="A232" s="2"/>
      <c r="B232" s="2"/>
      <c r="C232" s="2"/>
      <c r="D232" s="2"/>
      <c r="F232" s="8"/>
    </row>
    <row r="233" spans="1:6" x14ac:dyDescent="0.2">
      <c r="A233" s="2"/>
      <c r="B233" s="2"/>
      <c r="C233" s="2"/>
      <c r="D233" s="2"/>
      <c r="F233" s="8"/>
    </row>
    <row r="234" spans="1:6" x14ac:dyDescent="0.2">
      <c r="A234" s="2"/>
      <c r="B234" s="2"/>
      <c r="C234" s="2"/>
      <c r="D234" s="2"/>
      <c r="F234" s="8"/>
    </row>
    <row r="235" spans="1:6" x14ac:dyDescent="0.2">
      <c r="A235" s="2"/>
      <c r="B235" s="2"/>
      <c r="C235" s="2"/>
      <c r="D235" s="2"/>
      <c r="F235" s="8"/>
    </row>
    <row r="236" spans="1:6" x14ac:dyDescent="0.2">
      <c r="A236" s="2"/>
      <c r="B236" s="2"/>
      <c r="C236" s="2"/>
      <c r="D236" s="2"/>
      <c r="F236" s="8"/>
    </row>
    <row r="237" spans="1:6" x14ac:dyDescent="0.2">
      <c r="A237" s="2"/>
      <c r="B237" s="2"/>
      <c r="C237" s="2"/>
      <c r="D237" s="2"/>
      <c r="F237" s="8"/>
    </row>
    <row r="238" spans="1:6" x14ac:dyDescent="0.2">
      <c r="A238" s="2"/>
      <c r="B238" s="2"/>
      <c r="C238" s="2"/>
      <c r="D238" s="2"/>
      <c r="F238" s="8"/>
    </row>
    <row r="239" spans="1:6" x14ac:dyDescent="0.2">
      <c r="A239" s="2"/>
      <c r="B239" s="2"/>
      <c r="C239" s="2"/>
      <c r="D239" s="2"/>
      <c r="F239" s="8"/>
    </row>
    <row r="240" spans="1:6" x14ac:dyDescent="0.2">
      <c r="A240" s="2"/>
      <c r="B240" s="2"/>
      <c r="C240" s="2"/>
      <c r="D240" s="2"/>
      <c r="F240" s="8"/>
    </row>
    <row r="241" spans="1:6" x14ac:dyDescent="0.2">
      <c r="A241" s="2"/>
      <c r="B241" s="2"/>
      <c r="C241" s="2"/>
      <c r="D241" s="2"/>
      <c r="F241" s="8"/>
    </row>
    <row r="242" spans="1:6" x14ac:dyDescent="0.2">
      <c r="A242" s="2"/>
      <c r="B242" s="2"/>
      <c r="C242" s="2"/>
      <c r="D242" s="2"/>
      <c r="F242" s="8"/>
    </row>
    <row r="243" spans="1:6" x14ac:dyDescent="0.2">
      <c r="A243" s="2"/>
      <c r="B243" s="2"/>
      <c r="C243" s="2"/>
      <c r="D243" s="2"/>
      <c r="F243" s="8"/>
    </row>
    <row r="244" spans="1:6" x14ac:dyDescent="0.2">
      <c r="A244" s="2"/>
      <c r="B244" s="2"/>
      <c r="C244" s="2"/>
      <c r="D244" s="2"/>
      <c r="F244" s="8"/>
    </row>
    <row r="245" spans="1:6" x14ac:dyDescent="0.2">
      <c r="A245" s="2"/>
      <c r="B245" s="2"/>
      <c r="C245" s="2"/>
      <c r="D245" s="2"/>
      <c r="F245" s="8"/>
    </row>
    <row r="246" spans="1:6" x14ac:dyDescent="0.2">
      <c r="A246" s="2"/>
      <c r="B246" s="2"/>
      <c r="C246" s="2"/>
      <c r="D246" s="2"/>
      <c r="F246" s="8"/>
    </row>
    <row r="247" spans="1:6" x14ac:dyDescent="0.2">
      <c r="A247" s="2"/>
      <c r="B247" s="2"/>
      <c r="C247" s="2"/>
      <c r="D247" s="2"/>
    </row>
    <row r="248" spans="1:6" x14ac:dyDescent="0.2">
      <c r="A248" s="2"/>
      <c r="B248" s="2"/>
      <c r="C248" s="2"/>
      <c r="D248" s="2"/>
      <c r="F248" s="8"/>
    </row>
    <row r="249" spans="1:6" x14ac:dyDescent="0.2">
      <c r="A249" s="2"/>
      <c r="B249" s="2"/>
      <c r="C249" s="2"/>
      <c r="D249" s="2"/>
      <c r="F249" s="8"/>
    </row>
    <row r="250" spans="1:6" x14ac:dyDescent="0.2">
      <c r="A250" s="2"/>
      <c r="B250" s="2"/>
      <c r="C250" s="2"/>
      <c r="D250" s="2"/>
      <c r="F250" s="8"/>
    </row>
    <row r="251" spans="1:6" x14ac:dyDescent="0.2">
      <c r="A251" s="2"/>
      <c r="B251" s="2"/>
      <c r="C251" s="2"/>
      <c r="D251" s="2"/>
      <c r="F251" s="8"/>
    </row>
    <row r="252" spans="1:6" x14ac:dyDescent="0.2">
      <c r="A252" s="2"/>
      <c r="B252" s="2"/>
      <c r="C252" s="2"/>
      <c r="D252" s="2"/>
      <c r="F252" s="8"/>
    </row>
    <row r="253" spans="1:6" x14ac:dyDescent="0.2">
      <c r="A253" s="2"/>
      <c r="B253" s="2"/>
      <c r="C253" s="2"/>
      <c r="D253" s="2"/>
      <c r="F253" s="8"/>
    </row>
    <row r="254" spans="1:6" x14ac:dyDescent="0.2">
      <c r="A254" s="2"/>
      <c r="B254" s="2"/>
      <c r="C254" s="2"/>
      <c r="D254" s="2"/>
      <c r="F254" s="8"/>
    </row>
    <row r="255" spans="1:6" x14ac:dyDescent="0.2">
      <c r="A255" s="2"/>
      <c r="B255" s="2"/>
      <c r="C255" s="2"/>
      <c r="D255" s="2"/>
      <c r="F255" s="8"/>
    </row>
    <row r="256" spans="1:6" x14ac:dyDescent="0.2">
      <c r="A256" s="2"/>
      <c r="B256" s="2"/>
      <c r="C256" s="2"/>
      <c r="D256" s="2"/>
      <c r="F256" s="8"/>
    </row>
    <row r="257" spans="1:6" x14ac:dyDescent="0.2">
      <c r="A257" s="2"/>
      <c r="B257" s="2"/>
      <c r="C257" s="2"/>
      <c r="D257" s="2"/>
      <c r="F257" s="8"/>
    </row>
    <row r="258" spans="1:6" x14ac:dyDescent="0.2">
      <c r="A258" s="2"/>
      <c r="B258" s="2"/>
      <c r="C258" s="2"/>
      <c r="D258" s="2"/>
      <c r="F258" s="8"/>
    </row>
    <row r="259" spans="1:6" x14ac:dyDescent="0.2">
      <c r="A259" s="2"/>
      <c r="B259" s="2"/>
      <c r="C259" s="2"/>
      <c r="D259" s="2"/>
      <c r="F259" s="8"/>
    </row>
    <row r="260" spans="1:6" x14ac:dyDescent="0.2">
      <c r="A260" s="2"/>
      <c r="B260" s="2"/>
      <c r="C260" s="2"/>
      <c r="D260" s="2"/>
      <c r="F260" s="8"/>
    </row>
    <row r="261" spans="1:6" x14ac:dyDescent="0.2">
      <c r="A261" s="2"/>
      <c r="B261" s="2"/>
      <c r="C261" s="2"/>
      <c r="D261" s="2"/>
      <c r="F261" s="8"/>
    </row>
    <row r="262" spans="1:6" x14ac:dyDescent="0.2">
      <c r="A262" s="2"/>
      <c r="B262" s="2"/>
      <c r="C262" s="2"/>
      <c r="D262" s="2"/>
      <c r="F262" s="8"/>
    </row>
    <row r="263" spans="1:6" x14ac:dyDescent="0.2">
      <c r="A263" s="2"/>
      <c r="B263" s="2"/>
      <c r="C263" s="2"/>
      <c r="D263" s="2"/>
      <c r="F263" s="8"/>
    </row>
    <row r="264" spans="1:6" x14ac:dyDescent="0.2">
      <c r="A264" s="2"/>
      <c r="B264" s="2"/>
      <c r="C264" s="2"/>
      <c r="D264" s="2"/>
      <c r="F264" s="8"/>
    </row>
    <row r="265" spans="1:6" x14ac:dyDescent="0.2">
      <c r="A265" s="2"/>
      <c r="B265" s="2"/>
      <c r="C265" s="2"/>
      <c r="D265" s="2"/>
      <c r="F265" s="8"/>
    </row>
    <row r="266" spans="1:6" x14ac:dyDescent="0.2">
      <c r="A266" s="2"/>
      <c r="B266" s="2"/>
      <c r="C266" s="2"/>
      <c r="D266" s="2"/>
      <c r="F266" s="8"/>
    </row>
    <row r="267" spans="1:6" x14ac:dyDescent="0.2">
      <c r="A267" s="2"/>
      <c r="B267" s="2"/>
      <c r="C267" s="2"/>
      <c r="D267" s="2"/>
      <c r="F267" s="8"/>
    </row>
    <row r="268" spans="1:6" x14ac:dyDescent="0.2">
      <c r="A268" s="2"/>
      <c r="B268" s="2"/>
      <c r="C268" s="2"/>
      <c r="D268" s="2"/>
      <c r="F268" s="8"/>
    </row>
    <row r="269" spans="1:6" x14ac:dyDescent="0.2">
      <c r="A269" s="2"/>
      <c r="B269" s="2"/>
      <c r="C269" s="2"/>
      <c r="D269" s="2"/>
      <c r="F269" s="8"/>
    </row>
    <row r="270" spans="1:6" x14ac:dyDescent="0.2">
      <c r="A270" s="2"/>
      <c r="B270" s="2"/>
      <c r="C270" s="2"/>
      <c r="D270" s="2"/>
      <c r="F270" s="8"/>
    </row>
    <row r="271" spans="1:6" x14ac:dyDescent="0.2">
      <c r="A271" s="2"/>
      <c r="B271" s="2"/>
      <c r="C271" s="2"/>
      <c r="D271" s="2"/>
      <c r="F271" s="8"/>
    </row>
    <row r="272" spans="1:6" x14ac:dyDescent="0.2">
      <c r="A272" s="2"/>
      <c r="B272" s="2"/>
      <c r="C272" s="2"/>
      <c r="D272" s="2"/>
      <c r="F272" s="8"/>
    </row>
    <row r="273" spans="1:6" x14ac:dyDescent="0.2">
      <c r="A273" s="2"/>
      <c r="B273" s="2"/>
      <c r="C273" s="2"/>
      <c r="D273" s="2"/>
      <c r="F273" s="8"/>
    </row>
    <row r="274" spans="1:6" x14ac:dyDescent="0.2">
      <c r="A274" s="2"/>
      <c r="B274" s="2"/>
      <c r="C274" s="2"/>
      <c r="D274" s="2"/>
      <c r="F274" s="8"/>
    </row>
    <row r="275" spans="1:6" x14ac:dyDescent="0.2">
      <c r="A275" s="2"/>
      <c r="B275" s="2"/>
      <c r="C275" s="2"/>
      <c r="D275" s="2"/>
      <c r="F275" s="8"/>
    </row>
    <row r="276" spans="1:6" x14ac:dyDescent="0.2">
      <c r="A276" s="2"/>
      <c r="B276" s="2"/>
      <c r="C276" s="2"/>
      <c r="D276" s="2"/>
      <c r="F276" s="8"/>
    </row>
    <row r="277" spans="1:6" x14ac:dyDescent="0.2">
      <c r="A277" s="2"/>
      <c r="B277" s="2"/>
      <c r="C277" s="2"/>
      <c r="D277" s="2"/>
      <c r="F277" s="8"/>
    </row>
    <row r="278" spans="1:6" x14ac:dyDescent="0.2">
      <c r="A278" s="2"/>
      <c r="B278" s="2"/>
      <c r="C278" s="2"/>
      <c r="D278" s="2"/>
      <c r="F278" s="8"/>
    </row>
    <row r="279" spans="1:6" x14ac:dyDescent="0.2">
      <c r="A279" s="2"/>
      <c r="B279" s="2"/>
      <c r="C279" s="2"/>
      <c r="D279" s="2"/>
      <c r="F279" s="8"/>
    </row>
    <row r="280" spans="1:6" x14ac:dyDescent="0.2">
      <c r="A280" s="2"/>
      <c r="B280" s="2"/>
      <c r="C280" s="2"/>
      <c r="D280" s="2"/>
      <c r="F280" s="8"/>
    </row>
    <row r="281" spans="1:6" x14ac:dyDescent="0.2">
      <c r="A281" s="2"/>
      <c r="B281" s="2"/>
      <c r="C281" s="2"/>
      <c r="D281" s="2"/>
      <c r="F281" s="8"/>
    </row>
    <row r="282" spans="1:6" x14ac:dyDescent="0.2">
      <c r="A282" s="2"/>
      <c r="B282" s="2"/>
      <c r="C282" s="2"/>
      <c r="D282" s="2"/>
      <c r="F282" s="8"/>
    </row>
    <row r="283" spans="1:6" x14ac:dyDescent="0.2">
      <c r="A283" s="2"/>
      <c r="B283" s="2"/>
      <c r="C283" s="2"/>
      <c r="D283" s="2"/>
      <c r="F283" s="8"/>
    </row>
    <row r="284" spans="1:6" x14ac:dyDescent="0.2">
      <c r="A284" s="2"/>
      <c r="B284" s="2"/>
      <c r="C284" s="2"/>
      <c r="D284" s="2"/>
      <c r="F284" s="8"/>
    </row>
    <row r="285" spans="1:6" x14ac:dyDescent="0.2">
      <c r="A285" s="2"/>
      <c r="B285" s="2"/>
      <c r="C285" s="2"/>
      <c r="D285" s="2"/>
      <c r="F285" s="8"/>
    </row>
    <row r="286" spans="1:6" x14ac:dyDescent="0.2">
      <c r="A286" s="2"/>
      <c r="B286" s="2"/>
      <c r="C286" s="2"/>
      <c r="D286" s="2"/>
      <c r="F286" s="8"/>
    </row>
    <row r="287" spans="1:6" x14ac:dyDescent="0.2">
      <c r="A287" s="2"/>
      <c r="B287" s="2"/>
      <c r="C287" s="2"/>
      <c r="D287" s="2"/>
      <c r="F287" s="8"/>
    </row>
    <row r="288" spans="1:6" x14ac:dyDescent="0.2">
      <c r="A288" s="2"/>
      <c r="B288" s="2"/>
      <c r="C288" s="2"/>
      <c r="D288" s="2"/>
      <c r="F288" s="8"/>
    </row>
    <row r="289" spans="1:6" x14ac:dyDescent="0.2">
      <c r="A289" s="2"/>
      <c r="B289" s="2"/>
      <c r="C289" s="2"/>
      <c r="D289" s="2"/>
      <c r="F289" s="8"/>
    </row>
    <row r="290" spans="1:6" x14ac:dyDescent="0.2">
      <c r="A290" s="2"/>
      <c r="B290" s="2"/>
      <c r="C290" s="2"/>
      <c r="D290" s="2"/>
      <c r="F290" s="8"/>
    </row>
    <row r="291" spans="1:6" x14ac:dyDescent="0.2">
      <c r="A291" s="2"/>
      <c r="B291" s="2"/>
      <c r="C291" s="2"/>
      <c r="D291" s="2"/>
      <c r="F291" s="8"/>
    </row>
    <row r="292" spans="1:6" x14ac:dyDescent="0.2">
      <c r="A292" s="2"/>
      <c r="B292" s="2"/>
      <c r="C292" s="2"/>
      <c r="D292" s="2"/>
      <c r="F292" s="8"/>
    </row>
    <row r="293" spans="1:6" x14ac:dyDescent="0.2">
      <c r="A293" s="2"/>
      <c r="B293" s="2"/>
      <c r="C293" s="2"/>
      <c r="D293" s="2"/>
      <c r="F293" s="8"/>
    </row>
    <row r="294" spans="1:6" x14ac:dyDescent="0.2">
      <c r="A294" s="2"/>
      <c r="B294" s="2"/>
      <c r="C294" s="2"/>
      <c r="D294" s="2"/>
      <c r="F294" s="8"/>
    </row>
    <row r="295" spans="1:6" x14ac:dyDescent="0.2">
      <c r="A295" s="2"/>
      <c r="B295" s="2"/>
      <c r="C295" s="2"/>
      <c r="D295" s="2"/>
      <c r="F295" s="8"/>
    </row>
    <row r="296" spans="1:6" x14ac:dyDescent="0.2">
      <c r="A296" s="2"/>
      <c r="B296" s="2"/>
      <c r="C296" s="2"/>
      <c r="D296" s="2"/>
      <c r="F296" s="8"/>
    </row>
    <row r="297" spans="1:6" x14ac:dyDescent="0.2">
      <c r="A297" s="2"/>
      <c r="B297" s="2"/>
      <c r="C297" s="2"/>
      <c r="D297" s="2"/>
      <c r="F297" s="8"/>
    </row>
    <row r="298" spans="1:6" x14ac:dyDescent="0.2">
      <c r="A298" s="2"/>
      <c r="B298" s="2"/>
      <c r="C298" s="2"/>
      <c r="D298" s="2"/>
      <c r="F298" s="8"/>
    </row>
    <row r="299" spans="1:6" x14ac:dyDescent="0.2">
      <c r="A299" s="2"/>
      <c r="B299" s="2"/>
      <c r="C299" s="2"/>
      <c r="D299" s="2"/>
      <c r="F299" s="8"/>
    </row>
    <row r="300" spans="1:6" x14ac:dyDescent="0.2">
      <c r="A300" s="2"/>
      <c r="B300" s="2"/>
      <c r="C300" s="2"/>
      <c r="D300" s="2"/>
      <c r="F300" s="8"/>
    </row>
    <row r="301" spans="1:6" x14ac:dyDescent="0.2">
      <c r="A301" s="2"/>
      <c r="B301" s="2"/>
      <c r="C301" s="2"/>
      <c r="D301" s="2"/>
      <c r="F301" s="8"/>
    </row>
    <row r="302" spans="1:6" x14ac:dyDescent="0.2">
      <c r="A302" s="2"/>
      <c r="B302" s="2"/>
      <c r="C302" s="2"/>
      <c r="D302" s="2"/>
      <c r="F302" s="8"/>
    </row>
    <row r="303" spans="1:6" x14ac:dyDescent="0.2">
      <c r="A303" s="2"/>
      <c r="B303" s="2"/>
      <c r="C303" s="2"/>
      <c r="D303" s="2"/>
      <c r="F303" s="8"/>
    </row>
    <row r="304" spans="1:6" x14ac:dyDescent="0.2">
      <c r="A304" s="2"/>
      <c r="B304" s="2"/>
      <c r="C304" s="2"/>
      <c r="D304" s="2"/>
      <c r="F304" s="8"/>
    </row>
    <row r="305" spans="1:6" x14ac:dyDescent="0.2">
      <c r="A305" s="2"/>
      <c r="B305" s="2"/>
      <c r="C305" s="2"/>
      <c r="D305" s="2"/>
      <c r="F305" s="8"/>
    </row>
    <row r="306" spans="1:6" x14ac:dyDescent="0.2">
      <c r="A306" s="2"/>
      <c r="B306" s="2"/>
      <c r="C306" s="2"/>
      <c r="D306" s="2"/>
      <c r="F306" s="8"/>
    </row>
    <row r="307" spans="1:6" x14ac:dyDescent="0.2">
      <c r="A307" s="2"/>
      <c r="B307" s="2"/>
      <c r="C307" s="2"/>
      <c r="D307" s="2"/>
      <c r="F307" s="8"/>
    </row>
    <row r="308" spans="1:6" x14ac:dyDescent="0.2">
      <c r="A308" s="2"/>
      <c r="B308" s="2"/>
      <c r="C308" s="2"/>
      <c r="D308" s="2"/>
      <c r="F308" s="8"/>
    </row>
    <row r="309" spans="1:6" x14ac:dyDescent="0.2">
      <c r="A309" s="2"/>
      <c r="B309" s="2"/>
      <c r="C309" s="2"/>
      <c r="D309" s="2"/>
      <c r="F309" s="8"/>
    </row>
    <row r="310" spans="1:6" x14ac:dyDescent="0.2">
      <c r="A310" s="2"/>
      <c r="B310" s="2"/>
      <c r="C310" s="2"/>
      <c r="D310" s="2"/>
      <c r="F310" s="8"/>
    </row>
    <row r="311" spans="1:6" x14ac:dyDescent="0.2">
      <c r="A311" s="2"/>
      <c r="B311" s="2"/>
      <c r="C311" s="2"/>
      <c r="D311" s="2"/>
      <c r="F311" s="8"/>
    </row>
    <row r="312" spans="1:6" x14ac:dyDescent="0.2">
      <c r="A312" s="2"/>
      <c r="B312" s="2"/>
      <c r="C312" s="2"/>
      <c r="D312" s="2"/>
      <c r="F312" s="8"/>
    </row>
    <row r="313" spans="1:6" x14ac:dyDescent="0.2">
      <c r="A313" s="2"/>
      <c r="B313" s="2"/>
      <c r="C313" s="2"/>
      <c r="D313" s="2"/>
      <c r="F313" s="8"/>
    </row>
    <row r="314" spans="1:6" x14ac:dyDescent="0.2">
      <c r="A314" s="2"/>
      <c r="B314" s="2"/>
      <c r="C314" s="2"/>
      <c r="D314" s="2"/>
      <c r="F314" s="8"/>
    </row>
    <row r="315" spans="1:6" x14ac:dyDescent="0.2">
      <c r="A315" s="2"/>
      <c r="B315" s="2"/>
      <c r="C315" s="2"/>
      <c r="D315" s="2"/>
      <c r="F315" s="8"/>
    </row>
    <row r="316" spans="1:6" x14ac:dyDescent="0.2">
      <c r="A316" s="2"/>
      <c r="B316" s="2"/>
      <c r="C316" s="2"/>
      <c r="D316" s="2"/>
      <c r="F316" s="8"/>
    </row>
    <row r="317" spans="1:6" x14ac:dyDescent="0.2">
      <c r="A317" s="2"/>
      <c r="B317" s="2"/>
      <c r="C317" s="2"/>
      <c r="D317" s="2"/>
      <c r="F317" s="8"/>
    </row>
    <row r="318" spans="1:6" x14ac:dyDescent="0.2">
      <c r="A318" s="2"/>
      <c r="B318" s="2"/>
      <c r="C318" s="2"/>
      <c r="D318" s="2"/>
      <c r="F318" s="8"/>
    </row>
    <row r="319" spans="1:6" x14ac:dyDescent="0.2">
      <c r="A319" s="2"/>
      <c r="B319" s="2"/>
      <c r="C319" s="2"/>
      <c r="D319" s="2"/>
      <c r="F319" s="8"/>
    </row>
    <row r="320" spans="1:6" x14ac:dyDescent="0.2">
      <c r="A320" s="2"/>
      <c r="B320" s="2"/>
      <c r="C320" s="2"/>
      <c r="D320" s="2"/>
      <c r="F320" s="8"/>
    </row>
    <row r="321" spans="1:6" x14ac:dyDescent="0.2">
      <c r="A321" s="2"/>
      <c r="B321" s="2"/>
      <c r="C321" s="2"/>
      <c r="D321" s="2"/>
      <c r="F321" s="8"/>
    </row>
    <row r="322" spans="1:6" x14ac:dyDescent="0.2">
      <c r="A322" s="2"/>
      <c r="B322" s="2"/>
      <c r="C322" s="2"/>
      <c r="D322" s="2"/>
      <c r="F322" s="8"/>
    </row>
    <row r="323" spans="1:6" x14ac:dyDescent="0.2">
      <c r="A323" s="2"/>
      <c r="B323" s="2"/>
      <c r="C323" s="2"/>
      <c r="D323" s="2"/>
      <c r="F323" s="8"/>
    </row>
    <row r="324" spans="1:6" x14ac:dyDescent="0.2">
      <c r="A324" s="2"/>
      <c r="B324" s="2"/>
      <c r="C324" s="2"/>
      <c r="D324" s="2"/>
      <c r="F324" s="8"/>
    </row>
    <row r="325" spans="1:6" x14ac:dyDescent="0.2">
      <c r="A325" s="2"/>
      <c r="B325" s="2"/>
      <c r="C325" s="2"/>
      <c r="D325" s="2"/>
      <c r="F325" s="8"/>
    </row>
    <row r="326" spans="1:6" x14ac:dyDescent="0.2">
      <c r="A326" s="2"/>
      <c r="B326" s="2"/>
      <c r="C326" s="2"/>
      <c r="D326" s="2"/>
      <c r="F326" s="8"/>
    </row>
    <row r="327" spans="1:6" x14ac:dyDescent="0.2">
      <c r="A327" s="2"/>
      <c r="B327" s="2"/>
      <c r="C327" s="2"/>
      <c r="D327" s="2"/>
      <c r="F327" s="8"/>
    </row>
    <row r="328" spans="1:6" x14ac:dyDescent="0.2">
      <c r="A328" s="2"/>
      <c r="B328" s="2"/>
      <c r="C328" s="2"/>
      <c r="D328" s="2"/>
      <c r="F328" s="8"/>
    </row>
    <row r="329" spans="1:6" x14ac:dyDescent="0.2">
      <c r="A329" s="2"/>
      <c r="B329" s="2"/>
      <c r="C329" s="2"/>
      <c r="D329" s="2"/>
      <c r="F329" s="8"/>
    </row>
    <row r="330" spans="1:6" x14ac:dyDescent="0.2">
      <c r="A330" s="2"/>
      <c r="B330" s="2"/>
      <c r="C330" s="2"/>
      <c r="D330" s="2"/>
      <c r="F330" s="8"/>
    </row>
    <row r="331" spans="1:6" x14ac:dyDescent="0.2">
      <c r="A331" s="2"/>
      <c r="B331" s="2"/>
      <c r="C331" s="2"/>
      <c r="D331" s="2"/>
      <c r="F331" s="8"/>
    </row>
    <row r="332" spans="1:6" x14ac:dyDescent="0.2">
      <c r="A332" s="2"/>
      <c r="B332" s="2"/>
      <c r="C332" s="2"/>
      <c r="D332" s="2"/>
      <c r="F332" s="8"/>
    </row>
    <row r="333" spans="1:6" x14ac:dyDescent="0.2">
      <c r="A333" s="2"/>
      <c r="B333" s="2"/>
      <c r="C333" s="2"/>
      <c r="D333" s="2"/>
      <c r="F333" s="8"/>
    </row>
    <row r="334" spans="1:6" x14ac:dyDescent="0.2">
      <c r="A334" s="2"/>
      <c r="B334" s="2"/>
      <c r="C334" s="2"/>
      <c r="D334" s="2"/>
      <c r="F334" s="8"/>
    </row>
    <row r="335" spans="1:6" x14ac:dyDescent="0.2">
      <c r="A335" s="2"/>
      <c r="B335" s="2"/>
      <c r="C335" s="2"/>
      <c r="D335" s="2"/>
      <c r="F335" s="8"/>
    </row>
    <row r="336" spans="1:6" x14ac:dyDescent="0.2">
      <c r="A336" s="2"/>
      <c r="B336" s="2"/>
      <c r="C336" s="2"/>
      <c r="D336" s="2"/>
      <c r="F336" s="8"/>
    </row>
    <row r="337" spans="1:6" x14ac:dyDescent="0.2">
      <c r="A337" s="2"/>
      <c r="B337" s="2"/>
      <c r="C337" s="2"/>
      <c r="D337" s="2"/>
      <c r="F337" s="8"/>
    </row>
    <row r="338" spans="1:6" x14ac:dyDescent="0.2">
      <c r="A338" s="2"/>
      <c r="B338" s="2"/>
      <c r="C338" s="2"/>
      <c r="D338" s="2"/>
      <c r="F338" s="8"/>
    </row>
    <row r="339" spans="1:6" x14ac:dyDescent="0.2">
      <c r="A339" s="2"/>
      <c r="B339" s="2"/>
      <c r="C339" s="2"/>
      <c r="D339" s="2"/>
      <c r="F339" s="8"/>
    </row>
    <row r="340" spans="1:6" x14ac:dyDescent="0.2">
      <c r="A340" s="2"/>
      <c r="B340" s="2"/>
      <c r="C340" s="2"/>
      <c r="D340" s="2"/>
      <c r="F340" s="8"/>
    </row>
    <row r="341" spans="1:6" x14ac:dyDescent="0.2">
      <c r="A341" s="2"/>
      <c r="B341" s="2"/>
      <c r="C341" s="2"/>
      <c r="D341" s="2"/>
      <c r="F341" s="8"/>
    </row>
    <row r="342" spans="1:6" x14ac:dyDescent="0.2">
      <c r="A342" s="2"/>
      <c r="B342" s="2"/>
      <c r="C342" s="2"/>
      <c r="D342" s="2"/>
    </row>
    <row r="343" spans="1:6" x14ac:dyDescent="0.2">
      <c r="A343" s="2"/>
      <c r="B343" s="2"/>
      <c r="C343" s="2"/>
      <c r="D343" s="2"/>
      <c r="F343" s="8"/>
    </row>
    <row r="344" spans="1:6" x14ac:dyDescent="0.2">
      <c r="A344" s="2"/>
      <c r="B344" s="2"/>
      <c r="C344" s="2"/>
      <c r="D344" s="2"/>
      <c r="F344" s="8"/>
    </row>
    <row r="345" spans="1:6" x14ac:dyDescent="0.2">
      <c r="A345" s="2"/>
      <c r="B345" s="2"/>
      <c r="C345" s="2"/>
      <c r="D345" s="2"/>
      <c r="F345" s="8"/>
    </row>
    <row r="346" spans="1:6" x14ac:dyDescent="0.2">
      <c r="A346" s="2"/>
      <c r="B346" s="2"/>
      <c r="C346" s="2"/>
      <c r="D346" s="2"/>
      <c r="F346" s="8"/>
    </row>
    <row r="347" spans="1:6" x14ac:dyDescent="0.2">
      <c r="A347" s="2"/>
      <c r="B347" s="2"/>
      <c r="C347" s="2"/>
      <c r="D347" s="2"/>
      <c r="F347" s="8"/>
    </row>
    <row r="348" spans="1:6" x14ac:dyDescent="0.2">
      <c r="A348" s="2"/>
      <c r="B348" s="2"/>
      <c r="C348" s="2"/>
      <c r="D348" s="2"/>
      <c r="F348" s="8"/>
    </row>
    <row r="349" spans="1:6" x14ac:dyDescent="0.2">
      <c r="A349" s="2"/>
      <c r="B349" s="2"/>
      <c r="C349" s="2"/>
      <c r="D349" s="2"/>
      <c r="F349" s="8"/>
    </row>
    <row r="350" spans="1:6" x14ac:dyDescent="0.2">
      <c r="A350" s="2"/>
      <c r="B350" s="2"/>
      <c r="C350" s="2"/>
      <c r="D350" s="2"/>
      <c r="F350" s="8"/>
    </row>
    <row r="351" spans="1:6" x14ac:dyDescent="0.2">
      <c r="A351" s="2"/>
      <c r="B351" s="2"/>
      <c r="C351" s="2"/>
      <c r="D351" s="2"/>
      <c r="F351" s="8"/>
    </row>
    <row r="352" spans="1:6" x14ac:dyDescent="0.2">
      <c r="A352" s="2"/>
      <c r="B352" s="2"/>
      <c r="C352" s="2"/>
      <c r="D352" s="2"/>
      <c r="F352" s="8"/>
    </row>
    <row r="353" spans="1:6" x14ac:dyDescent="0.2">
      <c r="A353" s="2"/>
      <c r="B353" s="2"/>
      <c r="C353" s="2"/>
      <c r="D353" s="2"/>
      <c r="F353" s="8"/>
    </row>
    <row r="354" spans="1:6" x14ac:dyDescent="0.2">
      <c r="A354" s="2"/>
      <c r="B354" s="2"/>
      <c r="C354" s="2"/>
      <c r="D354" s="2"/>
      <c r="F354" s="8"/>
    </row>
    <row r="355" spans="1:6" x14ac:dyDescent="0.2">
      <c r="A355" s="2"/>
      <c r="B355" s="2"/>
      <c r="C355" s="2"/>
      <c r="D355" s="2"/>
      <c r="F355" s="8"/>
    </row>
    <row r="356" spans="1:6" x14ac:dyDescent="0.2">
      <c r="A356" s="2"/>
      <c r="B356" s="2"/>
      <c r="C356" s="2"/>
      <c r="D356" s="2"/>
      <c r="F356" s="8"/>
    </row>
    <row r="357" spans="1:6" x14ac:dyDescent="0.2">
      <c r="A357" s="2"/>
      <c r="B357" s="2"/>
      <c r="C357" s="2"/>
      <c r="D357" s="2"/>
      <c r="F357" s="8"/>
    </row>
    <row r="358" spans="1:6" x14ac:dyDescent="0.2">
      <c r="A358" s="2"/>
      <c r="B358" s="2"/>
      <c r="C358" s="2"/>
      <c r="D358" s="2"/>
      <c r="F358" s="8"/>
    </row>
    <row r="359" spans="1:6" x14ac:dyDescent="0.2">
      <c r="A359" s="2"/>
      <c r="B359" s="2"/>
      <c r="C359" s="2"/>
      <c r="D359" s="2"/>
      <c r="F359" s="8"/>
    </row>
    <row r="360" spans="1:6" x14ac:dyDescent="0.2">
      <c r="A360" s="2"/>
      <c r="B360" s="2"/>
      <c r="C360" s="2"/>
      <c r="D360" s="2"/>
      <c r="F360" s="8"/>
    </row>
    <row r="361" spans="1:6" x14ac:dyDescent="0.2">
      <c r="A361" s="2"/>
      <c r="B361" s="2"/>
      <c r="C361" s="2"/>
      <c r="D361" s="2"/>
      <c r="F361" s="8"/>
    </row>
    <row r="362" spans="1:6" x14ac:dyDescent="0.2">
      <c r="A362" s="2"/>
      <c r="B362" s="2"/>
      <c r="C362" s="2"/>
      <c r="D362" s="2"/>
      <c r="F362" s="8"/>
    </row>
    <row r="363" spans="1:6" x14ac:dyDescent="0.2">
      <c r="A363" s="2"/>
      <c r="B363" s="2"/>
      <c r="C363" s="2"/>
      <c r="D363" s="2"/>
      <c r="F363" s="8"/>
    </row>
    <row r="364" spans="1:6" x14ac:dyDescent="0.2">
      <c r="A364" s="2"/>
      <c r="B364" s="2"/>
      <c r="C364" s="2"/>
      <c r="D364" s="2"/>
      <c r="F364" s="8"/>
    </row>
    <row r="365" spans="1:6" x14ac:dyDescent="0.2">
      <c r="A365" s="2"/>
      <c r="B365" s="2"/>
      <c r="C365" s="2"/>
      <c r="D365" s="2"/>
      <c r="F365" s="8"/>
    </row>
    <row r="366" spans="1:6" x14ac:dyDescent="0.2">
      <c r="A366" s="2"/>
      <c r="B366" s="2"/>
      <c r="C366" s="2"/>
      <c r="D366" s="2"/>
      <c r="F366" s="8"/>
    </row>
    <row r="367" spans="1:6" x14ac:dyDescent="0.2">
      <c r="A367" s="2"/>
      <c r="B367" s="2"/>
      <c r="C367" s="2"/>
      <c r="D367" s="2"/>
      <c r="F367" s="8"/>
    </row>
    <row r="368" spans="1:6" x14ac:dyDescent="0.2">
      <c r="A368" s="2"/>
      <c r="B368" s="2"/>
      <c r="C368" s="2"/>
      <c r="D368" s="2"/>
      <c r="F368" s="8"/>
    </row>
    <row r="369" spans="1:6" x14ac:dyDescent="0.2">
      <c r="A369" s="2"/>
      <c r="B369" s="2"/>
      <c r="C369" s="2"/>
      <c r="D369" s="2"/>
      <c r="F369" s="8"/>
    </row>
    <row r="370" spans="1:6" x14ac:dyDescent="0.2">
      <c r="A370" s="2"/>
      <c r="B370" s="2"/>
      <c r="C370" s="2"/>
      <c r="D370" s="2"/>
      <c r="F370" s="8"/>
    </row>
    <row r="371" spans="1:6" x14ac:dyDescent="0.2">
      <c r="A371" s="2"/>
      <c r="B371" s="2"/>
      <c r="C371" s="2"/>
      <c r="D371" s="2"/>
      <c r="F371" s="8"/>
    </row>
    <row r="372" spans="1:6" x14ac:dyDescent="0.2">
      <c r="A372" s="2"/>
      <c r="B372" s="2"/>
      <c r="C372" s="2"/>
      <c r="D372" s="2"/>
      <c r="F372" s="8"/>
    </row>
    <row r="373" spans="1:6" x14ac:dyDescent="0.2">
      <c r="A373" s="2"/>
      <c r="B373" s="2"/>
      <c r="C373" s="2"/>
      <c r="D373" s="2"/>
      <c r="F373" s="8"/>
    </row>
    <row r="374" spans="1:6" x14ac:dyDescent="0.2">
      <c r="A374" s="2"/>
      <c r="B374" s="2"/>
      <c r="C374" s="2"/>
      <c r="D374" s="2"/>
      <c r="F374" s="8"/>
    </row>
    <row r="375" spans="1:6" x14ac:dyDescent="0.2">
      <c r="A375" s="2"/>
      <c r="B375" s="2"/>
      <c r="C375" s="2"/>
      <c r="D375" s="2"/>
      <c r="F375" s="8"/>
    </row>
    <row r="376" spans="1:6" x14ac:dyDescent="0.2">
      <c r="A376" s="2"/>
      <c r="B376" s="2"/>
      <c r="C376" s="2"/>
      <c r="D376" s="2"/>
      <c r="F376" s="8"/>
    </row>
    <row r="377" spans="1:6" x14ac:dyDescent="0.2">
      <c r="A377" s="2"/>
      <c r="B377" s="2"/>
      <c r="C377" s="2"/>
      <c r="D377" s="2"/>
      <c r="F377" s="8"/>
    </row>
    <row r="378" spans="1:6" x14ac:dyDescent="0.2">
      <c r="A378" s="2"/>
      <c r="B378" s="2"/>
      <c r="C378" s="2"/>
      <c r="D378" s="2"/>
      <c r="F378" s="8"/>
    </row>
    <row r="379" spans="1:6" x14ac:dyDescent="0.2">
      <c r="A379" s="2"/>
      <c r="B379" s="2"/>
      <c r="C379" s="2"/>
      <c r="D379" s="2"/>
      <c r="F379" s="8"/>
    </row>
    <row r="380" spans="1:6" x14ac:dyDescent="0.2">
      <c r="A380" s="2"/>
      <c r="B380" s="2"/>
      <c r="C380" s="2"/>
      <c r="D380" s="2"/>
      <c r="F380" s="8"/>
    </row>
    <row r="381" spans="1:6" x14ac:dyDescent="0.2">
      <c r="A381" s="2"/>
      <c r="B381" s="2"/>
      <c r="C381" s="2"/>
      <c r="D381" s="2"/>
      <c r="F381" s="8"/>
    </row>
    <row r="382" spans="1:6" x14ac:dyDescent="0.2">
      <c r="A382" s="2"/>
      <c r="B382" s="2"/>
      <c r="C382" s="2"/>
      <c r="D382" s="2"/>
      <c r="F382" s="8"/>
    </row>
    <row r="383" spans="1:6" x14ac:dyDescent="0.2">
      <c r="A383" s="2"/>
      <c r="B383" s="2"/>
      <c r="C383" s="2"/>
      <c r="D383" s="2"/>
      <c r="F383" s="8"/>
    </row>
    <row r="384" spans="1:6" x14ac:dyDescent="0.2">
      <c r="A384" s="2"/>
      <c r="B384" s="2"/>
      <c r="C384" s="2"/>
      <c r="D384" s="2"/>
      <c r="F384" s="8"/>
    </row>
    <row r="385" spans="1:6" x14ac:dyDescent="0.2">
      <c r="A385" s="2"/>
      <c r="B385" s="2"/>
      <c r="C385" s="2"/>
      <c r="D385" s="2"/>
      <c r="F385" s="8"/>
    </row>
    <row r="386" spans="1:6" x14ac:dyDescent="0.2">
      <c r="A386" s="2"/>
      <c r="B386" s="2"/>
      <c r="C386" s="2"/>
      <c r="D386" s="2"/>
      <c r="F386" s="8"/>
    </row>
    <row r="387" spans="1:6" x14ac:dyDescent="0.2">
      <c r="A387" s="2"/>
      <c r="B387" s="2"/>
      <c r="C387" s="2"/>
      <c r="D387" s="2"/>
      <c r="F387" s="8"/>
    </row>
    <row r="388" spans="1:6" x14ac:dyDescent="0.2">
      <c r="A388" s="2"/>
      <c r="B388" s="2"/>
      <c r="C388" s="2"/>
      <c r="D388" s="2"/>
      <c r="F388" s="8"/>
    </row>
    <row r="389" spans="1:6" x14ac:dyDescent="0.2">
      <c r="A389" s="2"/>
      <c r="B389" s="2"/>
      <c r="C389" s="2"/>
      <c r="D389" s="2"/>
      <c r="F389" s="8"/>
    </row>
    <row r="390" spans="1:6" x14ac:dyDescent="0.2">
      <c r="A390" s="2"/>
      <c r="B390" s="2"/>
      <c r="C390" s="2"/>
      <c r="D390" s="2"/>
      <c r="F390" s="8"/>
    </row>
    <row r="391" spans="1:6" x14ac:dyDescent="0.2">
      <c r="A391" s="2"/>
      <c r="B391" s="2"/>
      <c r="C391" s="2"/>
      <c r="D391" s="2"/>
      <c r="F391" s="8"/>
    </row>
    <row r="392" spans="1:6" x14ac:dyDescent="0.2">
      <c r="A392" s="2"/>
      <c r="B392" s="2"/>
      <c r="C392" s="2"/>
      <c r="D392" s="2"/>
      <c r="F392" s="8"/>
    </row>
    <row r="393" spans="1:6" x14ac:dyDescent="0.2">
      <c r="A393" s="2"/>
      <c r="B393" s="2"/>
      <c r="C393" s="2"/>
      <c r="D393" s="2"/>
      <c r="F393" s="8"/>
    </row>
    <row r="394" spans="1:6" x14ac:dyDescent="0.2">
      <c r="A394" s="2"/>
      <c r="B394" s="2"/>
      <c r="C394" s="2"/>
      <c r="D394" s="2"/>
      <c r="F394" s="8"/>
    </row>
    <row r="395" spans="1:6" x14ac:dyDescent="0.2">
      <c r="A395" s="2"/>
      <c r="B395" s="2"/>
      <c r="C395" s="2"/>
      <c r="D395" s="2"/>
      <c r="F395" s="8"/>
    </row>
    <row r="396" spans="1:6" x14ac:dyDescent="0.2">
      <c r="A396" s="2"/>
      <c r="B396" s="2"/>
      <c r="C396" s="2"/>
      <c r="D396" s="2"/>
      <c r="F396" s="8"/>
    </row>
    <row r="397" spans="1:6" x14ac:dyDescent="0.2">
      <c r="A397" s="2"/>
      <c r="B397" s="2"/>
      <c r="C397" s="2"/>
      <c r="D397" s="2"/>
      <c r="F397" s="8"/>
    </row>
    <row r="398" spans="1:6" x14ac:dyDescent="0.2">
      <c r="A398" s="2"/>
      <c r="B398" s="2"/>
      <c r="C398" s="2"/>
      <c r="D398" s="2"/>
      <c r="F398" s="8"/>
    </row>
    <row r="399" spans="1:6" x14ac:dyDescent="0.2">
      <c r="A399" s="2"/>
      <c r="B399" s="2"/>
      <c r="C399" s="2"/>
      <c r="D399" s="2"/>
      <c r="F399" s="8"/>
    </row>
    <row r="400" spans="1:6" x14ac:dyDescent="0.2">
      <c r="A400" s="2"/>
      <c r="B400" s="2"/>
      <c r="C400" s="2"/>
      <c r="D400" s="2"/>
      <c r="F400" s="8"/>
    </row>
    <row r="401" spans="1:6" x14ac:dyDescent="0.2">
      <c r="A401" s="2"/>
      <c r="B401" s="2"/>
      <c r="C401" s="2"/>
      <c r="D401" s="2"/>
      <c r="F401" s="8"/>
    </row>
    <row r="402" spans="1:6" x14ac:dyDescent="0.2">
      <c r="A402" s="2"/>
      <c r="B402" s="2"/>
      <c r="C402" s="2"/>
      <c r="D402" s="2"/>
      <c r="F402" s="8"/>
    </row>
    <row r="403" spans="1:6" x14ac:dyDescent="0.2">
      <c r="A403" s="2"/>
      <c r="B403" s="2"/>
      <c r="C403" s="2"/>
      <c r="D403" s="2"/>
      <c r="F403" s="8"/>
    </row>
    <row r="404" spans="1:6" x14ac:dyDescent="0.2">
      <c r="A404" s="2"/>
      <c r="B404" s="2"/>
      <c r="C404" s="2"/>
      <c r="D404" s="2"/>
      <c r="F404" s="8"/>
    </row>
    <row r="405" spans="1:6" x14ac:dyDescent="0.2">
      <c r="A405" s="2"/>
      <c r="B405" s="2"/>
      <c r="C405" s="2"/>
      <c r="D405" s="2"/>
      <c r="F405" s="8"/>
    </row>
    <row r="406" spans="1:6" x14ac:dyDescent="0.2">
      <c r="A406" s="2"/>
      <c r="B406" s="2"/>
      <c r="C406" s="2"/>
      <c r="D406" s="2"/>
      <c r="F406" s="8"/>
    </row>
    <row r="407" spans="1:6" x14ac:dyDescent="0.2">
      <c r="A407" s="2"/>
      <c r="B407" s="2"/>
      <c r="C407" s="2"/>
      <c r="D407" s="2"/>
      <c r="F407" s="8"/>
    </row>
    <row r="408" spans="1:6" x14ac:dyDescent="0.2">
      <c r="A408" s="2"/>
      <c r="B408" s="2"/>
      <c r="C408" s="2"/>
      <c r="D408" s="2"/>
      <c r="F408" s="8"/>
    </row>
    <row r="409" spans="1:6" x14ac:dyDescent="0.2">
      <c r="A409" s="2"/>
      <c r="B409" s="2"/>
      <c r="C409" s="2"/>
      <c r="D409" s="2"/>
      <c r="F409" s="8"/>
    </row>
    <row r="410" spans="1:6" x14ac:dyDescent="0.2">
      <c r="A410" s="2"/>
      <c r="B410" s="2"/>
      <c r="C410" s="2"/>
      <c r="D410" s="2"/>
      <c r="F410" s="8"/>
    </row>
    <row r="411" spans="1:6" x14ac:dyDescent="0.2">
      <c r="A411" s="2"/>
      <c r="B411" s="2"/>
      <c r="C411" s="2"/>
      <c r="D411" s="2"/>
      <c r="F411" s="8"/>
    </row>
    <row r="412" spans="1:6" x14ac:dyDescent="0.2">
      <c r="A412" s="2"/>
      <c r="B412" s="2"/>
      <c r="C412" s="2"/>
      <c r="D412" s="2"/>
      <c r="F412" s="8"/>
    </row>
    <row r="413" spans="1:6" x14ac:dyDescent="0.2">
      <c r="A413" s="2"/>
      <c r="B413" s="2"/>
      <c r="C413" s="2"/>
      <c r="D413" s="2"/>
      <c r="F413" s="8"/>
    </row>
    <row r="414" spans="1:6" x14ac:dyDescent="0.2">
      <c r="A414" s="2"/>
      <c r="B414" s="2"/>
      <c r="C414" s="2"/>
      <c r="D414" s="2"/>
      <c r="F414" s="8"/>
    </row>
    <row r="415" spans="1:6" x14ac:dyDescent="0.2">
      <c r="A415" s="2"/>
      <c r="B415" s="2"/>
      <c r="C415" s="2"/>
      <c r="D415" s="2"/>
      <c r="F415" s="8"/>
    </row>
    <row r="416" spans="1:6" x14ac:dyDescent="0.2">
      <c r="A416" s="2"/>
      <c r="B416" s="2"/>
      <c r="C416" s="2"/>
      <c r="D416" s="2"/>
      <c r="F416" s="8"/>
    </row>
    <row r="417" spans="1:6" x14ac:dyDescent="0.2">
      <c r="A417" s="2"/>
      <c r="B417" s="2"/>
      <c r="C417" s="2"/>
      <c r="D417" s="2"/>
      <c r="F417" s="8"/>
    </row>
    <row r="418" spans="1:6" x14ac:dyDescent="0.2">
      <c r="A418" s="2"/>
      <c r="B418" s="2"/>
      <c r="C418" s="2"/>
      <c r="D418" s="2"/>
      <c r="F418" s="8"/>
    </row>
    <row r="419" spans="1:6" x14ac:dyDescent="0.2">
      <c r="A419" s="2"/>
      <c r="B419" s="2"/>
      <c r="C419" s="2"/>
      <c r="D419" s="2"/>
      <c r="F419" s="8"/>
    </row>
    <row r="420" spans="1:6" x14ac:dyDescent="0.2">
      <c r="A420" s="2"/>
      <c r="B420" s="2"/>
      <c r="C420" s="2"/>
      <c r="D420" s="2"/>
      <c r="F420" s="8"/>
    </row>
    <row r="421" spans="1:6" x14ac:dyDescent="0.2">
      <c r="A421" s="2"/>
      <c r="B421" s="2"/>
      <c r="C421" s="2"/>
      <c r="D421" s="2"/>
      <c r="F421" s="8"/>
    </row>
    <row r="422" spans="1:6" x14ac:dyDescent="0.2">
      <c r="A422" s="2"/>
      <c r="B422" s="2"/>
      <c r="C422" s="2"/>
      <c r="D422" s="2"/>
      <c r="F422" s="8"/>
    </row>
    <row r="423" spans="1:6" x14ac:dyDescent="0.2">
      <c r="A423" s="2"/>
      <c r="B423" s="2"/>
      <c r="C423" s="2"/>
      <c r="D423" s="2"/>
      <c r="F423" s="8"/>
    </row>
    <row r="424" spans="1:6" x14ac:dyDescent="0.2">
      <c r="A424" s="2"/>
      <c r="B424" s="2"/>
      <c r="C424" s="2"/>
      <c r="D424" s="2"/>
      <c r="F424" s="8"/>
    </row>
    <row r="425" spans="1:6" x14ac:dyDescent="0.2">
      <c r="A425" s="2"/>
      <c r="B425" s="2"/>
      <c r="C425" s="2"/>
      <c r="D425" s="2"/>
      <c r="F425" s="8"/>
    </row>
    <row r="426" spans="1:6" x14ac:dyDescent="0.2">
      <c r="A426" s="2"/>
      <c r="B426" s="2"/>
      <c r="C426" s="2"/>
      <c r="D426" s="2"/>
      <c r="F426" s="8"/>
    </row>
    <row r="427" spans="1:6" x14ac:dyDescent="0.2">
      <c r="A427" s="2"/>
      <c r="B427" s="2"/>
      <c r="C427" s="2"/>
      <c r="D427" s="2"/>
      <c r="F427" s="8"/>
    </row>
    <row r="428" spans="1:6" x14ac:dyDescent="0.2">
      <c r="A428" s="2"/>
      <c r="B428" s="2"/>
      <c r="C428" s="2"/>
      <c r="D428" s="2"/>
    </row>
    <row r="429" spans="1:6" x14ac:dyDescent="0.2">
      <c r="A429" s="2"/>
      <c r="B429" s="2"/>
      <c r="C429" s="2"/>
      <c r="D429" s="2"/>
      <c r="F429" s="8"/>
    </row>
    <row r="430" spans="1:6" x14ac:dyDescent="0.2">
      <c r="A430" s="2"/>
      <c r="B430" s="2"/>
      <c r="C430" s="2"/>
      <c r="D430" s="2"/>
      <c r="F430" s="8"/>
    </row>
    <row r="431" spans="1:6" x14ac:dyDescent="0.2">
      <c r="A431" s="2"/>
      <c r="B431" s="2"/>
      <c r="C431" s="2"/>
      <c r="D431" s="2"/>
      <c r="F431" s="8"/>
    </row>
    <row r="432" spans="1:6" x14ac:dyDescent="0.2">
      <c r="A432" s="2"/>
      <c r="B432" s="2"/>
      <c r="C432" s="2"/>
      <c r="D432" s="2"/>
      <c r="F432" s="8"/>
    </row>
    <row r="433" spans="1:6" x14ac:dyDescent="0.2">
      <c r="A433" s="2"/>
      <c r="B433" s="2"/>
      <c r="C433" s="2"/>
      <c r="D433" s="2"/>
      <c r="F433" s="8"/>
    </row>
    <row r="434" spans="1:6" x14ac:dyDescent="0.2">
      <c r="A434" s="2"/>
      <c r="B434" s="2"/>
      <c r="C434" s="2"/>
      <c r="D434" s="2"/>
      <c r="F434" s="8"/>
    </row>
    <row r="435" spans="1:6" x14ac:dyDescent="0.2">
      <c r="A435" s="2"/>
      <c r="B435" s="2"/>
      <c r="C435" s="2"/>
      <c r="D435" s="2"/>
      <c r="F435" s="8"/>
    </row>
    <row r="436" spans="1:6" x14ac:dyDescent="0.2">
      <c r="A436" s="2"/>
      <c r="B436" s="2"/>
      <c r="C436" s="2"/>
      <c r="D436" s="2"/>
      <c r="F436" s="8"/>
    </row>
    <row r="437" spans="1:6" x14ac:dyDescent="0.2">
      <c r="A437" s="2"/>
      <c r="B437" s="2"/>
      <c r="C437" s="2"/>
      <c r="D437" s="2"/>
      <c r="F437" s="8"/>
    </row>
    <row r="438" spans="1:6" x14ac:dyDescent="0.2">
      <c r="A438" s="2"/>
      <c r="B438" s="2"/>
      <c r="C438" s="2"/>
      <c r="D438" s="2"/>
      <c r="F438" s="8"/>
    </row>
    <row r="439" spans="1:6" x14ac:dyDescent="0.2">
      <c r="A439" s="2"/>
      <c r="B439" s="2"/>
      <c r="C439" s="2"/>
      <c r="D439" s="2"/>
      <c r="F439" s="8"/>
    </row>
    <row r="440" spans="1:6" x14ac:dyDescent="0.2">
      <c r="A440" s="2"/>
      <c r="B440" s="2"/>
      <c r="C440" s="2"/>
      <c r="D440" s="2"/>
      <c r="F440" s="8"/>
    </row>
    <row r="441" spans="1:6" x14ac:dyDescent="0.2">
      <c r="A441" s="2"/>
      <c r="B441" s="2"/>
      <c r="C441" s="2"/>
      <c r="D441" s="2"/>
      <c r="F441" s="8"/>
    </row>
    <row r="442" spans="1:6" x14ac:dyDescent="0.2">
      <c r="A442" s="2"/>
      <c r="B442" s="2"/>
      <c r="C442" s="2"/>
      <c r="D442" s="2"/>
      <c r="F442" s="8"/>
    </row>
    <row r="443" spans="1:6" x14ac:dyDescent="0.2">
      <c r="A443" s="2"/>
      <c r="B443" s="2"/>
      <c r="C443" s="2"/>
      <c r="D443" s="2"/>
      <c r="F443" s="8"/>
    </row>
    <row r="444" spans="1:6" x14ac:dyDescent="0.2">
      <c r="A444" s="2"/>
      <c r="B444" s="2"/>
      <c r="C444" s="2"/>
      <c r="D444" s="2"/>
      <c r="F444" s="8"/>
    </row>
    <row r="445" spans="1:6" x14ac:dyDescent="0.2">
      <c r="A445" s="2"/>
      <c r="B445" s="2"/>
      <c r="C445" s="2"/>
      <c r="D445" s="2"/>
      <c r="F445" s="8"/>
    </row>
    <row r="446" spans="1:6" x14ac:dyDescent="0.2">
      <c r="A446" s="2"/>
      <c r="B446" s="2"/>
      <c r="C446" s="2"/>
      <c r="D446" s="2"/>
      <c r="F446" s="8"/>
    </row>
    <row r="447" spans="1:6" x14ac:dyDescent="0.2">
      <c r="A447" s="2"/>
      <c r="B447" s="2"/>
      <c r="C447" s="2"/>
      <c r="D447" s="2"/>
      <c r="F447" s="8"/>
    </row>
    <row r="448" spans="1:6" x14ac:dyDescent="0.2">
      <c r="A448" s="2"/>
      <c r="B448" s="2"/>
      <c r="C448" s="2"/>
      <c r="D448" s="2"/>
      <c r="F448" s="8"/>
    </row>
    <row r="449" spans="1:6" x14ac:dyDescent="0.2">
      <c r="A449" s="2"/>
      <c r="B449" s="2"/>
      <c r="C449" s="2"/>
      <c r="D449" s="2"/>
      <c r="F449" s="8"/>
    </row>
    <row r="450" spans="1:6" x14ac:dyDescent="0.2">
      <c r="A450" s="2"/>
      <c r="B450" s="2"/>
      <c r="C450" s="2"/>
      <c r="D450" s="2"/>
      <c r="F450" s="8"/>
    </row>
    <row r="451" spans="1:6" x14ac:dyDescent="0.2">
      <c r="A451" s="2"/>
      <c r="B451" s="2"/>
      <c r="C451" s="2"/>
      <c r="D451" s="2"/>
      <c r="F451" s="8"/>
    </row>
    <row r="452" spans="1:6" x14ac:dyDescent="0.2">
      <c r="A452" s="2"/>
      <c r="B452" s="2"/>
      <c r="C452" s="2"/>
      <c r="D452" s="2"/>
      <c r="F452" s="8"/>
    </row>
    <row r="453" spans="1:6" x14ac:dyDescent="0.2">
      <c r="A453" s="2"/>
      <c r="B453" s="2"/>
      <c r="C453" s="2"/>
      <c r="D453" s="2"/>
      <c r="F453" s="8"/>
    </row>
    <row r="454" spans="1:6" x14ac:dyDescent="0.2">
      <c r="A454" s="2"/>
      <c r="B454" s="2"/>
      <c r="C454" s="2"/>
      <c r="D454" s="2"/>
      <c r="F454" s="8"/>
    </row>
    <row r="455" spans="1:6" x14ac:dyDescent="0.2">
      <c r="A455" s="2"/>
      <c r="B455" s="2"/>
      <c r="C455" s="2"/>
      <c r="D455" s="2"/>
      <c r="F455" s="8"/>
    </row>
    <row r="456" spans="1:6" x14ac:dyDescent="0.2">
      <c r="A456" s="2"/>
      <c r="B456" s="2"/>
      <c r="C456" s="2"/>
      <c r="D456" s="2"/>
      <c r="F456" s="8"/>
    </row>
    <row r="457" spans="1:6" x14ac:dyDescent="0.2">
      <c r="A457" s="2"/>
      <c r="B457" s="2"/>
      <c r="C457" s="2"/>
      <c r="D457" s="2"/>
      <c r="F457" s="8"/>
    </row>
    <row r="458" spans="1:6" x14ac:dyDescent="0.2">
      <c r="A458" s="2"/>
      <c r="B458" s="2"/>
      <c r="C458" s="2"/>
      <c r="D458" s="2"/>
      <c r="F458" s="8"/>
    </row>
    <row r="459" spans="1:6" x14ac:dyDescent="0.2">
      <c r="A459" s="2"/>
      <c r="B459" s="2"/>
      <c r="C459" s="2"/>
      <c r="D459" s="2"/>
      <c r="F459" s="8"/>
    </row>
    <row r="460" spans="1:6" x14ac:dyDescent="0.2">
      <c r="A460" s="2"/>
      <c r="B460" s="2"/>
      <c r="C460" s="2"/>
      <c r="D460" s="2"/>
      <c r="F460" s="8"/>
    </row>
    <row r="461" spans="1:6" x14ac:dyDescent="0.2">
      <c r="A461" s="2"/>
      <c r="B461" s="2"/>
      <c r="C461" s="2"/>
      <c r="D461" s="2"/>
      <c r="F461" s="8"/>
    </row>
    <row r="462" spans="1:6" x14ac:dyDescent="0.2">
      <c r="A462" s="2"/>
      <c r="B462" s="2"/>
      <c r="C462" s="2"/>
      <c r="D462" s="2"/>
      <c r="F462" s="8"/>
    </row>
    <row r="463" spans="1:6" x14ac:dyDescent="0.2">
      <c r="A463" s="2"/>
      <c r="B463" s="2"/>
      <c r="C463" s="2"/>
      <c r="D463" s="2"/>
      <c r="F463" s="8"/>
    </row>
    <row r="464" spans="1:6" x14ac:dyDescent="0.2">
      <c r="A464" s="2"/>
      <c r="B464" s="2"/>
      <c r="C464" s="2"/>
      <c r="D464" s="2"/>
      <c r="F464" s="8"/>
    </row>
    <row r="465" spans="1:6" x14ac:dyDescent="0.2">
      <c r="A465" s="2"/>
      <c r="B465" s="2"/>
      <c r="C465" s="2"/>
      <c r="D465" s="2"/>
      <c r="F465" s="8"/>
    </row>
    <row r="466" spans="1:6" x14ac:dyDescent="0.2">
      <c r="A466" s="2"/>
      <c r="B466" s="2"/>
      <c r="C466" s="2"/>
      <c r="D466" s="2"/>
      <c r="F466" s="8"/>
    </row>
    <row r="467" spans="1:6" x14ac:dyDescent="0.2">
      <c r="A467" s="2"/>
      <c r="B467" s="2"/>
      <c r="C467" s="2"/>
      <c r="D467" s="2"/>
      <c r="F467" s="8"/>
    </row>
    <row r="468" spans="1:6" x14ac:dyDescent="0.2">
      <c r="A468" s="2"/>
      <c r="B468" s="2"/>
      <c r="C468" s="2"/>
      <c r="D468" s="2"/>
      <c r="F468" s="8"/>
    </row>
    <row r="469" spans="1:6" x14ac:dyDescent="0.2">
      <c r="A469" s="2"/>
      <c r="B469" s="2"/>
      <c r="C469" s="2"/>
      <c r="D469" s="2"/>
      <c r="F469" s="8"/>
    </row>
    <row r="470" spans="1:6" x14ac:dyDescent="0.2">
      <c r="A470" s="2"/>
      <c r="B470" s="2"/>
      <c r="C470" s="2"/>
      <c r="D470" s="2"/>
      <c r="F470" s="8"/>
    </row>
    <row r="471" spans="1:6" x14ac:dyDescent="0.2">
      <c r="A471" s="2"/>
      <c r="B471" s="2"/>
      <c r="C471" s="2"/>
      <c r="D471" s="2"/>
      <c r="F471" s="8"/>
    </row>
    <row r="472" spans="1:6" x14ac:dyDescent="0.2">
      <c r="A472" s="2"/>
      <c r="B472" s="2"/>
      <c r="C472" s="2"/>
      <c r="D472" s="2"/>
      <c r="F472" s="8"/>
    </row>
    <row r="473" spans="1:6" x14ac:dyDescent="0.2">
      <c r="A473" s="2"/>
      <c r="B473" s="2"/>
      <c r="C473" s="2"/>
      <c r="D473" s="2"/>
      <c r="F473" s="8"/>
    </row>
    <row r="474" spans="1:6" x14ac:dyDescent="0.2">
      <c r="A474" s="2"/>
      <c r="B474" s="2"/>
      <c r="C474" s="2"/>
      <c r="D474" s="2"/>
      <c r="F474" s="8"/>
    </row>
    <row r="475" spans="1:6" x14ac:dyDescent="0.2">
      <c r="A475" s="2"/>
      <c r="B475" s="2"/>
      <c r="C475" s="2"/>
      <c r="D475" s="2"/>
      <c r="F475" s="8"/>
    </row>
    <row r="476" spans="1:6" x14ac:dyDescent="0.2">
      <c r="A476" s="2"/>
      <c r="B476" s="2"/>
      <c r="C476" s="2"/>
      <c r="D476" s="2"/>
      <c r="F476" s="8"/>
    </row>
    <row r="477" spans="1:6" x14ac:dyDescent="0.2">
      <c r="A477" s="2"/>
      <c r="B477" s="2"/>
      <c r="C477" s="2"/>
      <c r="D477" s="2"/>
      <c r="F477" s="8"/>
    </row>
    <row r="478" spans="1:6" x14ac:dyDescent="0.2">
      <c r="A478" s="2"/>
      <c r="B478" s="2"/>
      <c r="C478" s="2"/>
      <c r="D478" s="2"/>
      <c r="F478" s="8"/>
    </row>
    <row r="479" spans="1:6" x14ac:dyDescent="0.2">
      <c r="A479" s="2"/>
      <c r="B479" s="2"/>
      <c r="C479" s="2"/>
      <c r="D479" s="2"/>
      <c r="F479" s="8"/>
    </row>
    <row r="480" spans="1:6" x14ac:dyDescent="0.2">
      <c r="A480" s="2"/>
      <c r="B480" s="2"/>
      <c r="C480" s="2"/>
      <c r="D480" s="2"/>
      <c r="F480" s="8"/>
    </row>
    <row r="481" spans="1:6" x14ac:dyDescent="0.2">
      <c r="A481" s="2"/>
      <c r="B481" s="2"/>
      <c r="C481" s="2"/>
      <c r="D481" s="2"/>
      <c r="F481" s="8"/>
    </row>
    <row r="482" spans="1:6" x14ac:dyDescent="0.2">
      <c r="A482" s="2"/>
      <c r="B482" s="2"/>
      <c r="C482" s="2"/>
      <c r="D482" s="2"/>
      <c r="F482" s="8"/>
    </row>
    <row r="483" spans="1:6" x14ac:dyDescent="0.2">
      <c r="A483" s="2"/>
      <c r="B483" s="2"/>
      <c r="C483" s="2"/>
      <c r="D483" s="2"/>
      <c r="F483" s="8"/>
    </row>
    <row r="484" spans="1:6" x14ac:dyDescent="0.2">
      <c r="A484" s="2"/>
      <c r="B484" s="2"/>
      <c r="C484" s="2"/>
      <c r="D484" s="2"/>
      <c r="F484" s="8"/>
    </row>
    <row r="485" spans="1:6" x14ac:dyDescent="0.2">
      <c r="A485" s="2"/>
      <c r="B485" s="2"/>
      <c r="C485" s="2"/>
      <c r="D485" s="2"/>
      <c r="F485" s="8"/>
    </row>
    <row r="486" spans="1:6" x14ac:dyDescent="0.2">
      <c r="A486" s="2"/>
      <c r="B486" s="2"/>
      <c r="C486" s="2"/>
      <c r="D486" s="2"/>
      <c r="F486" s="8"/>
    </row>
    <row r="487" spans="1:6" x14ac:dyDescent="0.2">
      <c r="A487" s="2"/>
      <c r="B487" s="2"/>
      <c r="C487" s="2"/>
      <c r="D487" s="2"/>
      <c r="F487" s="8"/>
    </row>
    <row r="488" spans="1:6" x14ac:dyDescent="0.2">
      <c r="A488" s="2"/>
      <c r="B488" s="2"/>
      <c r="C488" s="2"/>
      <c r="D488" s="2"/>
      <c r="F488" s="8"/>
    </row>
    <row r="489" spans="1:6" x14ac:dyDescent="0.2">
      <c r="A489" s="2"/>
      <c r="B489" s="2"/>
      <c r="C489" s="2"/>
      <c r="D489" s="2"/>
      <c r="F489" s="8"/>
    </row>
    <row r="490" spans="1:6" x14ac:dyDescent="0.2">
      <c r="A490" s="2"/>
      <c r="B490" s="2"/>
      <c r="C490" s="2"/>
      <c r="D490" s="2"/>
    </row>
    <row r="491" spans="1:6" x14ac:dyDescent="0.2">
      <c r="A491" s="2"/>
      <c r="B491" s="2"/>
      <c r="C491" s="2"/>
      <c r="D491" s="2"/>
      <c r="F491" s="8"/>
    </row>
    <row r="492" spans="1:6" x14ac:dyDescent="0.2">
      <c r="A492" s="2"/>
      <c r="B492" s="2"/>
      <c r="C492" s="2"/>
      <c r="D492" s="2"/>
      <c r="F492" s="8"/>
    </row>
    <row r="493" spans="1:6" x14ac:dyDescent="0.2">
      <c r="A493" s="2"/>
      <c r="B493" s="2"/>
      <c r="C493" s="2"/>
      <c r="D493" s="2"/>
      <c r="F493" s="8"/>
    </row>
    <row r="494" spans="1:6" x14ac:dyDescent="0.2">
      <c r="A494" s="2"/>
      <c r="B494" s="2"/>
      <c r="C494" s="2"/>
      <c r="D494" s="2"/>
    </row>
    <row r="495" spans="1:6" x14ac:dyDescent="0.2">
      <c r="A495" s="2"/>
      <c r="B495" s="2"/>
      <c r="C495" s="2"/>
      <c r="D495" s="2"/>
      <c r="F495" s="8"/>
    </row>
    <row r="496" spans="1:6" x14ac:dyDescent="0.2">
      <c r="A496" s="2"/>
      <c r="B496" s="2"/>
      <c r="C496" s="2"/>
      <c r="D496" s="2"/>
      <c r="F496" s="8"/>
    </row>
    <row r="497" spans="1:6" x14ac:dyDescent="0.2">
      <c r="A497" s="2"/>
      <c r="B497" s="2"/>
      <c r="C497" s="2"/>
      <c r="D497" s="2"/>
      <c r="F497" s="8"/>
    </row>
    <row r="498" spans="1:6" x14ac:dyDescent="0.2">
      <c r="A498" s="2"/>
      <c r="B498" s="2"/>
      <c r="C498" s="2"/>
      <c r="D498" s="2"/>
      <c r="F498" s="8"/>
    </row>
    <row r="499" spans="1:6" x14ac:dyDescent="0.2">
      <c r="A499" s="2"/>
      <c r="B499" s="2"/>
      <c r="C499" s="2"/>
      <c r="D499" s="2"/>
      <c r="F499" s="8"/>
    </row>
    <row r="500" spans="1:6" x14ac:dyDescent="0.2">
      <c r="A500" s="2"/>
      <c r="B500" s="2"/>
      <c r="C500" s="2"/>
      <c r="D500" s="2"/>
      <c r="F500" s="8"/>
    </row>
    <row r="501" spans="1:6" x14ac:dyDescent="0.2">
      <c r="A501" s="2"/>
      <c r="B501" s="2"/>
      <c r="C501" s="2"/>
      <c r="D501" s="2"/>
      <c r="F501" s="8"/>
    </row>
    <row r="502" spans="1:6" x14ac:dyDescent="0.2">
      <c r="A502" s="2"/>
      <c r="B502" s="2"/>
      <c r="C502" s="2"/>
      <c r="D502" s="2"/>
      <c r="F502" s="8"/>
    </row>
    <row r="503" spans="1:6" x14ac:dyDescent="0.2">
      <c r="A503" s="2"/>
      <c r="B503" s="2"/>
      <c r="C503" s="2"/>
      <c r="D503" s="2"/>
      <c r="F503" s="8"/>
    </row>
    <row r="504" spans="1:6" x14ac:dyDescent="0.2">
      <c r="A504" s="2"/>
      <c r="B504" s="2"/>
      <c r="C504" s="2"/>
      <c r="D504" s="2"/>
      <c r="F504" s="8"/>
    </row>
    <row r="505" spans="1:6" x14ac:dyDescent="0.2">
      <c r="A505" s="2"/>
      <c r="B505" s="2"/>
      <c r="C505" s="2"/>
      <c r="D505" s="2"/>
      <c r="F505" s="8"/>
    </row>
    <row r="506" spans="1:6" x14ac:dyDescent="0.2">
      <c r="A506" s="2"/>
      <c r="B506" s="2"/>
      <c r="C506" s="2"/>
      <c r="D506" s="2"/>
      <c r="F506" s="8"/>
    </row>
    <row r="507" spans="1:6" x14ac:dyDescent="0.2">
      <c r="A507" s="2"/>
      <c r="B507" s="2"/>
      <c r="C507" s="2"/>
      <c r="D507" s="2"/>
      <c r="F507" s="8"/>
    </row>
    <row r="508" spans="1:6" x14ac:dyDescent="0.2">
      <c r="A508" s="2"/>
      <c r="B508" s="2"/>
      <c r="C508" s="2"/>
      <c r="D508" s="2"/>
      <c r="F508" s="8"/>
    </row>
    <row r="509" spans="1:6" x14ac:dyDescent="0.2">
      <c r="A509" s="2"/>
      <c r="B509" s="2"/>
      <c r="C509" s="2"/>
      <c r="D509" s="2"/>
      <c r="F509" s="8"/>
    </row>
    <row r="510" spans="1:6" x14ac:dyDescent="0.2">
      <c r="A510" s="2"/>
      <c r="B510" s="2"/>
      <c r="C510" s="2"/>
      <c r="D510" s="2"/>
      <c r="F510" s="8"/>
    </row>
    <row r="511" spans="1:6" x14ac:dyDescent="0.2">
      <c r="A511" s="2"/>
      <c r="B511" s="2"/>
      <c r="C511" s="2"/>
      <c r="D511" s="2"/>
      <c r="F511" s="8"/>
    </row>
    <row r="512" spans="1:6" x14ac:dyDescent="0.2">
      <c r="A512" s="2"/>
      <c r="B512" s="2"/>
      <c r="C512" s="2"/>
      <c r="D512" s="2"/>
      <c r="F512" s="8"/>
    </row>
    <row r="513" spans="1:6" x14ac:dyDescent="0.2">
      <c r="A513" s="2"/>
      <c r="B513" s="2"/>
      <c r="C513" s="2"/>
      <c r="D513" s="2"/>
      <c r="F513" s="8"/>
    </row>
    <row r="514" spans="1:6" x14ac:dyDescent="0.2">
      <c r="A514" s="2"/>
      <c r="B514" s="2"/>
      <c r="C514" s="2"/>
      <c r="D514" s="2"/>
      <c r="F514" s="8"/>
    </row>
    <row r="515" spans="1:6" x14ac:dyDescent="0.2">
      <c r="A515" s="2"/>
      <c r="B515" s="2"/>
      <c r="C515" s="2"/>
      <c r="D515" s="2"/>
      <c r="F515" s="8"/>
    </row>
    <row r="516" spans="1:6" x14ac:dyDescent="0.2">
      <c r="A516" s="2"/>
      <c r="B516" s="2"/>
      <c r="C516" s="2"/>
      <c r="D516" s="2"/>
      <c r="F516" s="8"/>
    </row>
    <row r="517" spans="1:6" x14ac:dyDescent="0.2">
      <c r="A517" s="2"/>
      <c r="B517" s="2"/>
      <c r="C517" s="2"/>
      <c r="D517" s="2"/>
      <c r="F517" s="8"/>
    </row>
    <row r="518" spans="1:6" x14ac:dyDescent="0.2">
      <c r="A518" s="2"/>
      <c r="B518" s="2"/>
      <c r="C518" s="2"/>
      <c r="D518" s="2"/>
      <c r="F518" s="8"/>
    </row>
    <row r="519" spans="1:6" x14ac:dyDescent="0.2">
      <c r="A519" s="2"/>
      <c r="B519" s="2"/>
      <c r="C519" s="2"/>
      <c r="D519" s="2"/>
      <c r="F519" s="8"/>
    </row>
    <row r="520" spans="1:6" x14ac:dyDescent="0.2">
      <c r="A520" s="2"/>
      <c r="B520" s="2"/>
      <c r="C520" s="2"/>
      <c r="D520" s="2"/>
      <c r="F520" s="8"/>
    </row>
    <row r="521" spans="1:6" x14ac:dyDescent="0.2">
      <c r="A521" s="2"/>
      <c r="B521" s="2"/>
      <c r="C521" s="2"/>
      <c r="D521" s="2"/>
      <c r="F521" s="8"/>
    </row>
    <row r="522" spans="1:6" x14ac:dyDescent="0.2">
      <c r="A522" s="2"/>
      <c r="B522" s="2"/>
      <c r="C522" s="2"/>
      <c r="D522" s="2"/>
      <c r="F522" s="8"/>
    </row>
    <row r="523" spans="1:6" x14ac:dyDescent="0.2">
      <c r="A523" s="2"/>
      <c r="B523" s="2"/>
      <c r="C523" s="2"/>
      <c r="D523" s="2"/>
      <c r="F523" s="8"/>
    </row>
    <row r="524" spans="1:6" x14ac:dyDescent="0.2">
      <c r="A524" s="2"/>
      <c r="B524" s="2"/>
      <c r="C524" s="2"/>
      <c r="D524" s="2"/>
      <c r="F524" s="8"/>
    </row>
    <row r="525" spans="1:6" x14ac:dyDescent="0.2">
      <c r="A525" s="2"/>
      <c r="B525" s="2"/>
      <c r="C525" s="2"/>
      <c r="D525" s="2"/>
      <c r="F525" s="8"/>
    </row>
    <row r="526" spans="1:6" x14ac:dyDescent="0.2">
      <c r="A526" s="2"/>
      <c r="B526" s="2"/>
      <c r="C526" s="2"/>
      <c r="D526" s="2"/>
      <c r="F526" s="8"/>
    </row>
    <row r="527" spans="1:6" x14ac:dyDescent="0.2">
      <c r="A527" s="2"/>
      <c r="B527" s="2"/>
      <c r="C527" s="2"/>
      <c r="D527" s="2"/>
      <c r="F527" s="8"/>
    </row>
    <row r="528" spans="1:6" x14ac:dyDescent="0.2">
      <c r="A528" s="2"/>
      <c r="B528" s="2"/>
      <c r="C528" s="2"/>
      <c r="D528" s="2"/>
      <c r="F528" s="8"/>
    </row>
    <row r="529" spans="1:6" x14ac:dyDescent="0.2">
      <c r="A529" s="2"/>
      <c r="B529" s="2"/>
      <c r="C529" s="2"/>
      <c r="D529" s="2"/>
      <c r="F529" s="8"/>
    </row>
    <row r="530" spans="1:6" x14ac:dyDescent="0.2">
      <c r="A530" s="2"/>
      <c r="B530" s="2"/>
      <c r="C530" s="2"/>
      <c r="D530" s="2"/>
      <c r="F530" s="8"/>
    </row>
    <row r="531" spans="1:6" x14ac:dyDescent="0.2">
      <c r="A531" s="2"/>
      <c r="B531" s="2"/>
      <c r="C531" s="2"/>
      <c r="D531" s="2"/>
      <c r="F531" s="8"/>
    </row>
    <row r="532" spans="1:6" x14ac:dyDescent="0.2">
      <c r="A532" s="2"/>
      <c r="B532" s="2"/>
      <c r="C532" s="2"/>
      <c r="D532" s="2"/>
      <c r="F532" s="8"/>
    </row>
    <row r="533" spans="1:6" x14ac:dyDescent="0.2">
      <c r="A533" s="2"/>
      <c r="B533" s="2"/>
      <c r="C533" s="2"/>
      <c r="D533" s="2"/>
      <c r="F533" s="8"/>
    </row>
    <row r="534" spans="1:6" x14ac:dyDescent="0.2">
      <c r="A534" s="2"/>
      <c r="B534" s="2"/>
      <c r="C534" s="2"/>
      <c r="D534" s="2"/>
      <c r="F534" s="8"/>
    </row>
    <row r="535" spans="1:6" x14ac:dyDescent="0.2">
      <c r="A535" s="2"/>
      <c r="B535" s="2"/>
      <c r="C535" s="2"/>
      <c r="D535" s="2"/>
      <c r="F535" s="8"/>
    </row>
    <row r="536" spans="1:6" x14ac:dyDescent="0.2">
      <c r="A536" s="2"/>
      <c r="B536" s="2"/>
      <c r="C536" s="2"/>
      <c r="D536" s="2"/>
      <c r="F536" s="8"/>
    </row>
    <row r="537" spans="1:6" x14ac:dyDescent="0.2">
      <c r="A537" s="2"/>
      <c r="B537" s="2"/>
      <c r="C537" s="2"/>
      <c r="D537" s="2"/>
      <c r="F537" s="8"/>
    </row>
    <row r="538" spans="1:6" x14ac:dyDescent="0.2">
      <c r="A538" s="2"/>
      <c r="B538" s="2"/>
      <c r="C538" s="2"/>
      <c r="D538" s="2"/>
      <c r="F538" s="8"/>
    </row>
    <row r="539" spans="1:6" x14ac:dyDescent="0.2">
      <c r="A539" s="2"/>
      <c r="B539" s="2"/>
      <c r="C539" s="2"/>
      <c r="D539" s="2"/>
      <c r="F539" s="8"/>
    </row>
    <row r="540" spans="1:6" x14ac:dyDescent="0.2">
      <c r="A540" s="2"/>
      <c r="B540" s="2"/>
      <c r="C540" s="2"/>
      <c r="D540" s="2"/>
      <c r="F540" s="8"/>
    </row>
    <row r="541" spans="1:6" x14ac:dyDescent="0.2">
      <c r="A541" s="2"/>
      <c r="B541" s="2"/>
      <c r="C541" s="2"/>
      <c r="D541" s="2"/>
      <c r="F541" s="8"/>
    </row>
    <row r="542" spans="1:6" x14ac:dyDescent="0.2">
      <c r="A542" s="2"/>
      <c r="B542" s="2"/>
      <c r="C542" s="2"/>
      <c r="D542" s="2"/>
      <c r="F542" s="8"/>
    </row>
    <row r="543" spans="1:6" x14ac:dyDescent="0.2">
      <c r="A543" s="2"/>
      <c r="B543" s="2"/>
      <c r="C543" s="2"/>
      <c r="D543" s="2"/>
      <c r="F543" s="8"/>
    </row>
    <row r="544" spans="1:6" x14ac:dyDescent="0.2">
      <c r="A544" s="2"/>
      <c r="B544" s="2"/>
      <c r="C544" s="2"/>
      <c r="D544" s="2"/>
      <c r="F544" s="8"/>
    </row>
    <row r="545" spans="1:6" x14ac:dyDescent="0.2">
      <c r="A545" s="2"/>
      <c r="B545" s="2"/>
      <c r="C545" s="2"/>
      <c r="D545" s="2"/>
      <c r="F545" s="8"/>
    </row>
    <row r="546" spans="1:6" x14ac:dyDescent="0.2">
      <c r="A546" s="2"/>
      <c r="B546" s="2"/>
      <c r="C546" s="2"/>
      <c r="D546" s="2"/>
      <c r="F546" s="8"/>
    </row>
    <row r="547" spans="1:6" x14ac:dyDescent="0.2">
      <c r="A547" s="2"/>
      <c r="B547" s="2"/>
      <c r="C547" s="2"/>
      <c r="D547" s="2"/>
      <c r="F547" s="8"/>
    </row>
    <row r="548" spans="1:6" x14ac:dyDescent="0.2">
      <c r="A548" s="2"/>
      <c r="B548" s="2"/>
      <c r="C548" s="2"/>
      <c r="D548" s="2"/>
      <c r="F548" s="8"/>
    </row>
    <row r="549" spans="1:6" x14ac:dyDescent="0.2">
      <c r="A549" s="2"/>
      <c r="B549" s="2"/>
      <c r="C549" s="2"/>
      <c r="D549" s="2"/>
      <c r="F549" s="8"/>
    </row>
    <row r="550" spans="1:6" x14ac:dyDescent="0.2">
      <c r="A550" s="2"/>
      <c r="B550" s="2"/>
      <c r="C550" s="2"/>
      <c r="D550" s="2"/>
      <c r="F550" s="8"/>
    </row>
    <row r="551" spans="1:6" x14ac:dyDescent="0.2">
      <c r="A551" s="2"/>
      <c r="B551" s="2"/>
      <c r="C551" s="2"/>
      <c r="D551" s="2"/>
      <c r="F551" s="8"/>
    </row>
    <row r="552" spans="1:6" x14ac:dyDescent="0.2">
      <c r="A552" s="2"/>
      <c r="B552" s="2"/>
      <c r="C552" s="2"/>
      <c r="D552" s="2"/>
      <c r="F552" s="8"/>
    </row>
    <row r="553" spans="1:6" x14ac:dyDescent="0.2">
      <c r="A553" s="2"/>
      <c r="B553" s="2"/>
      <c r="C553" s="2"/>
      <c r="D553" s="2"/>
      <c r="F553" s="8"/>
    </row>
    <row r="554" spans="1:6" x14ac:dyDescent="0.2">
      <c r="A554" s="2"/>
      <c r="B554" s="2"/>
      <c r="C554" s="2"/>
      <c r="D554" s="2"/>
      <c r="F554" s="8"/>
    </row>
    <row r="555" spans="1:6" x14ac:dyDescent="0.2">
      <c r="A555" s="2"/>
      <c r="B555" s="2"/>
      <c r="C555" s="2"/>
      <c r="D555" s="2"/>
      <c r="F555" s="8"/>
    </row>
    <row r="556" spans="1:6" x14ac:dyDescent="0.2">
      <c r="A556" s="2"/>
      <c r="B556" s="2"/>
      <c r="C556" s="2"/>
      <c r="D556" s="2"/>
      <c r="F556" s="8"/>
    </row>
    <row r="557" spans="1:6" x14ac:dyDescent="0.2">
      <c r="A557" s="2"/>
      <c r="B557" s="2"/>
      <c r="C557" s="2"/>
      <c r="D557" s="2"/>
      <c r="F557" s="8"/>
    </row>
    <row r="558" spans="1:6" x14ac:dyDescent="0.2">
      <c r="A558" s="2"/>
      <c r="B558" s="2"/>
      <c r="C558" s="2"/>
      <c r="D558" s="2"/>
      <c r="F558" s="8"/>
    </row>
    <row r="559" spans="1:6" x14ac:dyDescent="0.2">
      <c r="A559" s="2"/>
      <c r="B559" s="2"/>
      <c r="C559" s="2"/>
      <c r="D559" s="2"/>
      <c r="F559" s="8"/>
    </row>
    <row r="560" spans="1:6" x14ac:dyDescent="0.2">
      <c r="A560" s="2"/>
      <c r="B560" s="2"/>
      <c r="C560" s="2"/>
      <c r="D560" s="2"/>
      <c r="F560" s="8"/>
    </row>
    <row r="561" spans="1:6" x14ac:dyDescent="0.2">
      <c r="A561" s="2"/>
      <c r="B561" s="2"/>
      <c r="C561" s="2"/>
      <c r="D561" s="2"/>
      <c r="F561" s="8"/>
    </row>
    <row r="562" spans="1:6" x14ac:dyDescent="0.2">
      <c r="A562" s="2"/>
      <c r="B562" s="2"/>
      <c r="C562" s="2"/>
      <c r="D562" s="2"/>
      <c r="F562" s="8"/>
    </row>
    <row r="563" spans="1:6" x14ac:dyDescent="0.2">
      <c r="A563" s="2"/>
      <c r="B563" s="2"/>
      <c r="C563" s="2"/>
      <c r="D563" s="2"/>
      <c r="F563" s="8"/>
    </row>
    <row r="564" spans="1:6" x14ac:dyDescent="0.2">
      <c r="A564" s="2"/>
      <c r="B564" s="2"/>
      <c r="C564" s="2"/>
      <c r="D564" s="2"/>
      <c r="F564" s="8"/>
    </row>
    <row r="565" spans="1:6" x14ac:dyDescent="0.2">
      <c r="A565" s="2"/>
      <c r="B565" s="2"/>
      <c r="C565" s="2"/>
      <c r="D565" s="2"/>
      <c r="F565" s="8"/>
    </row>
    <row r="566" spans="1:6" x14ac:dyDescent="0.2">
      <c r="A566" s="2"/>
      <c r="B566" s="2"/>
      <c r="C566" s="2"/>
      <c r="D566" s="2"/>
      <c r="F566" s="8"/>
    </row>
    <row r="567" spans="1:6" x14ac:dyDescent="0.2">
      <c r="A567" s="2"/>
      <c r="B567" s="2"/>
      <c r="C567" s="2"/>
      <c r="D567" s="2"/>
      <c r="F567" s="8"/>
    </row>
    <row r="568" spans="1:6" x14ac:dyDescent="0.2">
      <c r="A568" s="2"/>
      <c r="B568" s="2"/>
      <c r="C568" s="2"/>
      <c r="D568" s="2"/>
      <c r="F568" s="8"/>
    </row>
    <row r="569" spans="1:6" x14ac:dyDescent="0.2">
      <c r="A569" s="2"/>
      <c r="B569" s="2"/>
      <c r="C569" s="2"/>
      <c r="D569" s="2"/>
      <c r="F569" s="8"/>
    </row>
    <row r="570" spans="1:6" x14ac:dyDescent="0.2">
      <c r="A570" s="2"/>
      <c r="B570" s="2"/>
      <c r="C570" s="2"/>
      <c r="D570" s="2"/>
      <c r="F570" s="8"/>
    </row>
    <row r="571" spans="1:6" x14ac:dyDescent="0.2">
      <c r="A571" s="2"/>
      <c r="B571" s="2"/>
      <c r="C571" s="2"/>
      <c r="D571" s="2"/>
      <c r="F571" s="8"/>
    </row>
    <row r="572" spans="1:6" x14ac:dyDescent="0.2">
      <c r="A572" s="2"/>
      <c r="B572" s="2"/>
      <c r="C572" s="2"/>
      <c r="D572" s="2"/>
      <c r="F572" s="8"/>
    </row>
    <row r="573" spans="1:6" x14ac:dyDescent="0.2">
      <c r="A573" s="2"/>
      <c r="B573" s="2"/>
      <c r="C573" s="2"/>
      <c r="D573" s="2"/>
      <c r="F573" s="8"/>
    </row>
    <row r="574" spans="1:6" x14ac:dyDescent="0.2">
      <c r="A574" s="2"/>
      <c r="B574" s="2"/>
      <c r="C574" s="2"/>
      <c r="D574" s="2"/>
      <c r="F574" s="8"/>
    </row>
    <row r="575" spans="1:6" x14ac:dyDescent="0.2">
      <c r="A575" s="2"/>
      <c r="B575" s="2"/>
      <c r="C575" s="2"/>
      <c r="D575" s="2"/>
      <c r="F575" s="8"/>
    </row>
    <row r="576" spans="1:6" x14ac:dyDescent="0.2">
      <c r="A576" s="2"/>
      <c r="B576" s="2"/>
      <c r="C576" s="2"/>
      <c r="D576" s="2"/>
      <c r="F576" s="8"/>
    </row>
    <row r="577" spans="1:6" x14ac:dyDescent="0.2">
      <c r="A577" s="2"/>
      <c r="B577" s="2"/>
      <c r="C577" s="2"/>
      <c r="D577" s="2"/>
      <c r="F577" s="8"/>
    </row>
    <row r="578" spans="1:6" x14ac:dyDescent="0.2">
      <c r="A578" s="2"/>
      <c r="B578" s="2"/>
      <c r="C578" s="2"/>
      <c r="D578" s="2"/>
      <c r="F578" s="8"/>
    </row>
    <row r="579" spans="1:6" x14ac:dyDescent="0.2">
      <c r="A579" s="2"/>
      <c r="B579" s="2"/>
      <c r="C579" s="2"/>
      <c r="D579" s="2"/>
      <c r="F579" s="8"/>
    </row>
    <row r="580" spans="1:6" x14ac:dyDescent="0.2">
      <c r="A580" s="2"/>
      <c r="B580" s="2"/>
      <c r="C580" s="2"/>
      <c r="D580" s="2"/>
      <c r="F580" s="8"/>
    </row>
    <row r="581" spans="1:6" x14ac:dyDescent="0.2">
      <c r="A581" s="2"/>
      <c r="B581" s="2"/>
      <c r="C581" s="2"/>
      <c r="D581" s="2"/>
      <c r="F581" s="8"/>
    </row>
    <row r="582" spans="1:6" x14ac:dyDescent="0.2">
      <c r="A582" s="2"/>
      <c r="B582" s="2"/>
      <c r="C582" s="2"/>
      <c r="D582" s="2"/>
      <c r="F582" s="8"/>
    </row>
    <row r="583" spans="1:6" x14ac:dyDescent="0.2">
      <c r="A583" s="2"/>
      <c r="B583" s="2"/>
      <c r="C583" s="2"/>
      <c r="D583" s="2"/>
    </row>
    <row r="584" spans="1:6" x14ac:dyDescent="0.2">
      <c r="A584" s="2"/>
      <c r="B584" s="2"/>
      <c r="C584" s="2"/>
      <c r="D584" s="2"/>
      <c r="F584" s="8"/>
    </row>
    <row r="585" spans="1:6" x14ac:dyDescent="0.2">
      <c r="A585" s="2"/>
      <c r="B585" s="2"/>
      <c r="C585" s="2"/>
      <c r="D585" s="2"/>
      <c r="F585" s="8"/>
    </row>
    <row r="586" spans="1:6" x14ac:dyDescent="0.2">
      <c r="A586" s="2"/>
      <c r="B586" s="2"/>
      <c r="C586" s="2"/>
      <c r="D586" s="2"/>
      <c r="F586" s="8"/>
    </row>
    <row r="587" spans="1:6" x14ac:dyDescent="0.2">
      <c r="A587" s="2"/>
      <c r="B587" s="2"/>
      <c r="C587" s="2"/>
      <c r="D587" s="2"/>
      <c r="F587" s="8"/>
    </row>
    <row r="588" spans="1:6" x14ac:dyDescent="0.2">
      <c r="A588" s="2"/>
      <c r="B588" s="2"/>
      <c r="C588" s="2"/>
      <c r="D588" s="2"/>
      <c r="F588" s="8"/>
    </row>
    <row r="589" spans="1:6" x14ac:dyDescent="0.2">
      <c r="A589" s="2"/>
      <c r="B589" s="2"/>
      <c r="C589" s="2"/>
      <c r="D589" s="2"/>
      <c r="F589" s="8"/>
    </row>
    <row r="590" spans="1:6" x14ac:dyDescent="0.2">
      <c r="A590" s="2"/>
      <c r="B590" s="2"/>
      <c r="C590" s="2"/>
      <c r="D590" s="2"/>
      <c r="F590" s="8"/>
    </row>
    <row r="591" spans="1:6" x14ac:dyDescent="0.2">
      <c r="A591" s="2"/>
      <c r="B591" s="2"/>
      <c r="C591" s="2"/>
      <c r="D591" s="2"/>
      <c r="F591" s="8"/>
    </row>
    <row r="592" spans="1:6" x14ac:dyDescent="0.2">
      <c r="A592" s="2"/>
      <c r="B592" s="2"/>
      <c r="C592" s="2"/>
      <c r="D592" s="2"/>
      <c r="F592" s="8"/>
    </row>
    <row r="593" spans="1:6" x14ac:dyDescent="0.2">
      <c r="A593" s="2"/>
      <c r="B593" s="2"/>
      <c r="C593" s="2"/>
      <c r="D593" s="2"/>
      <c r="F593" s="8"/>
    </row>
    <row r="594" spans="1:6" x14ac:dyDescent="0.2">
      <c r="A594" s="2"/>
      <c r="B594" s="2"/>
      <c r="C594" s="2"/>
      <c r="D594" s="2"/>
      <c r="F594" s="8"/>
    </row>
    <row r="595" spans="1:6" x14ac:dyDescent="0.2">
      <c r="A595" s="2"/>
      <c r="B595" s="2"/>
      <c r="C595" s="2"/>
      <c r="D595" s="2"/>
      <c r="F595" s="8"/>
    </row>
    <row r="596" spans="1:6" x14ac:dyDescent="0.2">
      <c r="A596" s="2"/>
      <c r="B596" s="2"/>
      <c r="C596" s="2"/>
      <c r="D596" s="2"/>
      <c r="F596" s="8"/>
    </row>
    <row r="597" spans="1:6" x14ac:dyDescent="0.2">
      <c r="A597" s="2"/>
      <c r="B597" s="2"/>
      <c r="C597" s="2"/>
      <c r="D597" s="2"/>
      <c r="F597" s="8"/>
    </row>
    <row r="598" spans="1:6" x14ac:dyDescent="0.2">
      <c r="A598" s="2"/>
      <c r="B598" s="2"/>
      <c r="C598" s="2"/>
      <c r="D598" s="2"/>
      <c r="F598" s="8"/>
    </row>
    <row r="599" spans="1:6" x14ac:dyDescent="0.2">
      <c r="A599" s="2"/>
      <c r="B599" s="2"/>
      <c r="C599" s="2"/>
      <c r="D599" s="2"/>
      <c r="F599" s="8"/>
    </row>
    <row r="600" spans="1:6" x14ac:dyDescent="0.2">
      <c r="A600" s="2"/>
      <c r="B600" s="2"/>
      <c r="C600" s="2"/>
      <c r="D600" s="2"/>
      <c r="F600" s="8"/>
    </row>
    <row r="601" spans="1:6" x14ac:dyDescent="0.2">
      <c r="A601" s="2"/>
      <c r="B601" s="2"/>
      <c r="C601" s="2"/>
      <c r="D601" s="2"/>
      <c r="F601" s="8"/>
    </row>
    <row r="602" spans="1:6" x14ac:dyDescent="0.2">
      <c r="A602" s="2"/>
      <c r="B602" s="2"/>
      <c r="C602" s="2"/>
      <c r="D602" s="2"/>
      <c r="F602" s="8"/>
    </row>
    <row r="603" spans="1:6" x14ac:dyDescent="0.2">
      <c r="A603" s="2"/>
      <c r="B603" s="2"/>
      <c r="C603" s="2"/>
      <c r="D603" s="2"/>
      <c r="F603" s="8"/>
    </row>
    <row r="604" spans="1:6" x14ac:dyDescent="0.2">
      <c r="A604" s="2"/>
      <c r="B604" s="2"/>
      <c r="C604" s="2"/>
      <c r="D604" s="2"/>
      <c r="F604" s="8"/>
    </row>
    <row r="605" spans="1:6" x14ac:dyDescent="0.2">
      <c r="A605" s="2"/>
      <c r="B605" s="2"/>
      <c r="C605" s="2"/>
      <c r="D605" s="2"/>
      <c r="F605" s="8"/>
    </row>
    <row r="606" spans="1:6" x14ac:dyDescent="0.2">
      <c r="A606" s="2"/>
      <c r="B606" s="2"/>
      <c r="C606" s="2"/>
      <c r="D606" s="2"/>
    </row>
    <row r="607" spans="1:6" x14ac:dyDescent="0.2">
      <c r="A607" s="2"/>
      <c r="B607" s="2"/>
      <c r="C607" s="2"/>
      <c r="D607" s="2"/>
      <c r="F607" s="8"/>
    </row>
    <row r="608" spans="1:6" x14ac:dyDescent="0.2">
      <c r="A608" s="2"/>
      <c r="B608" s="2"/>
      <c r="C608" s="2"/>
      <c r="D608" s="2"/>
      <c r="F608" s="8"/>
    </row>
    <row r="609" spans="1:6" x14ac:dyDescent="0.2">
      <c r="A609" s="2"/>
      <c r="B609" s="2"/>
      <c r="C609" s="2"/>
      <c r="D609" s="2"/>
      <c r="F609" s="8"/>
    </row>
    <row r="610" spans="1:6" x14ac:dyDescent="0.2">
      <c r="A610" s="2"/>
      <c r="B610" s="2"/>
      <c r="C610" s="2"/>
      <c r="D610" s="2"/>
      <c r="F610" s="8"/>
    </row>
    <row r="611" spans="1:6" x14ac:dyDescent="0.2">
      <c r="A611" s="2"/>
      <c r="B611" s="2"/>
      <c r="C611" s="2"/>
      <c r="D611" s="2"/>
      <c r="F611" s="8"/>
    </row>
    <row r="612" spans="1:6" x14ac:dyDescent="0.2">
      <c r="A612" s="2"/>
      <c r="B612" s="2"/>
      <c r="C612" s="2"/>
      <c r="D612" s="2"/>
      <c r="F612" s="8"/>
    </row>
    <row r="613" spans="1:6" x14ac:dyDescent="0.2">
      <c r="A613" s="2"/>
      <c r="B613" s="2"/>
      <c r="C613" s="2"/>
      <c r="D613" s="2"/>
      <c r="F613" s="8"/>
    </row>
    <row r="614" spans="1:6" x14ac:dyDescent="0.2">
      <c r="A614" s="2"/>
      <c r="B614" s="2"/>
      <c r="C614" s="2"/>
      <c r="D614" s="2"/>
    </row>
    <row r="615" spans="1:6" x14ac:dyDescent="0.2">
      <c r="A615" s="2"/>
      <c r="B615" s="2"/>
      <c r="C615" s="2"/>
      <c r="D615" s="2"/>
      <c r="F615" s="8"/>
    </row>
    <row r="616" spans="1:6" x14ac:dyDescent="0.2">
      <c r="A616" s="2"/>
      <c r="B616" s="2"/>
      <c r="C616" s="2"/>
      <c r="D616" s="2"/>
      <c r="F616" s="8"/>
    </row>
    <row r="617" spans="1:6" x14ac:dyDescent="0.2">
      <c r="A617" s="2"/>
      <c r="B617" s="2"/>
      <c r="C617" s="2"/>
      <c r="D617" s="2"/>
      <c r="F617" s="8"/>
    </row>
    <row r="618" spans="1:6" x14ac:dyDescent="0.2">
      <c r="A618" s="2"/>
      <c r="B618" s="2"/>
      <c r="C618" s="2"/>
      <c r="D618" s="2"/>
      <c r="F618" s="8"/>
    </row>
    <row r="619" spans="1:6" x14ac:dyDescent="0.2">
      <c r="A619" s="2"/>
      <c r="B619" s="2"/>
      <c r="C619" s="2"/>
      <c r="D619" s="2"/>
      <c r="F619" s="8"/>
    </row>
    <row r="620" spans="1:6" x14ac:dyDescent="0.2">
      <c r="A620" s="2"/>
      <c r="B620" s="2"/>
      <c r="C620" s="2"/>
      <c r="D620" s="2"/>
      <c r="F620" s="8"/>
    </row>
    <row r="621" spans="1:6" x14ac:dyDescent="0.2">
      <c r="A621" s="2"/>
      <c r="B621" s="2"/>
      <c r="C621" s="2"/>
      <c r="D621" s="2"/>
      <c r="F621" s="8"/>
    </row>
    <row r="622" spans="1:6" x14ac:dyDescent="0.2">
      <c r="A622" s="2"/>
      <c r="B622" s="2"/>
      <c r="C622" s="2"/>
      <c r="D622" s="2"/>
      <c r="F622" s="8"/>
    </row>
    <row r="623" spans="1:6" x14ac:dyDescent="0.2">
      <c r="A623" s="2"/>
      <c r="B623" s="2"/>
      <c r="C623" s="2"/>
      <c r="D623" s="2"/>
      <c r="F623" s="8"/>
    </row>
    <row r="624" spans="1:6" x14ac:dyDescent="0.2">
      <c r="A624" s="2"/>
      <c r="B624" s="2"/>
      <c r="C624" s="2"/>
      <c r="D624" s="2"/>
      <c r="F624" s="8"/>
    </row>
    <row r="625" spans="1:6" x14ac:dyDescent="0.2">
      <c r="A625" s="2"/>
      <c r="B625" s="2"/>
      <c r="C625" s="2"/>
      <c r="D625" s="2"/>
      <c r="F625" s="8"/>
    </row>
    <row r="626" spans="1:6" x14ac:dyDescent="0.2">
      <c r="A626" s="2"/>
      <c r="B626" s="2"/>
      <c r="C626" s="2"/>
      <c r="D626" s="2"/>
      <c r="F626" s="8"/>
    </row>
    <row r="627" spans="1:6" x14ac:dyDescent="0.2">
      <c r="A627" s="2"/>
      <c r="B627" s="2"/>
      <c r="C627" s="2"/>
      <c r="D627" s="2"/>
      <c r="F627" s="8"/>
    </row>
    <row r="628" spans="1:6" x14ac:dyDescent="0.2">
      <c r="A628" s="2"/>
      <c r="B628" s="2"/>
      <c r="C628" s="2"/>
      <c r="D628" s="2"/>
      <c r="F628" s="8"/>
    </row>
    <row r="629" spans="1:6" x14ac:dyDescent="0.2">
      <c r="A629" s="2"/>
      <c r="B629" s="2"/>
      <c r="C629" s="2"/>
      <c r="D629" s="2"/>
      <c r="F629" s="8"/>
    </row>
    <row r="630" spans="1:6" x14ac:dyDescent="0.2">
      <c r="A630" s="2"/>
      <c r="B630" s="2"/>
      <c r="C630" s="2"/>
      <c r="D630" s="2"/>
      <c r="F630" s="8"/>
    </row>
    <row r="631" spans="1:6" x14ac:dyDescent="0.2">
      <c r="A631" s="2"/>
      <c r="B631" s="2"/>
      <c r="C631" s="2"/>
      <c r="D631" s="2"/>
      <c r="F631" s="8"/>
    </row>
    <row r="632" spans="1:6" x14ac:dyDescent="0.2">
      <c r="A632" s="2"/>
      <c r="B632" s="2"/>
      <c r="C632" s="2"/>
      <c r="D632" s="2"/>
      <c r="F632" s="8"/>
    </row>
    <row r="633" spans="1:6" x14ac:dyDescent="0.2">
      <c r="A633" s="2"/>
      <c r="B633" s="2"/>
      <c r="C633" s="2"/>
      <c r="D633" s="2"/>
      <c r="F633" s="8"/>
    </row>
    <row r="634" spans="1:6" x14ac:dyDescent="0.2">
      <c r="A634" s="2"/>
      <c r="B634" s="2"/>
      <c r="C634" s="2"/>
      <c r="D634" s="2"/>
      <c r="F634" s="8"/>
    </row>
    <row r="635" spans="1:6" x14ac:dyDescent="0.2">
      <c r="A635" s="2"/>
      <c r="B635" s="2"/>
      <c r="C635" s="2"/>
      <c r="D635" s="2"/>
      <c r="F635" s="8"/>
    </row>
    <row r="636" spans="1:6" x14ac:dyDescent="0.2">
      <c r="A636" s="2"/>
      <c r="B636" s="2"/>
      <c r="C636" s="2"/>
      <c r="D636" s="2"/>
      <c r="F636" s="8"/>
    </row>
    <row r="637" spans="1:6" x14ac:dyDescent="0.2">
      <c r="A637" s="2"/>
      <c r="B637" s="2"/>
      <c r="C637" s="2"/>
      <c r="D637" s="2"/>
      <c r="F637" s="8"/>
    </row>
    <row r="638" spans="1:6" x14ac:dyDescent="0.2">
      <c r="A638" s="2"/>
      <c r="B638" s="2"/>
      <c r="C638" s="2"/>
      <c r="D638" s="2"/>
      <c r="F638" s="8"/>
    </row>
    <row r="639" spans="1:6" x14ac:dyDescent="0.2">
      <c r="A639" s="2"/>
      <c r="B639" s="2"/>
      <c r="C639" s="2"/>
      <c r="D639" s="2"/>
      <c r="F639" s="8"/>
    </row>
    <row r="640" spans="1:6" x14ac:dyDescent="0.2">
      <c r="A640" s="2"/>
      <c r="B640" s="2"/>
      <c r="C640" s="2"/>
      <c r="D640" s="2"/>
      <c r="F640" s="8"/>
    </row>
    <row r="641" spans="1:6" x14ac:dyDescent="0.2">
      <c r="A641" s="2"/>
      <c r="B641" s="2"/>
      <c r="C641" s="2"/>
      <c r="D641" s="2"/>
      <c r="F641" s="8"/>
    </row>
    <row r="642" spans="1:6" x14ac:dyDescent="0.2">
      <c r="A642" s="2"/>
      <c r="B642" s="2"/>
      <c r="C642" s="2"/>
      <c r="D642" s="2"/>
      <c r="F642" s="8"/>
    </row>
    <row r="643" spans="1:6" x14ac:dyDescent="0.2">
      <c r="A643" s="2"/>
      <c r="B643" s="2"/>
      <c r="C643" s="2"/>
      <c r="D643" s="2"/>
      <c r="F643" s="8"/>
    </row>
    <row r="644" spans="1:6" x14ac:dyDescent="0.2">
      <c r="A644" s="2"/>
      <c r="B644" s="2"/>
      <c r="C644" s="2"/>
      <c r="D644" s="2"/>
      <c r="F644" s="8"/>
    </row>
    <row r="645" spans="1:6" x14ac:dyDescent="0.2">
      <c r="A645" s="2"/>
      <c r="B645" s="2"/>
      <c r="C645" s="2"/>
      <c r="D645" s="2"/>
      <c r="F645" s="8"/>
    </row>
    <row r="646" spans="1:6" x14ac:dyDescent="0.2">
      <c r="A646" s="2"/>
      <c r="B646" s="2"/>
      <c r="C646" s="2"/>
      <c r="D646" s="2"/>
      <c r="F646" s="8"/>
    </row>
    <row r="647" spans="1:6" x14ac:dyDescent="0.2">
      <c r="A647" s="2"/>
      <c r="B647" s="2"/>
      <c r="C647" s="2"/>
      <c r="D647" s="2"/>
      <c r="F647" s="8"/>
    </row>
    <row r="648" spans="1:6" x14ac:dyDescent="0.2">
      <c r="A648" s="2"/>
      <c r="B648" s="2"/>
      <c r="C648" s="2"/>
      <c r="D648" s="2"/>
      <c r="F648" s="8"/>
    </row>
    <row r="649" spans="1:6" x14ac:dyDescent="0.2">
      <c r="A649" s="2"/>
      <c r="B649" s="2"/>
      <c r="C649" s="2"/>
      <c r="D649" s="2"/>
      <c r="F649" s="8"/>
    </row>
    <row r="650" spans="1:6" x14ac:dyDescent="0.2">
      <c r="A650" s="2"/>
      <c r="B650" s="2"/>
      <c r="C650" s="2"/>
      <c r="D650" s="2"/>
      <c r="F650" s="8"/>
    </row>
    <row r="651" spans="1:6" x14ac:dyDescent="0.2">
      <c r="A651" s="2"/>
      <c r="B651" s="2"/>
      <c r="C651" s="2"/>
      <c r="D651" s="2"/>
      <c r="F651" s="8"/>
    </row>
    <row r="652" spans="1:6" x14ac:dyDescent="0.2">
      <c r="A652" s="2"/>
      <c r="B652" s="2"/>
      <c r="C652" s="2"/>
      <c r="D652" s="2"/>
      <c r="F652" s="8"/>
    </row>
    <row r="653" spans="1:6" x14ac:dyDescent="0.2">
      <c r="A653" s="2"/>
      <c r="B653" s="2"/>
      <c r="C653" s="2"/>
      <c r="D653" s="2"/>
      <c r="F653" s="8"/>
    </row>
    <row r="654" spans="1:6" x14ac:dyDescent="0.2">
      <c r="A654" s="2"/>
      <c r="B654" s="2"/>
      <c r="C654" s="2"/>
      <c r="D654" s="2"/>
      <c r="F654" s="8"/>
    </row>
    <row r="655" spans="1:6" x14ac:dyDescent="0.2">
      <c r="A655" s="2"/>
      <c r="B655" s="2"/>
      <c r="C655" s="2"/>
      <c r="D655" s="2"/>
      <c r="F655" s="8"/>
    </row>
    <row r="656" spans="1:6" x14ac:dyDescent="0.2">
      <c r="A656" s="2"/>
      <c r="B656" s="2"/>
      <c r="C656" s="2"/>
      <c r="D656" s="2"/>
      <c r="F656" s="8"/>
    </row>
    <row r="657" spans="1:6" x14ac:dyDescent="0.2">
      <c r="A657" s="2"/>
      <c r="B657" s="2"/>
      <c r="C657" s="2"/>
      <c r="D657" s="2"/>
      <c r="F657" s="8"/>
    </row>
    <row r="658" spans="1:6" x14ac:dyDescent="0.2">
      <c r="A658" s="2"/>
      <c r="B658" s="2"/>
      <c r="C658" s="2"/>
      <c r="D658" s="2"/>
      <c r="F658" s="8"/>
    </row>
    <row r="659" spans="1:6" x14ac:dyDescent="0.2">
      <c r="A659" s="2"/>
      <c r="B659" s="2"/>
      <c r="C659" s="2"/>
      <c r="D659" s="2"/>
      <c r="F659" s="8"/>
    </row>
    <row r="660" spans="1:6" x14ac:dyDescent="0.2">
      <c r="A660" s="2"/>
      <c r="B660" s="2"/>
      <c r="C660" s="2"/>
      <c r="D660" s="2"/>
      <c r="F660" s="8"/>
    </row>
    <row r="661" spans="1:6" x14ac:dyDescent="0.2">
      <c r="A661" s="2"/>
      <c r="B661" s="2"/>
      <c r="C661" s="2"/>
      <c r="D661" s="2"/>
      <c r="F661" s="8"/>
    </row>
    <row r="662" spans="1:6" x14ac:dyDescent="0.2">
      <c r="A662" s="2"/>
      <c r="B662" s="2"/>
      <c r="C662" s="2"/>
      <c r="D662" s="2"/>
      <c r="F662" s="8"/>
    </row>
    <row r="663" spans="1:6" x14ac:dyDescent="0.2">
      <c r="A663" s="2"/>
      <c r="B663" s="2"/>
      <c r="C663" s="2"/>
      <c r="D663" s="2"/>
      <c r="F663" s="8"/>
    </row>
    <row r="664" spans="1:6" x14ac:dyDescent="0.2">
      <c r="A664" s="2"/>
      <c r="B664" s="2"/>
      <c r="C664" s="2"/>
      <c r="D664" s="2"/>
      <c r="F664" s="8"/>
    </row>
    <row r="665" spans="1:6" x14ac:dyDescent="0.2">
      <c r="A665" s="2"/>
      <c r="B665" s="2"/>
      <c r="C665" s="2"/>
      <c r="D665" s="2"/>
      <c r="F665" s="8"/>
    </row>
    <row r="666" spans="1:6" x14ac:dyDescent="0.2">
      <c r="A666" s="2"/>
      <c r="B666" s="2"/>
      <c r="C666" s="2"/>
      <c r="D666" s="2"/>
      <c r="F666" s="8"/>
    </row>
    <row r="667" spans="1:6" x14ac:dyDescent="0.2">
      <c r="A667" s="2"/>
      <c r="B667" s="2"/>
      <c r="C667" s="2"/>
      <c r="D667" s="2"/>
      <c r="F667" s="8"/>
    </row>
    <row r="668" spans="1:6" x14ac:dyDescent="0.2">
      <c r="A668" s="2"/>
      <c r="B668" s="2"/>
      <c r="C668" s="2"/>
      <c r="D668" s="2"/>
      <c r="F668" s="8"/>
    </row>
    <row r="669" spans="1:6" x14ac:dyDescent="0.2">
      <c r="A669" s="2"/>
      <c r="B669" s="2"/>
      <c r="C669" s="2"/>
      <c r="D669" s="2"/>
      <c r="F669" s="8"/>
    </row>
    <row r="670" spans="1:6" x14ac:dyDescent="0.2">
      <c r="A670" s="2"/>
      <c r="B670" s="2"/>
      <c r="C670" s="2"/>
      <c r="D670" s="2"/>
      <c r="F670" s="8"/>
    </row>
    <row r="671" spans="1:6" x14ac:dyDescent="0.2">
      <c r="A671" s="2"/>
      <c r="B671" s="2"/>
      <c r="C671" s="2"/>
      <c r="D671" s="2"/>
      <c r="F671" s="8"/>
    </row>
    <row r="672" spans="1:6" x14ac:dyDescent="0.2">
      <c r="A672" s="2"/>
      <c r="B672" s="2"/>
      <c r="C672" s="2"/>
      <c r="D672" s="2"/>
      <c r="F672" s="8"/>
    </row>
    <row r="673" spans="1:6" x14ac:dyDescent="0.2">
      <c r="A673" s="2"/>
      <c r="B673" s="2"/>
      <c r="C673" s="2"/>
      <c r="D673" s="2"/>
    </row>
    <row r="674" spans="1:6" x14ac:dyDescent="0.2">
      <c r="A674" s="2"/>
      <c r="B674" s="2"/>
      <c r="C674" s="2"/>
      <c r="D674" s="2"/>
      <c r="F674" s="8"/>
    </row>
    <row r="675" spans="1:6" x14ac:dyDescent="0.2">
      <c r="A675" s="2"/>
      <c r="B675" s="2"/>
      <c r="C675" s="2"/>
      <c r="D675" s="2"/>
      <c r="F675" s="8"/>
    </row>
    <row r="676" spans="1:6" x14ac:dyDescent="0.2">
      <c r="A676" s="2"/>
      <c r="B676" s="2"/>
      <c r="C676" s="2"/>
      <c r="D676" s="2"/>
      <c r="F676" s="8"/>
    </row>
    <row r="677" spans="1:6" x14ac:dyDescent="0.2">
      <c r="A677" s="2"/>
      <c r="B677" s="2"/>
      <c r="C677" s="2"/>
      <c r="D677" s="2"/>
      <c r="F677" s="8"/>
    </row>
    <row r="678" spans="1:6" x14ac:dyDescent="0.2">
      <c r="A678" s="2"/>
      <c r="B678" s="2"/>
      <c r="C678" s="2"/>
      <c r="D678" s="2"/>
      <c r="F678" s="8"/>
    </row>
    <row r="679" spans="1:6" x14ac:dyDescent="0.2">
      <c r="A679" s="2"/>
      <c r="B679" s="2"/>
      <c r="C679" s="2"/>
      <c r="D679" s="2"/>
      <c r="F679" s="8"/>
    </row>
    <row r="680" spans="1:6" x14ac:dyDescent="0.2">
      <c r="A680" s="2"/>
      <c r="B680" s="2"/>
      <c r="C680" s="2"/>
      <c r="D680" s="2"/>
      <c r="F680" s="8"/>
    </row>
    <row r="681" spans="1:6" x14ac:dyDescent="0.2">
      <c r="A681" s="2"/>
      <c r="B681" s="2"/>
      <c r="C681" s="2"/>
      <c r="D681" s="2"/>
      <c r="F681" s="8"/>
    </row>
    <row r="682" spans="1:6" x14ac:dyDescent="0.2">
      <c r="A682" s="2"/>
      <c r="B682" s="2"/>
      <c r="C682" s="2"/>
      <c r="D682" s="2"/>
      <c r="F682" s="8"/>
    </row>
    <row r="683" spans="1:6" x14ac:dyDescent="0.2">
      <c r="A683" s="2"/>
      <c r="B683" s="2"/>
      <c r="C683" s="2"/>
      <c r="D683" s="2"/>
      <c r="F683" s="8"/>
    </row>
    <row r="684" spans="1:6" x14ac:dyDescent="0.2">
      <c r="A684" s="2"/>
      <c r="B684" s="2"/>
      <c r="C684" s="2"/>
      <c r="D684" s="2"/>
      <c r="F684" s="8"/>
    </row>
    <row r="685" spans="1:6" x14ac:dyDescent="0.2">
      <c r="A685" s="2"/>
      <c r="B685" s="2"/>
      <c r="C685" s="2"/>
      <c r="D685" s="2"/>
      <c r="F685" s="8"/>
    </row>
    <row r="686" spans="1:6" x14ac:dyDescent="0.2">
      <c r="A686" s="2"/>
      <c r="B686" s="2"/>
      <c r="C686" s="2"/>
      <c r="D686" s="2"/>
      <c r="F686" s="8"/>
    </row>
    <row r="687" spans="1:6" x14ac:dyDescent="0.2">
      <c r="A687" s="2"/>
      <c r="B687" s="2"/>
      <c r="C687" s="2"/>
      <c r="D687" s="2"/>
      <c r="F687" s="8"/>
    </row>
    <row r="688" spans="1:6" x14ac:dyDescent="0.2">
      <c r="A688" s="2"/>
      <c r="B688" s="2"/>
      <c r="C688" s="2"/>
      <c r="D688" s="2"/>
      <c r="F688" s="8"/>
    </row>
    <row r="689" spans="1:6" x14ac:dyDescent="0.2">
      <c r="A689" s="2"/>
      <c r="B689" s="2"/>
      <c r="C689" s="2"/>
      <c r="D689" s="2"/>
      <c r="F689" s="8"/>
    </row>
    <row r="690" spans="1:6" x14ac:dyDescent="0.2">
      <c r="A690" s="2"/>
      <c r="B690" s="2"/>
      <c r="C690" s="2"/>
      <c r="D690" s="2"/>
    </row>
    <row r="691" spans="1:6" x14ac:dyDescent="0.2">
      <c r="A691" s="2"/>
      <c r="B691" s="2"/>
      <c r="C691" s="2"/>
      <c r="D691" s="2"/>
      <c r="F691" s="8"/>
    </row>
    <row r="692" spans="1:6" x14ac:dyDescent="0.2">
      <c r="A692" s="2"/>
      <c r="B692" s="2"/>
      <c r="C692" s="2"/>
      <c r="D692" s="2"/>
      <c r="F692" s="8"/>
    </row>
    <row r="693" spans="1:6" x14ac:dyDescent="0.2">
      <c r="A693" s="2"/>
      <c r="B693" s="2"/>
      <c r="C693" s="2"/>
      <c r="D693" s="2"/>
      <c r="F693" s="8"/>
    </row>
    <row r="694" spans="1:6" x14ac:dyDescent="0.2">
      <c r="A694" s="2"/>
      <c r="B694" s="2"/>
      <c r="C694" s="2"/>
      <c r="D694" s="2"/>
      <c r="F694" s="8"/>
    </row>
    <row r="695" spans="1:6" x14ac:dyDescent="0.2">
      <c r="A695" s="2"/>
      <c r="B695" s="2"/>
      <c r="C695" s="2"/>
      <c r="D695" s="2"/>
      <c r="F695" s="8"/>
    </row>
    <row r="696" spans="1:6" x14ac:dyDescent="0.2">
      <c r="A696" s="2"/>
      <c r="B696" s="2"/>
      <c r="C696" s="2"/>
      <c r="D696" s="2"/>
      <c r="F696" s="8"/>
    </row>
    <row r="697" spans="1:6" x14ac:dyDescent="0.2">
      <c r="A697" s="2"/>
      <c r="B697" s="2"/>
      <c r="C697" s="2"/>
      <c r="D697" s="2"/>
      <c r="F697" s="8"/>
    </row>
    <row r="698" spans="1:6" x14ac:dyDescent="0.2">
      <c r="A698" s="2"/>
      <c r="B698" s="2"/>
      <c r="C698" s="2"/>
      <c r="D698" s="2"/>
    </row>
    <row r="699" spans="1:6" x14ac:dyDescent="0.2">
      <c r="A699" s="2"/>
      <c r="B699" s="2"/>
      <c r="C699" s="2"/>
      <c r="D699" s="2"/>
      <c r="F699" s="8"/>
    </row>
    <row r="700" spans="1:6" x14ac:dyDescent="0.2">
      <c r="A700" s="2"/>
      <c r="B700" s="2"/>
      <c r="C700" s="2"/>
      <c r="D700" s="2"/>
      <c r="F700" s="8"/>
    </row>
    <row r="701" spans="1:6" x14ac:dyDescent="0.2">
      <c r="A701" s="2"/>
      <c r="B701" s="2"/>
      <c r="C701" s="2"/>
      <c r="D701" s="2"/>
      <c r="F701" s="8"/>
    </row>
    <row r="702" spans="1:6" x14ac:dyDescent="0.2">
      <c r="A702" s="2"/>
      <c r="B702" s="2"/>
      <c r="C702" s="2"/>
      <c r="D702" s="2"/>
      <c r="F702" s="8"/>
    </row>
    <row r="703" spans="1:6" x14ac:dyDescent="0.2">
      <c r="A703" s="2"/>
      <c r="B703" s="2"/>
      <c r="C703" s="2"/>
      <c r="D703" s="2"/>
      <c r="F703" s="8"/>
    </row>
    <row r="704" spans="1:6" x14ac:dyDescent="0.2">
      <c r="A704" s="2"/>
      <c r="B704" s="2"/>
      <c r="C704" s="2"/>
      <c r="D704" s="2"/>
      <c r="F704" s="8"/>
    </row>
    <row r="705" spans="1:6" x14ac:dyDescent="0.2">
      <c r="A705" s="2"/>
      <c r="B705" s="2"/>
      <c r="C705" s="2"/>
      <c r="D705" s="2"/>
      <c r="F705" s="8"/>
    </row>
    <row r="706" spans="1:6" x14ac:dyDescent="0.2">
      <c r="A706" s="2"/>
      <c r="B706" s="2"/>
      <c r="C706" s="2"/>
      <c r="D706" s="2"/>
      <c r="F706" s="8"/>
    </row>
    <row r="707" spans="1:6" x14ac:dyDescent="0.2">
      <c r="A707" s="2"/>
      <c r="B707" s="2"/>
      <c r="C707" s="2"/>
      <c r="D707" s="2"/>
    </row>
    <row r="708" spans="1:6" x14ac:dyDescent="0.2">
      <c r="A708" s="2"/>
      <c r="B708" s="2"/>
      <c r="C708" s="2"/>
      <c r="D708" s="2"/>
      <c r="F708" s="8"/>
    </row>
    <row r="709" spans="1:6" x14ac:dyDescent="0.2">
      <c r="A709" s="2"/>
      <c r="B709" s="2"/>
      <c r="C709" s="2"/>
      <c r="D709" s="2"/>
      <c r="F709" s="8"/>
    </row>
    <row r="710" spans="1:6" x14ac:dyDescent="0.2">
      <c r="A710" s="2"/>
      <c r="B710" s="2"/>
      <c r="C710" s="2"/>
      <c r="D710" s="2"/>
      <c r="F710" s="8"/>
    </row>
    <row r="711" spans="1:6" x14ac:dyDescent="0.2">
      <c r="A711" s="2"/>
      <c r="B711" s="2"/>
      <c r="C711" s="2"/>
      <c r="D711" s="2"/>
      <c r="F711" s="8"/>
    </row>
    <row r="712" spans="1:6" x14ac:dyDescent="0.2">
      <c r="A712" s="2"/>
      <c r="B712" s="2"/>
      <c r="C712" s="2"/>
      <c r="D712" s="2"/>
      <c r="F712" s="8"/>
    </row>
    <row r="713" spans="1:6" x14ac:dyDescent="0.2">
      <c r="A713" s="2"/>
      <c r="B713" s="2"/>
      <c r="C713" s="2"/>
      <c r="D713" s="2"/>
      <c r="F713" s="8"/>
    </row>
    <row r="714" spans="1:6" x14ac:dyDescent="0.2">
      <c r="A714" s="2"/>
      <c r="B714" s="2"/>
      <c r="C714" s="2"/>
      <c r="D714" s="2"/>
      <c r="F714" s="8"/>
    </row>
    <row r="715" spans="1:6" x14ac:dyDescent="0.2">
      <c r="A715" s="2"/>
      <c r="B715" s="2"/>
      <c r="C715" s="2"/>
      <c r="D715" s="2"/>
      <c r="F715" s="8"/>
    </row>
    <row r="716" spans="1:6" x14ac:dyDescent="0.2">
      <c r="A716" s="2"/>
      <c r="B716" s="2"/>
      <c r="C716" s="2"/>
      <c r="D716" s="2"/>
      <c r="F716" s="8"/>
    </row>
    <row r="717" spans="1:6" x14ac:dyDescent="0.2">
      <c r="A717" s="2"/>
      <c r="B717" s="2"/>
      <c r="C717" s="2"/>
      <c r="D717" s="2"/>
      <c r="F717" s="8"/>
    </row>
    <row r="718" spans="1:6" x14ac:dyDescent="0.2">
      <c r="A718" s="2"/>
      <c r="B718" s="2"/>
      <c r="C718" s="2"/>
      <c r="D718" s="2"/>
      <c r="F718" s="8"/>
    </row>
    <row r="719" spans="1:6" x14ac:dyDescent="0.2">
      <c r="A719" s="2"/>
      <c r="B719" s="2"/>
      <c r="C719" s="2"/>
      <c r="D719" s="2"/>
      <c r="F719" s="8"/>
    </row>
    <row r="720" spans="1:6" x14ac:dyDescent="0.2">
      <c r="A720" s="2"/>
      <c r="B720" s="2"/>
      <c r="C720" s="2"/>
      <c r="D720" s="2"/>
      <c r="F720" s="8"/>
    </row>
    <row r="721" spans="1:6" x14ac:dyDescent="0.2">
      <c r="A721" s="2"/>
      <c r="B721" s="2"/>
      <c r="C721" s="2"/>
      <c r="D721" s="2"/>
      <c r="F721" s="8"/>
    </row>
    <row r="722" spans="1:6" x14ac:dyDescent="0.2">
      <c r="A722" s="2"/>
      <c r="B722" s="2"/>
      <c r="C722" s="2"/>
      <c r="D722" s="2"/>
      <c r="F722" s="8"/>
    </row>
    <row r="723" spans="1:6" x14ac:dyDescent="0.2">
      <c r="A723" s="2"/>
      <c r="B723" s="2"/>
      <c r="C723" s="2"/>
      <c r="D723" s="2"/>
    </row>
    <row r="724" spans="1:6" x14ac:dyDescent="0.2">
      <c r="A724" s="2"/>
      <c r="B724" s="2"/>
      <c r="C724" s="2"/>
      <c r="D724" s="2"/>
      <c r="F724" s="8"/>
    </row>
    <row r="725" spans="1:6" x14ac:dyDescent="0.2">
      <c r="A725" s="2"/>
      <c r="B725" s="2"/>
      <c r="C725" s="2"/>
      <c r="D725" s="2"/>
      <c r="F725" s="8"/>
    </row>
    <row r="726" spans="1:6" x14ac:dyDescent="0.2">
      <c r="A726" s="2"/>
      <c r="B726" s="2"/>
      <c r="C726" s="2"/>
      <c r="D726" s="2"/>
      <c r="F726" s="8"/>
    </row>
    <row r="727" spans="1:6" x14ac:dyDescent="0.2">
      <c r="A727" s="2"/>
      <c r="B727" s="2"/>
      <c r="C727" s="2"/>
      <c r="D727" s="2"/>
      <c r="F727" s="8"/>
    </row>
    <row r="728" spans="1:6" x14ac:dyDescent="0.2">
      <c r="A728" s="2"/>
      <c r="B728" s="2"/>
      <c r="C728" s="2"/>
      <c r="D728" s="2"/>
      <c r="F728" s="8"/>
    </row>
    <row r="729" spans="1:6" x14ac:dyDescent="0.2">
      <c r="A729" s="2"/>
      <c r="B729" s="2"/>
      <c r="C729" s="2"/>
      <c r="D729" s="2"/>
    </row>
    <row r="730" spans="1:6" x14ac:dyDescent="0.2">
      <c r="A730" s="2"/>
      <c r="B730" s="2"/>
      <c r="C730" s="2"/>
      <c r="D730" s="2"/>
      <c r="F730" s="8"/>
    </row>
    <row r="731" spans="1:6" x14ac:dyDescent="0.2">
      <c r="A731" s="2"/>
      <c r="B731" s="2"/>
      <c r="C731" s="2"/>
      <c r="D731" s="2"/>
      <c r="F731" s="8"/>
    </row>
    <row r="732" spans="1:6" x14ac:dyDescent="0.2">
      <c r="A732" s="2"/>
      <c r="B732" s="2"/>
      <c r="C732" s="2"/>
      <c r="D732" s="2"/>
      <c r="F732" s="8"/>
    </row>
    <row r="733" spans="1:6" x14ac:dyDescent="0.2">
      <c r="A733" s="2"/>
      <c r="B733" s="2"/>
      <c r="C733" s="2"/>
      <c r="D733" s="2"/>
      <c r="F733" s="8"/>
    </row>
    <row r="734" spans="1:6" x14ac:dyDescent="0.2">
      <c r="A734" s="2"/>
      <c r="B734" s="2"/>
      <c r="C734" s="2"/>
      <c r="D734" s="2"/>
      <c r="F734" s="8"/>
    </row>
    <row r="735" spans="1:6" x14ac:dyDescent="0.2">
      <c r="A735" s="2"/>
      <c r="B735" s="2"/>
      <c r="C735" s="2"/>
      <c r="D735" s="2"/>
      <c r="F735" s="8"/>
    </row>
    <row r="736" spans="1:6" x14ac:dyDescent="0.2">
      <c r="A736" s="2"/>
      <c r="B736" s="2"/>
      <c r="C736" s="2"/>
      <c r="D736" s="2"/>
      <c r="F736" s="8"/>
    </row>
    <row r="737" spans="1:6" x14ac:dyDescent="0.2">
      <c r="A737" s="2"/>
      <c r="B737" s="2"/>
      <c r="C737" s="2"/>
      <c r="D737" s="2"/>
      <c r="F737" s="8"/>
    </row>
    <row r="738" spans="1:6" x14ac:dyDescent="0.2">
      <c r="A738" s="2"/>
      <c r="B738" s="2"/>
      <c r="C738" s="2"/>
      <c r="D738" s="2"/>
      <c r="F738" s="8"/>
    </row>
    <row r="739" spans="1:6" x14ac:dyDescent="0.2">
      <c r="A739" s="2"/>
      <c r="B739" s="2"/>
      <c r="C739" s="2"/>
      <c r="D739" s="2"/>
      <c r="F739" s="8"/>
    </row>
    <row r="740" spans="1:6" x14ac:dyDescent="0.2">
      <c r="A740" s="2"/>
      <c r="B740" s="2"/>
      <c r="C740" s="2"/>
      <c r="D740" s="2"/>
      <c r="F740" s="8"/>
    </row>
    <row r="741" spans="1:6" x14ac:dyDescent="0.2">
      <c r="A741" s="2"/>
      <c r="B741" s="2"/>
      <c r="C741" s="2"/>
      <c r="D741" s="2"/>
      <c r="F741" s="8"/>
    </row>
    <row r="742" spans="1:6" x14ac:dyDescent="0.2">
      <c r="A742" s="2"/>
      <c r="B742" s="2"/>
      <c r="C742" s="2"/>
      <c r="D742" s="2"/>
      <c r="F742" s="8"/>
    </row>
    <row r="743" spans="1:6" x14ac:dyDescent="0.2">
      <c r="A743" s="2"/>
      <c r="B743" s="2"/>
      <c r="C743" s="2"/>
      <c r="D743" s="2"/>
      <c r="F743" s="8"/>
    </row>
    <row r="744" spans="1:6" x14ac:dyDescent="0.2">
      <c r="A744" s="2"/>
      <c r="B744" s="2"/>
      <c r="C744" s="2"/>
      <c r="D744" s="2"/>
      <c r="F744" s="8"/>
    </row>
    <row r="745" spans="1:6" x14ac:dyDescent="0.2">
      <c r="A745" s="2"/>
      <c r="B745" s="2"/>
      <c r="C745" s="2"/>
      <c r="D745" s="2"/>
      <c r="F745" s="8"/>
    </row>
    <row r="746" spans="1:6" x14ac:dyDescent="0.2">
      <c r="A746" s="2"/>
      <c r="B746" s="2"/>
      <c r="C746" s="2"/>
      <c r="D746" s="2"/>
      <c r="F746" s="8"/>
    </row>
    <row r="747" spans="1:6" x14ac:dyDescent="0.2">
      <c r="A747" s="2"/>
      <c r="B747" s="2"/>
      <c r="C747" s="2"/>
      <c r="D747" s="2"/>
      <c r="F747" s="8"/>
    </row>
    <row r="748" spans="1:6" x14ac:dyDescent="0.2">
      <c r="A748" s="2"/>
      <c r="B748" s="2"/>
      <c r="C748" s="2"/>
      <c r="D748" s="2"/>
      <c r="F748" s="8"/>
    </row>
    <row r="749" spans="1:6" x14ac:dyDescent="0.2">
      <c r="A749" s="2"/>
      <c r="B749" s="2"/>
      <c r="C749" s="2"/>
      <c r="D749" s="2"/>
      <c r="F749" s="8"/>
    </row>
    <row r="750" spans="1:6" x14ac:dyDescent="0.2">
      <c r="A750" s="2"/>
      <c r="B750" s="2"/>
      <c r="C750" s="2"/>
      <c r="D750" s="2"/>
      <c r="F750" s="8"/>
    </row>
    <row r="751" spans="1:6" x14ac:dyDescent="0.2">
      <c r="A751" s="2"/>
      <c r="B751" s="2"/>
      <c r="C751" s="2"/>
      <c r="D751" s="2"/>
      <c r="F751" s="8"/>
    </row>
    <row r="752" spans="1:6" x14ac:dyDescent="0.2">
      <c r="A752" s="2"/>
      <c r="B752" s="2"/>
      <c r="C752" s="2"/>
      <c r="D752" s="2"/>
      <c r="F752" s="8"/>
    </row>
    <row r="753" spans="1:6" x14ac:dyDescent="0.2">
      <c r="A753" s="2"/>
      <c r="B753" s="2"/>
      <c r="C753" s="2"/>
      <c r="D753" s="2"/>
      <c r="F753" s="8"/>
    </row>
    <row r="754" spans="1:6" x14ac:dyDescent="0.2">
      <c r="A754" s="2"/>
      <c r="B754" s="2"/>
      <c r="C754" s="2"/>
      <c r="D754" s="2"/>
      <c r="F754" s="8"/>
    </row>
    <row r="755" spans="1:6" x14ac:dyDescent="0.2">
      <c r="A755" s="2"/>
      <c r="B755" s="2"/>
      <c r="C755" s="2"/>
      <c r="D755" s="2"/>
      <c r="F755" s="8"/>
    </row>
    <row r="756" spans="1:6" x14ac:dyDescent="0.2">
      <c r="A756" s="2"/>
      <c r="B756" s="2"/>
      <c r="C756" s="2"/>
      <c r="D756" s="2"/>
      <c r="F756" s="8"/>
    </row>
    <row r="757" spans="1:6" x14ac:dyDescent="0.2">
      <c r="A757" s="2"/>
      <c r="B757" s="2"/>
      <c r="C757" s="2"/>
      <c r="D757" s="2"/>
      <c r="F757" s="8"/>
    </row>
    <row r="758" spans="1:6" x14ac:dyDescent="0.2">
      <c r="A758" s="2"/>
      <c r="B758" s="2"/>
      <c r="C758" s="2"/>
      <c r="D758" s="2"/>
      <c r="F758" s="8"/>
    </row>
    <row r="759" spans="1:6" x14ac:dyDescent="0.2">
      <c r="A759" s="2"/>
      <c r="B759" s="2"/>
      <c r="C759" s="2"/>
      <c r="D759" s="2"/>
      <c r="F759" s="8"/>
    </row>
    <row r="760" spans="1:6" x14ac:dyDescent="0.2">
      <c r="A760" s="2"/>
      <c r="B760" s="2"/>
      <c r="C760" s="2"/>
      <c r="D760" s="2"/>
      <c r="F760" s="8"/>
    </row>
    <row r="761" spans="1:6" x14ac:dyDescent="0.2">
      <c r="A761" s="2"/>
      <c r="B761" s="2"/>
      <c r="C761" s="2"/>
      <c r="D761" s="2"/>
      <c r="F761" s="8"/>
    </row>
    <row r="762" spans="1:6" x14ac:dyDescent="0.2">
      <c r="A762" s="2"/>
      <c r="B762" s="2"/>
      <c r="C762" s="2"/>
      <c r="D762" s="2"/>
      <c r="F762" s="8"/>
    </row>
    <row r="763" spans="1:6" x14ac:dyDescent="0.2">
      <c r="A763" s="2"/>
      <c r="B763" s="2"/>
      <c r="C763" s="2"/>
      <c r="D763" s="2"/>
      <c r="F763" s="8"/>
    </row>
    <row r="764" spans="1:6" x14ac:dyDescent="0.2">
      <c r="A764" s="2"/>
      <c r="B764" s="2"/>
      <c r="C764" s="2"/>
      <c r="D764" s="2"/>
      <c r="F764" s="8"/>
    </row>
    <row r="765" spans="1:6" x14ac:dyDescent="0.2">
      <c r="A765" s="2"/>
      <c r="B765" s="2"/>
      <c r="C765" s="2"/>
      <c r="D765" s="2"/>
      <c r="F765" s="8"/>
    </row>
    <row r="766" spans="1:6" x14ac:dyDescent="0.2">
      <c r="A766" s="2"/>
      <c r="B766" s="2"/>
      <c r="C766" s="2"/>
      <c r="D766" s="2"/>
      <c r="F766" s="8"/>
    </row>
    <row r="767" spans="1:6" x14ac:dyDescent="0.2">
      <c r="A767" s="2"/>
      <c r="B767" s="2"/>
      <c r="C767" s="2"/>
      <c r="D767" s="2"/>
      <c r="F767" s="8"/>
    </row>
    <row r="768" spans="1:6" x14ac:dyDescent="0.2">
      <c r="A768" s="2"/>
      <c r="B768" s="2"/>
      <c r="C768" s="2"/>
      <c r="D768" s="2"/>
      <c r="F768" s="8"/>
    </row>
    <row r="769" spans="1:6" x14ac:dyDescent="0.2">
      <c r="A769" s="2"/>
      <c r="B769" s="2"/>
      <c r="C769" s="2"/>
      <c r="D769" s="2"/>
      <c r="F769" s="8"/>
    </row>
    <row r="770" spans="1:6" x14ac:dyDescent="0.2">
      <c r="A770" s="2"/>
      <c r="B770" s="2"/>
      <c r="C770" s="2"/>
      <c r="D770" s="2"/>
      <c r="F770" s="8"/>
    </row>
    <row r="771" spans="1:6" x14ac:dyDescent="0.2">
      <c r="A771" s="2"/>
      <c r="B771" s="2"/>
      <c r="C771" s="2"/>
      <c r="D771" s="2"/>
      <c r="F771" s="8"/>
    </row>
    <row r="772" spans="1:6" x14ac:dyDescent="0.2">
      <c r="A772" s="2"/>
      <c r="B772" s="2"/>
      <c r="C772" s="2"/>
      <c r="D772" s="2"/>
      <c r="F772" s="8"/>
    </row>
    <row r="773" spans="1:6" x14ac:dyDescent="0.2">
      <c r="A773" s="2"/>
      <c r="B773" s="2"/>
      <c r="C773" s="2"/>
      <c r="D773" s="2"/>
      <c r="F773" s="8"/>
    </row>
    <row r="774" spans="1:6" x14ac:dyDescent="0.2">
      <c r="A774" s="2"/>
      <c r="B774" s="2"/>
      <c r="C774" s="2"/>
      <c r="D774" s="2"/>
      <c r="F774" s="8"/>
    </row>
    <row r="775" spans="1:6" x14ac:dyDescent="0.2">
      <c r="A775" s="2"/>
      <c r="B775" s="2"/>
      <c r="C775" s="2"/>
      <c r="D775" s="2"/>
      <c r="F775" s="8"/>
    </row>
    <row r="776" spans="1:6" x14ac:dyDescent="0.2">
      <c r="A776" s="2"/>
      <c r="B776" s="2"/>
      <c r="C776" s="2"/>
      <c r="D776" s="2"/>
      <c r="F776" s="8"/>
    </row>
    <row r="777" spans="1:6" x14ac:dyDescent="0.2">
      <c r="A777" s="2"/>
      <c r="B777" s="2"/>
      <c r="C777" s="2"/>
      <c r="D777" s="2"/>
      <c r="F777" s="8"/>
    </row>
    <row r="778" spans="1:6" x14ac:dyDescent="0.2">
      <c r="A778" s="2"/>
      <c r="B778" s="2"/>
      <c r="C778" s="2"/>
      <c r="D778" s="2"/>
      <c r="F778" s="8"/>
    </row>
    <row r="779" spans="1:6" x14ac:dyDescent="0.2">
      <c r="A779" s="2"/>
      <c r="B779" s="2"/>
      <c r="C779" s="2"/>
      <c r="D779" s="2"/>
      <c r="F779" s="8"/>
    </row>
    <row r="780" spans="1:6" x14ac:dyDescent="0.2">
      <c r="A780" s="2"/>
      <c r="B780" s="2"/>
      <c r="C780" s="2"/>
      <c r="D780" s="2"/>
      <c r="F780" s="8"/>
    </row>
    <row r="781" spans="1:6" x14ac:dyDescent="0.2">
      <c r="A781" s="2"/>
      <c r="B781" s="2"/>
      <c r="C781" s="2"/>
      <c r="D781" s="2"/>
      <c r="F781" s="8"/>
    </row>
    <row r="782" spans="1:6" x14ac:dyDescent="0.2">
      <c r="A782" s="2"/>
      <c r="B782" s="2"/>
      <c r="C782" s="2"/>
      <c r="D782" s="2"/>
      <c r="F782" s="8"/>
    </row>
    <row r="783" spans="1:6" x14ac:dyDescent="0.2">
      <c r="A783" s="2"/>
      <c r="B783" s="2"/>
      <c r="C783" s="2"/>
      <c r="D783" s="2"/>
      <c r="F783" s="8"/>
    </row>
    <row r="784" spans="1:6" x14ac:dyDescent="0.2">
      <c r="A784" s="2"/>
      <c r="B784" s="2"/>
      <c r="C784" s="2"/>
      <c r="D784" s="2"/>
      <c r="F784" s="8"/>
    </row>
    <row r="785" spans="1:6" x14ac:dyDescent="0.2">
      <c r="A785" s="2"/>
      <c r="B785" s="2"/>
      <c r="C785" s="2"/>
      <c r="D785" s="2"/>
      <c r="F785" s="8"/>
    </row>
    <row r="786" spans="1:6" x14ac:dyDescent="0.2">
      <c r="A786" s="2"/>
      <c r="B786" s="2"/>
      <c r="C786" s="2"/>
      <c r="D786" s="2"/>
      <c r="F786" s="8"/>
    </row>
    <row r="787" spans="1:6" x14ac:dyDescent="0.2">
      <c r="A787" s="2"/>
      <c r="B787" s="2"/>
      <c r="C787" s="2"/>
      <c r="D787" s="2"/>
      <c r="F787" s="8"/>
    </row>
    <row r="788" spans="1:6" x14ac:dyDescent="0.2">
      <c r="A788" s="2"/>
      <c r="B788" s="2"/>
      <c r="C788" s="2"/>
      <c r="D788" s="2"/>
      <c r="F788" s="8"/>
    </row>
    <row r="789" spans="1:6" x14ac:dyDescent="0.2">
      <c r="A789" s="2"/>
      <c r="B789" s="2"/>
      <c r="C789" s="2"/>
      <c r="D789" s="2"/>
      <c r="F789" s="8"/>
    </row>
    <row r="790" spans="1:6" x14ac:dyDescent="0.2">
      <c r="A790" s="2"/>
      <c r="B790" s="2"/>
      <c r="C790" s="2"/>
      <c r="D790" s="2"/>
      <c r="F790" s="8"/>
    </row>
    <row r="791" spans="1:6" x14ac:dyDescent="0.2">
      <c r="A791" s="2"/>
      <c r="B791" s="2"/>
      <c r="C791" s="2"/>
      <c r="D791" s="2"/>
      <c r="F791" s="8"/>
    </row>
    <row r="792" spans="1:6" x14ac:dyDescent="0.2">
      <c r="A792" s="2"/>
      <c r="B792" s="2"/>
      <c r="C792" s="2"/>
      <c r="D792" s="2"/>
      <c r="F792" s="8"/>
    </row>
    <row r="793" spans="1:6" x14ac:dyDescent="0.2">
      <c r="A793" s="2"/>
      <c r="B793" s="2"/>
      <c r="C793" s="2"/>
      <c r="D793" s="2"/>
      <c r="F793" s="8"/>
    </row>
    <row r="794" spans="1:6" x14ac:dyDescent="0.2">
      <c r="A794" s="2"/>
      <c r="B794" s="2"/>
      <c r="C794" s="2"/>
      <c r="D794" s="2"/>
      <c r="F794" s="8"/>
    </row>
    <row r="795" spans="1:6" x14ac:dyDescent="0.2">
      <c r="A795" s="2"/>
      <c r="B795" s="2"/>
      <c r="C795" s="2"/>
      <c r="D795" s="2"/>
      <c r="F795" s="8"/>
    </row>
    <row r="796" spans="1:6" x14ac:dyDescent="0.2">
      <c r="A796" s="2"/>
      <c r="B796" s="2"/>
      <c r="C796" s="2"/>
      <c r="D796" s="2"/>
      <c r="F796" s="8"/>
    </row>
    <row r="797" spans="1:6" x14ac:dyDescent="0.2">
      <c r="A797" s="2"/>
      <c r="B797" s="2"/>
      <c r="C797" s="2"/>
      <c r="D797" s="2"/>
      <c r="F797" s="8"/>
    </row>
    <row r="798" spans="1:6" x14ac:dyDescent="0.2">
      <c r="A798" s="2"/>
      <c r="B798" s="2"/>
      <c r="C798" s="2"/>
      <c r="D798" s="2"/>
    </row>
    <row r="799" spans="1:6" x14ac:dyDescent="0.2">
      <c r="A799" s="2"/>
      <c r="B799" s="2"/>
      <c r="C799" s="2"/>
      <c r="D799" s="2"/>
      <c r="F799" s="8"/>
    </row>
    <row r="800" spans="1:6" x14ac:dyDescent="0.2">
      <c r="A800" s="2"/>
      <c r="B800" s="2"/>
      <c r="C800" s="2"/>
      <c r="D800" s="2"/>
      <c r="F800" s="8"/>
    </row>
    <row r="801" spans="1:6" x14ac:dyDescent="0.2">
      <c r="A801" s="2"/>
      <c r="B801" s="2"/>
      <c r="C801" s="2"/>
      <c r="D801" s="2"/>
      <c r="F801" s="8"/>
    </row>
    <row r="802" spans="1:6" x14ac:dyDescent="0.2">
      <c r="A802" s="2"/>
      <c r="B802" s="2"/>
      <c r="C802" s="2"/>
      <c r="D802" s="2"/>
      <c r="F802" s="8"/>
    </row>
    <row r="803" spans="1:6" x14ac:dyDescent="0.2">
      <c r="A803" s="2"/>
      <c r="B803" s="2"/>
      <c r="C803" s="2"/>
      <c r="D803" s="2"/>
      <c r="F803" s="8"/>
    </row>
    <row r="804" spans="1:6" x14ac:dyDescent="0.2">
      <c r="A804" s="2"/>
      <c r="B804" s="2"/>
      <c r="C804" s="2"/>
      <c r="D804" s="2"/>
      <c r="F804" s="8"/>
    </row>
    <row r="805" spans="1:6" x14ac:dyDescent="0.2">
      <c r="A805" s="2"/>
      <c r="B805" s="2"/>
      <c r="C805" s="2"/>
      <c r="D805" s="2"/>
      <c r="F805" s="8"/>
    </row>
    <row r="806" spans="1:6" x14ac:dyDescent="0.2">
      <c r="A806" s="2"/>
      <c r="B806" s="2"/>
      <c r="C806" s="2"/>
      <c r="D806" s="2"/>
      <c r="F806" s="8"/>
    </row>
    <row r="807" spans="1:6" x14ac:dyDescent="0.2">
      <c r="A807" s="2"/>
      <c r="B807" s="2"/>
      <c r="C807" s="2"/>
      <c r="D807" s="2"/>
      <c r="F807" s="8"/>
    </row>
    <row r="808" spans="1:6" x14ac:dyDescent="0.2">
      <c r="A808" s="2"/>
      <c r="B808" s="2"/>
      <c r="C808" s="2"/>
      <c r="D808" s="2"/>
      <c r="F808" s="8"/>
    </row>
    <row r="809" spans="1:6" x14ac:dyDescent="0.2">
      <c r="A809" s="2"/>
      <c r="B809" s="2"/>
      <c r="C809" s="2"/>
      <c r="D809" s="2"/>
      <c r="F809" s="8"/>
    </row>
    <row r="810" spans="1:6" x14ac:dyDescent="0.2">
      <c r="A810" s="2"/>
      <c r="B810" s="2"/>
      <c r="C810" s="2"/>
      <c r="D810" s="2"/>
      <c r="F810" s="8"/>
    </row>
    <row r="811" spans="1:6" x14ac:dyDescent="0.2">
      <c r="A811" s="2"/>
      <c r="B811" s="2"/>
      <c r="C811" s="2"/>
      <c r="D811" s="2"/>
      <c r="F811" s="8"/>
    </row>
    <row r="812" spans="1:6" x14ac:dyDescent="0.2">
      <c r="A812" s="2"/>
      <c r="B812" s="2"/>
      <c r="C812" s="2"/>
      <c r="D812" s="2"/>
      <c r="F812" s="8"/>
    </row>
    <row r="813" spans="1:6" x14ac:dyDescent="0.2">
      <c r="A813" s="2"/>
      <c r="B813" s="2"/>
      <c r="C813" s="2"/>
      <c r="D813" s="2"/>
      <c r="F813" s="8"/>
    </row>
    <row r="814" spans="1:6" x14ac:dyDescent="0.2">
      <c r="A814" s="2"/>
      <c r="B814" s="2"/>
      <c r="C814" s="2"/>
      <c r="D814" s="2"/>
      <c r="F814" s="8"/>
    </row>
    <row r="815" spans="1:6" x14ac:dyDescent="0.2">
      <c r="A815" s="2"/>
      <c r="B815" s="2"/>
      <c r="C815" s="2"/>
      <c r="D815" s="2"/>
      <c r="F815" s="8"/>
    </row>
    <row r="816" spans="1:6" x14ac:dyDescent="0.2">
      <c r="A816" s="2"/>
      <c r="B816" s="2"/>
      <c r="C816" s="2"/>
      <c r="D816" s="2"/>
      <c r="F816" s="8"/>
    </row>
    <row r="817" spans="1:6" x14ac:dyDescent="0.2">
      <c r="A817" s="2"/>
      <c r="B817" s="2"/>
      <c r="C817" s="2"/>
      <c r="D817" s="2"/>
      <c r="F817" s="8"/>
    </row>
    <row r="818" spans="1:6" x14ac:dyDescent="0.2">
      <c r="A818" s="2"/>
      <c r="B818" s="2"/>
      <c r="C818" s="2"/>
      <c r="D818" s="2"/>
      <c r="F818" s="8"/>
    </row>
    <row r="819" spans="1:6" x14ac:dyDescent="0.2">
      <c r="A819" s="2"/>
      <c r="B819" s="2"/>
      <c r="C819" s="2"/>
      <c r="D819" s="2"/>
      <c r="F819" s="8"/>
    </row>
    <row r="820" spans="1:6" x14ac:dyDescent="0.2">
      <c r="A820" s="2"/>
      <c r="B820" s="2"/>
      <c r="C820" s="2"/>
      <c r="D820" s="2"/>
      <c r="F820" s="8"/>
    </row>
    <row r="821" spans="1:6" x14ac:dyDescent="0.2">
      <c r="A821" s="2"/>
      <c r="B821" s="2"/>
      <c r="C821" s="2"/>
      <c r="D821" s="2"/>
      <c r="F821" s="8"/>
    </row>
    <row r="822" spans="1:6" x14ac:dyDescent="0.2">
      <c r="A822" s="2"/>
      <c r="B822" s="2"/>
      <c r="C822" s="2"/>
      <c r="D822" s="2"/>
      <c r="F822" s="8"/>
    </row>
    <row r="823" spans="1:6" x14ac:dyDescent="0.2">
      <c r="A823" s="2"/>
      <c r="B823" s="2"/>
      <c r="C823" s="2"/>
      <c r="D823" s="2"/>
      <c r="F823" s="8"/>
    </row>
    <row r="824" spans="1:6" x14ac:dyDescent="0.2">
      <c r="A824" s="2"/>
      <c r="B824" s="2"/>
      <c r="C824" s="2"/>
      <c r="D824" s="2"/>
      <c r="F824" s="8"/>
    </row>
    <row r="825" spans="1:6" x14ac:dyDescent="0.2">
      <c r="A825" s="2"/>
      <c r="B825" s="2"/>
      <c r="C825" s="2"/>
      <c r="D825" s="2"/>
      <c r="F825" s="8"/>
    </row>
    <row r="826" spans="1:6" x14ac:dyDescent="0.2">
      <c r="A826" s="2"/>
      <c r="B826" s="2"/>
      <c r="C826" s="2"/>
      <c r="D826" s="2"/>
      <c r="F826" s="8"/>
    </row>
    <row r="827" spans="1:6" x14ac:dyDescent="0.2">
      <c r="A827" s="2"/>
      <c r="B827" s="2"/>
      <c r="C827" s="2"/>
      <c r="D827" s="2"/>
      <c r="F827" s="8"/>
    </row>
    <row r="828" spans="1:6" x14ac:dyDescent="0.2">
      <c r="A828" s="2"/>
      <c r="B828" s="2"/>
      <c r="C828" s="2"/>
      <c r="D828" s="2"/>
      <c r="F828" s="8"/>
    </row>
    <row r="829" spans="1:6" x14ac:dyDescent="0.2">
      <c r="A829" s="2"/>
      <c r="B829" s="2"/>
      <c r="C829" s="2"/>
      <c r="D829" s="2"/>
      <c r="F829" s="8"/>
    </row>
    <row r="830" spans="1:6" x14ac:dyDescent="0.2">
      <c r="A830" s="2"/>
      <c r="B830" s="2"/>
      <c r="C830" s="2"/>
      <c r="D830" s="2"/>
      <c r="F830" s="8"/>
    </row>
    <row r="831" spans="1:6" x14ac:dyDescent="0.2">
      <c r="A831" s="2"/>
      <c r="B831" s="2"/>
      <c r="C831" s="2"/>
      <c r="D831" s="2"/>
      <c r="F831" s="8"/>
    </row>
    <row r="832" spans="1:6" x14ac:dyDescent="0.2">
      <c r="A832" s="2"/>
      <c r="B832" s="2"/>
      <c r="C832" s="2"/>
      <c r="D832" s="2"/>
      <c r="F832" s="8"/>
    </row>
    <row r="833" spans="1:6" x14ac:dyDescent="0.2">
      <c r="A833" s="2"/>
      <c r="B833" s="2"/>
      <c r="C833" s="2"/>
      <c r="D833" s="2"/>
      <c r="F833" s="8"/>
    </row>
    <row r="834" spans="1:6" x14ac:dyDescent="0.2">
      <c r="A834" s="2"/>
      <c r="B834" s="2"/>
      <c r="C834" s="2"/>
      <c r="D834" s="2"/>
      <c r="F834" s="8"/>
    </row>
    <row r="835" spans="1:6" x14ac:dyDescent="0.2">
      <c r="A835" s="2"/>
      <c r="B835" s="2"/>
      <c r="C835" s="2"/>
      <c r="D835" s="2"/>
      <c r="F835" s="8"/>
    </row>
    <row r="836" spans="1:6" x14ac:dyDescent="0.2">
      <c r="A836" s="2"/>
      <c r="B836" s="2"/>
      <c r="C836" s="2"/>
      <c r="D836" s="2"/>
      <c r="F836" s="8"/>
    </row>
    <row r="837" spans="1:6" x14ac:dyDescent="0.2">
      <c r="A837" s="2"/>
      <c r="B837" s="2"/>
      <c r="C837" s="2"/>
      <c r="D837" s="2"/>
      <c r="F837" s="8"/>
    </row>
    <row r="838" spans="1:6" x14ac:dyDescent="0.2">
      <c r="A838" s="2"/>
      <c r="B838" s="2"/>
      <c r="C838" s="2"/>
      <c r="D838" s="2"/>
      <c r="F838" s="8"/>
    </row>
    <row r="839" spans="1:6" x14ac:dyDescent="0.2">
      <c r="A839" s="2"/>
      <c r="B839" s="2"/>
      <c r="C839" s="2"/>
      <c r="D839" s="2"/>
      <c r="F839" s="8"/>
    </row>
    <row r="840" spans="1:6" x14ac:dyDescent="0.2">
      <c r="A840" s="2"/>
      <c r="B840" s="2"/>
      <c r="C840" s="2"/>
      <c r="D840" s="2"/>
      <c r="F840" s="8"/>
    </row>
    <row r="841" spans="1:6" x14ac:dyDescent="0.2">
      <c r="A841" s="2"/>
      <c r="B841" s="2"/>
      <c r="C841" s="2"/>
      <c r="D841" s="2"/>
      <c r="F841" s="8"/>
    </row>
    <row r="842" spans="1:6" x14ac:dyDescent="0.2">
      <c r="A842" s="2"/>
      <c r="B842" s="2"/>
      <c r="C842" s="2"/>
      <c r="D842" s="2"/>
      <c r="F842" s="8"/>
    </row>
    <row r="843" spans="1:6" x14ac:dyDescent="0.2">
      <c r="A843" s="2"/>
      <c r="B843" s="2"/>
      <c r="C843" s="2"/>
      <c r="D843" s="2"/>
      <c r="F843" s="8"/>
    </row>
    <row r="844" spans="1:6" x14ac:dyDescent="0.2">
      <c r="A844" s="2"/>
      <c r="B844" s="2"/>
      <c r="C844" s="2"/>
      <c r="D844" s="2"/>
      <c r="F844" s="8"/>
    </row>
    <row r="845" spans="1:6" x14ac:dyDescent="0.2">
      <c r="A845" s="2"/>
      <c r="B845" s="2"/>
      <c r="C845" s="2"/>
      <c r="D845" s="2"/>
      <c r="F845" s="8"/>
    </row>
    <row r="846" spans="1:6" x14ac:dyDescent="0.2">
      <c r="A846" s="2"/>
      <c r="B846" s="2"/>
      <c r="C846" s="2"/>
      <c r="D846" s="2"/>
      <c r="F846" s="8"/>
    </row>
    <row r="847" spans="1:6" x14ac:dyDescent="0.2">
      <c r="A847" s="2"/>
      <c r="B847" s="2"/>
      <c r="C847" s="2"/>
      <c r="D847" s="2"/>
      <c r="F847" s="8"/>
    </row>
    <row r="848" spans="1:6" x14ac:dyDescent="0.2">
      <c r="A848" s="2"/>
      <c r="B848" s="2"/>
      <c r="C848" s="2"/>
      <c r="D848" s="2"/>
      <c r="F848" s="8"/>
    </row>
    <row r="849" spans="1:6" x14ac:dyDescent="0.2">
      <c r="A849" s="2"/>
      <c r="B849" s="2"/>
      <c r="C849" s="2"/>
      <c r="D849" s="2"/>
      <c r="F849" s="8"/>
    </row>
    <row r="850" spans="1:6" x14ac:dyDescent="0.2">
      <c r="A850" s="2"/>
      <c r="B850" s="2"/>
      <c r="C850" s="2"/>
      <c r="D850" s="2"/>
      <c r="F850" s="8"/>
    </row>
    <row r="851" spans="1:6" x14ac:dyDescent="0.2">
      <c r="A851" s="2"/>
      <c r="B851" s="2"/>
      <c r="C851" s="2"/>
      <c r="D851" s="2"/>
      <c r="F851" s="8"/>
    </row>
    <row r="852" spans="1:6" x14ac:dyDescent="0.2">
      <c r="A852" s="2"/>
      <c r="B852" s="2"/>
      <c r="C852" s="2"/>
      <c r="D852" s="2"/>
      <c r="F852" s="8"/>
    </row>
    <row r="853" spans="1:6" x14ac:dyDescent="0.2">
      <c r="A853" s="2"/>
      <c r="B853" s="2"/>
      <c r="C853" s="2"/>
      <c r="D853" s="2"/>
      <c r="F853" s="8"/>
    </row>
    <row r="854" spans="1:6" x14ac:dyDescent="0.2">
      <c r="A854" s="2"/>
      <c r="B854" s="2"/>
      <c r="C854" s="2"/>
      <c r="D854" s="2"/>
      <c r="F854" s="8"/>
    </row>
    <row r="855" spans="1:6" x14ac:dyDescent="0.2">
      <c r="A855" s="2"/>
      <c r="B855" s="2"/>
      <c r="C855" s="2"/>
      <c r="D855" s="2"/>
      <c r="F855" s="8"/>
    </row>
    <row r="856" spans="1:6" x14ac:dyDescent="0.2">
      <c r="A856" s="2"/>
      <c r="B856" s="2"/>
      <c r="C856" s="2"/>
      <c r="D856" s="2"/>
      <c r="F856" s="8"/>
    </row>
    <row r="857" spans="1:6" x14ac:dyDescent="0.2">
      <c r="A857" s="2"/>
      <c r="B857" s="2"/>
      <c r="C857" s="2"/>
      <c r="D857" s="2"/>
      <c r="F857" s="8"/>
    </row>
    <row r="858" spans="1:6" x14ac:dyDescent="0.2">
      <c r="A858" s="2"/>
      <c r="B858" s="2"/>
      <c r="C858" s="2"/>
      <c r="D858" s="2"/>
      <c r="F858" s="8"/>
    </row>
    <row r="859" spans="1:6" x14ac:dyDescent="0.2">
      <c r="A859" s="2"/>
      <c r="B859" s="2"/>
      <c r="C859" s="2"/>
      <c r="D859" s="2"/>
      <c r="F859" s="8"/>
    </row>
    <row r="860" spans="1:6" x14ac:dyDescent="0.2">
      <c r="A860" s="2"/>
      <c r="B860" s="2"/>
      <c r="C860" s="2"/>
      <c r="D860" s="2"/>
      <c r="F860" s="8"/>
    </row>
    <row r="861" spans="1:6" x14ac:dyDescent="0.2">
      <c r="A861" s="2"/>
      <c r="B861" s="2"/>
      <c r="C861" s="2"/>
      <c r="D861" s="2"/>
      <c r="F861" s="8"/>
    </row>
    <row r="862" spans="1:6" x14ac:dyDescent="0.2">
      <c r="A862" s="2"/>
      <c r="B862" s="2"/>
      <c r="C862" s="2"/>
      <c r="D862" s="2"/>
      <c r="F862" s="8"/>
    </row>
    <row r="863" spans="1:6" x14ac:dyDescent="0.2">
      <c r="A863" s="2"/>
      <c r="B863" s="2"/>
      <c r="C863" s="2"/>
      <c r="D863" s="2"/>
      <c r="F863" s="8"/>
    </row>
    <row r="864" spans="1:6" x14ac:dyDescent="0.2">
      <c r="A864" s="2"/>
      <c r="B864" s="2"/>
      <c r="C864" s="2"/>
      <c r="D864" s="2"/>
      <c r="F864" s="8"/>
    </row>
    <row r="865" spans="1:6" x14ac:dyDescent="0.2">
      <c r="A865" s="2"/>
      <c r="B865" s="2"/>
      <c r="C865" s="2"/>
      <c r="D865" s="2"/>
      <c r="F865" s="8"/>
    </row>
    <row r="866" spans="1:6" x14ac:dyDescent="0.2">
      <c r="A866" s="2"/>
      <c r="B866" s="2"/>
      <c r="C866" s="2"/>
      <c r="D866" s="2"/>
      <c r="F866" s="8"/>
    </row>
    <row r="867" spans="1:6" x14ac:dyDescent="0.2">
      <c r="A867" s="2"/>
      <c r="B867" s="2"/>
      <c r="C867" s="2"/>
      <c r="D867" s="2"/>
      <c r="F867" s="8"/>
    </row>
    <row r="868" spans="1:6" x14ac:dyDescent="0.2">
      <c r="A868" s="2"/>
      <c r="B868" s="2"/>
      <c r="C868" s="2"/>
      <c r="D868" s="2"/>
      <c r="F868" s="8"/>
    </row>
    <row r="869" spans="1:6" x14ac:dyDescent="0.2">
      <c r="A869" s="2"/>
      <c r="B869" s="2"/>
      <c r="C869" s="2"/>
      <c r="D869" s="2"/>
      <c r="F869" s="8"/>
    </row>
    <row r="870" spans="1:6" x14ac:dyDescent="0.2">
      <c r="A870" s="2"/>
      <c r="B870" s="2"/>
      <c r="C870" s="2"/>
      <c r="D870" s="2"/>
      <c r="F870" s="8"/>
    </row>
    <row r="871" spans="1:6" x14ac:dyDescent="0.2">
      <c r="A871" s="2"/>
      <c r="B871" s="2"/>
      <c r="C871" s="2"/>
      <c r="D871" s="2"/>
      <c r="F871" s="8"/>
    </row>
    <row r="872" spans="1:6" x14ac:dyDescent="0.2">
      <c r="A872" s="2"/>
      <c r="B872" s="2"/>
      <c r="C872" s="2"/>
      <c r="D872" s="2"/>
      <c r="F872" s="8"/>
    </row>
    <row r="873" spans="1:6" x14ac:dyDescent="0.2">
      <c r="A873" s="2"/>
      <c r="B873" s="2"/>
      <c r="C873" s="2"/>
      <c r="D873" s="2"/>
      <c r="F873" s="8"/>
    </row>
    <row r="874" spans="1:6" x14ac:dyDescent="0.2">
      <c r="A874" s="2"/>
      <c r="B874" s="2"/>
      <c r="C874" s="2"/>
      <c r="D874" s="2"/>
      <c r="F874" s="8"/>
    </row>
    <row r="875" spans="1:6" x14ac:dyDescent="0.2">
      <c r="A875" s="2"/>
      <c r="B875" s="2"/>
      <c r="C875" s="2"/>
      <c r="D875" s="2"/>
      <c r="F875" s="8"/>
    </row>
    <row r="876" spans="1:6" x14ac:dyDescent="0.2">
      <c r="A876" s="2"/>
      <c r="B876" s="2"/>
      <c r="C876" s="2"/>
      <c r="D876" s="2"/>
      <c r="F876" s="8"/>
    </row>
    <row r="877" spans="1:6" x14ac:dyDescent="0.2">
      <c r="A877" s="2"/>
      <c r="B877" s="2"/>
      <c r="C877" s="2"/>
      <c r="D877" s="2"/>
      <c r="F877" s="8"/>
    </row>
    <row r="878" spans="1:6" x14ac:dyDescent="0.2">
      <c r="A878" s="2"/>
      <c r="B878" s="2"/>
      <c r="C878" s="2"/>
      <c r="D878" s="2"/>
      <c r="F878" s="8"/>
    </row>
    <row r="879" spans="1:6" x14ac:dyDescent="0.2">
      <c r="A879" s="2"/>
      <c r="B879" s="2"/>
      <c r="C879" s="2"/>
      <c r="D879" s="2"/>
      <c r="F879" s="8"/>
    </row>
    <row r="880" spans="1:6" x14ac:dyDescent="0.2">
      <c r="A880" s="2"/>
      <c r="B880" s="2"/>
      <c r="C880" s="2"/>
      <c r="D880" s="2"/>
      <c r="F880" s="8"/>
    </row>
    <row r="881" spans="1:6" x14ac:dyDescent="0.2">
      <c r="A881" s="2"/>
      <c r="B881" s="2"/>
      <c r="C881" s="2"/>
      <c r="D881" s="2"/>
      <c r="F881" s="8"/>
    </row>
    <row r="882" spans="1:6" x14ac:dyDescent="0.2">
      <c r="A882" s="2"/>
      <c r="B882" s="2"/>
      <c r="C882" s="2"/>
      <c r="D882" s="2"/>
      <c r="F882" s="8"/>
    </row>
    <row r="883" spans="1:6" x14ac:dyDescent="0.2">
      <c r="A883" s="2"/>
      <c r="B883" s="2"/>
      <c r="C883" s="2"/>
      <c r="D883" s="2"/>
      <c r="F883" s="8"/>
    </row>
    <row r="884" spans="1:6" x14ac:dyDescent="0.2">
      <c r="A884" s="2"/>
      <c r="B884" s="2"/>
      <c r="C884" s="2"/>
      <c r="D884" s="2"/>
      <c r="F884" s="8"/>
    </row>
    <row r="885" spans="1:6" x14ac:dyDescent="0.2">
      <c r="A885" s="2"/>
      <c r="B885" s="2"/>
      <c r="C885" s="2"/>
      <c r="D885" s="2"/>
      <c r="F885" s="8"/>
    </row>
    <row r="886" spans="1:6" x14ac:dyDescent="0.2">
      <c r="A886" s="2"/>
      <c r="B886" s="2"/>
      <c r="C886" s="2"/>
      <c r="D886" s="2"/>
      <c r="F886" s="8"/>
    </row>
    <row r="887" spans="1:6" x14ac:dyDescent="0.2">
      <c r="A887" s="2"/>
      <c r="B887" s="2"/>
      <c r="C887" s="2"/>
      <c r="D887" s="2"/>
      <c r="F887" s="8"/>
    </row>
    <row r="888" spans="1:6" x14ac:dyDescent="0.2">
      <c r="A888" s="2"/>
      <c r="B888" s="2"/>
      <c r="C888" s="2"/>
      <c r="D888" s="2"/>
      <c r="F888" s="8"/>
    </row>
    <row r="889" spans="1:6" x14ac:dyDescent="0.2">
      <c r="A889" s="2"/>
      <c r="B889" s="2"/>
      <c r="C889" s="2"/>
      <c r="D889" s="2"/>
      <c r="F889" s="8"/>
    </row>
    <row r="890" spans="1:6" x14ac:dyDescent="0.2">
      <c r="A890" s="2"/>
      <c r="B890" s="2"/>
      <c r="C890" s="2"/>
      <c r="D890" s="2"/>
      <c r="F890" s="8"/>
    </row>
    <row r="891" spans="1:6" x14ac:dyDescent="0.2">
      <c r="A891" s="2"/>
      <c r="B891" s="2"/>
      <c r="C891" s="2"/>
      <c r="D891" s="2"/>
      <c r="F891" s="8"/>
    </row>
    <row r="892" spans="1:6" x14ac:dyDescent="0.2">
      <c r="A892" s="2"/>
      <c r="B892" s="2"/>
      <c r="C892" s="2"/>
      <c r="D892" s="2"/>
      <c r="F892" s="8"/>
    </row>
    <row r="893" spans="1:6" x14ac:dyDescent="0.2">
      <c r="A893" s="2"/>
      <c r="B893" s="2"/>
      <c r="C893" s="2"/>
      <c r="D893" s="2"/>
      <c r="F893" s="8"/>
    </row>
    <row r="894" spans="1:6" x14ac:dyDescent="0.2">
      <c r="A894" s="2"/>
      <c r="B894" s="2"/>
      <c r="C894" s="2"/>
      <c r="D894" s="2"/>
      <c r="F894" s="8"/>
    </row>
    <row r="895" spans="1:6" x14ac:dyDescent="0.2">
      <c r="A895" s="2"/>
      <c r="B895" s="2"/>
      <c r="C895" s="2"/>
      <c r="D895" s="2"/>
      <c r="F895" s="8"/>
    </row>
    <row r="896" spans="1:6" x14ac:dyDescent="0.2">
      <c r="A896" s="2"/>
      <c r="B896" s="2"/>
      <c r="C896" s="2"/>
      <c r="D896" s="2"/>
      <c r="F896" s="8"/>
    </row>
    <row r="897" spans="1:6" x14ac:dyDescent="0.2">
      <c r="A897" s="2"/>
      <c r="B897" s="2"/>
      <c r="C897" s="2"/>
      <c r="D897" s="2"/>
      <c r="F897" s="8"/>
    </row>
    <row r="898" spans="1:6" x14ac:dyDescent="0.2">
      <c r="A898" s="2"/>
      <c r="B898" s="2"/>
      <c r="C898" s="2"/>
      <c r="D898" s="2"/>
      <c r="F898" s="8"/>
    </row>
    <row r="899" spans="1:6" x14ac:dyDescent="0.2">
      <c r="A899" s="2"/>
      <c r="B899" s="2"/>
      <c r="C899" s="2"/>
      <c r="D899" s="2"/>
      <c r="F899" s="8"/>
    </row>
    <row r="900" spans="1:6" x14ac:dyDescent="0.2">
      <c r="A900" s="2"/>
      <c r="B900" s="2"/>
      <c r="C900" s="2"/>
      <c r="D900" s="2"/>
      <c r="F900" s="8"/>
    </row>
    <row r="901" spans="1:6" x14ac:dyDescent="0.2">
      <c r="A901" s="2"/>
      <c r="B901" s="2"/>
      <c r="C901" s="2"/>
      <c r="D901" s="2"/>
      <c r="F901" s="8"/>
    </row>
    <row r="902" spans="1:6" x14ac:dyDescent="0.2">
      <c r="A902" s="2"/>
      <c r="B902" s="2"/>
      <c r="C902" s="2"/>
      <c r="D902" s="2"/>
      <c r="F902" s="8"/>
    </row>
    <row r="903" spans="1:6" x14ac:dyDescent="0.2">
      <c r="A903" s="2"/>
      <c r="B903" s="2"/>
      <c r="C903" s="2"/>
      <c r="D903" s="2"/>
      <c r="F903" s="8"/>
    </row>
    <row r="904" spans="1:6" x14ac:dyDescent="0.2">
      <c r="A904" s="2"/>
      <c r="B904" s="2"/>
      <c r="C904" s="2"/>
      <c r="D904" s="2"/>
      <c r="F904" s="8"/>
    </row>
    <row r="905" spans="1:6" x14ac:dyDescent="0.2">
      <c r="A905" s="2"/>
      <c r="B905" s="2"/>
      <c r="C905" s="2"/>
      <c r="D905" s="2"/>
      <c r="F905" s="8"/>
    </row>
    <row r="906" spans="1:6" x14ac:dyDescent="0.2">
      <c r="A906" s="2"/>
      <c r="B906" s="2"/>
      <c r="C906" s="2"/>
      <c r="D906" s="2"/>
      <c r="F906" s="8"/>
    </row>
    <row r="907" spans="1:6" x14ac:dyDescent="0.2">
      <c r="A907" s="2"/>
      <c r="B907" s="2"/>
      <c r="C907" s="2"/>
      <c r="D907" s="2"/>
      <c r="F907" s="8"/>
    </row>
    <row r="908" spans="1:6" x14ac:dyDescent="0.2">
      <c r="A908" s="2"/>
      <c r="B908" s="2"/>
      <c r="C908" s="2"/>
      <c r="D908" s="2"/>
      <c r="F908" s="8"/>
    </row>
    <row r="909" spans="1:6" x14ac:dyDescent="0.2">
      <c r="A909" s="2"/>
      <c r="B909" s="2"/>
      <c r="C909" s="2"/>
      <c r="D909" s="2"/>
      <c r="F909" s="8"/>
    </row>
    <row r="910" spans="1:6" x14ac:dyDescent="0.2">
      <c r="A910" s="2"/>
      <c r="B910" s="2"/>
      <c r="C910" s="2"/>
      <c r="D910" s="2"/>
      <c r="F910" s="8"/>
    </row>
    <row r="911" spans="1:6" x14ac:dyDescent="0.2">
      <c r="A911" s="2"/>
      <c r="B911" s="2"/>
      <c r="C911" s="2"/>
      <c r="D911" s="2"/>
      <c r="F911" s="8"/>
    </row>
    <row r="912" spans="1:6" x14ac:dyDescent="0.2">
      <c r="A912" s="2"/>
      <c r="B912" s="2"/>
      <c r="C912" s="2"/>
      <c r="D912" s="2"/>
      <c r="F912" s="8"/>
    </row>
    <row r="913" spans="1:6" x14ac:dyDescent="0.2">
      <c r="A913" s="2"/>
      <c r="B913" s="2"/>
      <c r="C913" s="2"/>
      <c r="D913" s="2"/>
      <c r="F913" s="8"/>
    </row>
    <row r="914" spans="1:6" x14ac:dyDescent="0.2">
      <c r="A914" s="2"/>
      <c r="B914" s="2"/>
      <c r="C914" s="2"/>
      <c r="D914" s="2"/>
      <c r="F914" s="8"/>
    </row>
    <row r="915" spans="1:6" x14ac:dyDescent="0.2">
      <c r="A915" s="2"/>
      <c r="B915" s="2"/>
      <c r="C915" s="2"/>
      <c r="D915" s="2"/>
      <c r="F915" s="8"/>
    </row>
    <row r="916" spans="1:6" x14ac:dyDescent="0.2">
      <c r="A916" s="2"/>
      <c r="B916" s="2"/>
      <c r="C916" s="2"/>
      <c r="D916" s="2"/>
      <c r="F916" s="8"/>
    </row>
    <row r="917" spans="1:6" x14ac:dyDescent="0.2">
      <c r="A917" s="2"/>
      <c r="B917" s="2"/>
      <c r="C917" s="2"/>
      <c r="D917" s="2"/>
      <c r="F917" s="8"/>
    </row>
    <row r="918" spans="1:6" x14ac:dyDescent="0.2">
      <c r="A918" s="2"/>
      <c r="B918" s="2"/>
      <c r="C918" s="2"/>
      <c r="D918" s="2"/>
      <c r="F918" s="8"/>
    </row>
    <row r="919" spans="1:6" x14ac:dyDescent="0.2">
      <c r="A919" s="2"/>
      <c r="B919" s="2"/>
      <c r="C919" s="2"/>
      <c r="D919" s="2"/>
      <c r="F919" s="8"/>
    </row>
    <row r="920" spans="1:6" x14ac:dyDescent="0.2">
      <c r="A920" s="2"/>
      <c r="B920" s="2"/>
      <c r="C920" s="2"/>
      <c r="D920" s="2"/>
      <c r="F920" s="8"/>
    </row>
    <row r="921" spans="1:6" x14ac:dyDescent="0.2">
      <c r="A921" s="2"/>
      <c r="B921" s="2"/>
      <c r="C921" s="2"/>
      <c r="D921" s="2"/>
      <c r="F921" s="8"/>
    </row>
    <row r="922" spans="1:6" x14ac:dyDescent="0.2">
      <c r="A922" s="2"/>
      <c r="B922" s="2"/>
      <c r="C922" s="2"/>
      <c r="D922" s="2"/>
      <c r="F922" s="8"/>
    </row>
    <row r="923" spans="1:6" x14ac:dyDescent="0.2">
      <c r="A923" s="2"/>
      <c r="B923" s="2"/>
      <c r="C923" s="2"/>
      <c r="D923" s="2"/>
      <c r="F923" s="8"/>
    </row>
    <row r="924" spans="1:6" x14ac:dyDescent="0.2">
      <c r="A924" s="2"/>
      <c r="B924" s="2"/>
      <c r="C924" s="2"/>
      <c r="D924" s="2"/>
      <c r="F924" s="8"/>
    </row>
    <row r="925" spans="1:6" x14ac:dyDescent="0.2">
      <c r="A925" s="2"/>
      <c r="B925" s="2"/>
      <c r="C925" s="2"/>
      <c r="D925" s="2"/>
      <c r="F925" s="8"/>
    </row>
    <row r="926" spans="1:6" x14ac:dyDescent="0.2">
      <c r="A926" s="2"/>
      <c r="B926" s="2"/>
      <c r="C926" s="2"/>
      <c r="D926" s="2"/>
      <c r="F926" s="8"/>
    </row>
    <row r="927" spans="1:6" x14ac:dyDescent="0.2">
      <c r="A927" s="2"/>
      <c r="B927" s="2"/>
      <c r="C927" s="2"/>
      <c r="D927" s="2"/>
      <c r="F927" s="8"/>
    </row>
    <row r="928" spans="1:6" x14ac:dyDescent="0.2">
      <c r="A928" s="2"/>
      <c r="B928" s="2"/>
      <c r="C928" s="2"/>
      <c r="D928" s="2"/>
      <c r="F928" s="8"/>
    </row>
    <row r="929" spans="1:6" x14ac:dyDescent="0.2">
      <c r="A929" s="2"/>
      <c r="B929" s="2"/>
      <c r="C929" s="2"/>
      <c r="D929" s="2"/>
      <c r="F929" s="8"/>
    </row>
    <row r="930" spans="1:6" x14ac:dyDescent="0.2">
      <c r="A930" s="2"/>
      <c r="B930" s="2"/>
      <c r="C930" s="2"/>
      <c r="D930" s="2"/>
      <c r="F930" s="8"/>
    </row>
    <row r="931" spans="1:6" x14ac:dyDescent="0.2">
      <c r="A931" s="2"/>
      <c r="B931" s="2"/>
      <c r="C931" s="2"/>
      <c r="D931" s="2"/>
      <c r="F931" s="8"/>
    </row>
    <row r="932" spans="1:6" x14ac:dyDescent="0.2">
      <c r="A932" s="2"/>
      <c r="B932" s="2"/>
      <c r="C932" s="2"/>
      <c r="D932" s="2"/>
      <c r="F932" s="8"/>
    </row>
    <row r="933" spans="1:6" x14ac:dyDescent="0.2">
      <c r="A933" s="2"/>
      <c r="B933" s="2"/>
      <c r="C933" s="2"/>
      <c r="D933" s="2"/>
      <c r="F933" s="8"/>
    </row>
    <row r="934" spans="1:6" x14ac:dyDescent="0.2">
      <c r="A934" s="2"/>
      <c r="B934" s="2"/>
      <c r="C934" s="2"/>
      <c r="D934" s="2"/>
      <c r="F934" s="8"/>
    </row>
    <row r="935" spans="1:6" x14ac:dyDescent="0.2">
      <c r="A935" s="2"/>
      <c r="B935" s="2"/>
      <c r="C935" s="2"/>
      <c r="D935" s="2"/>
      <c r="F935" s="8"/>
    </row>
    <row r="936" spans="1:6" x14ac:dyDescent="0.2">
      <c r="A936" s="2"/>
      <c r="B936" s="2"/>
      <c r="C936" s="2"/>
      <c r="D936" s="2"/>
      <c r="F936" s="8"/>
    </row>
    <row r="937" spans="1:6" x14ac:dyDescent="0.2">
      <c r="A937" s="2"/>
      <c r="B937" s="2"/>
      <c r="C937" s="2"/>
      <c r="D937" s="2"/>
      <c r="F937" s="8"/>
    </row>
    <row r="938" spans="1:6" x14ac:dyDescent="0.2">
      <c r="A938" s="2"/>
      <c r="B938" s="2"/>
      <c r="C938" s="2"/>
      <c r="D938" s="2"/>
      <c r="F938" s="8"/>
    </row>
    <row r="939" spans="1:6" x14ac:dyDescent="0.2">
      <c r="A939" s="2"/>
      <c r="B939" s="2"/>
      <c r="C939" s="2"/>
      <c r="D939" s="2"/>
      <c r="F939" s="8"/>
    </row>
    <row r="940" spans="1:6" x14ac:dyDescent="0.2">
      <c r="A940" s="2"/>
      <c r="B940" s="2"/>
      <c r="C940" s="2"/>
      <c r="D940" s="2"/>
      <c r="F940" s="8"/>
    </row>
    <row r="941" spans="1:6" x14ac:dyDescent="0.2">
      <c r="A941" s="2"/>
      <c r="B941" s="2"/>
      <c r="C941" s="2"/>
      <c r="D941" s="2"/>
      <c r="F941" s="8"/>
    </row>
    <row r="942" spans="1:6" x14ac:dyDescent="0.2">
      <c r="A942" s="2"/>
      <c r="B942" s="2"/>
      <c r="C942" s="2"/>
      <c r="D942" s="2"/>
      <c r="F942" s="8"/>
    </row>
    <row r="943" spans="1:6" x14ac:dyDescent="0.2">
      <c r="A943" s="2"/>
      <c r="B943" s="2"/>
      <c r="C943" s="2"/>
      <c r="D943" s="2"/>
      <c r="F943" s="8"/>
    </row>
    <row r="944" spans="1:6" x14ac:dyDescent="0.2">
      <c r="A944" s="2"/>
      <c r="B944" s="2"/>
      <c r="C944" s="2"/>
      <c r="D944" s="2"/>
      <c r="F944" s="8"/>
    </row>
    <row r="945" spans="1:6" x14ac:dyDescent="0.2">
      <c r="A945" s="2"/>
      <c r="B945" s="2"/>
      <c r="C945" s="2"/>
      <c r="D945" s="2"/>
      <c r="F945" s="8"/>
    </row>
    <row r="946" spans="1:6" x14ac:dyDescent="0.2">
      <c r="A946" s="2"/>
      <c r="B946" s="2"/>
      <c r="C946" s="2"/>
      <c r="D946" s="2"/>
      <c r="F946" s="8"/>
    </row>
    <row r="947" spans="1:6" x14ac:dyDescent="0.2">
      <c r="A947" s="2"/>
      <c r="B947" s="2"/>
      <c r="C947" s="2"/>
      <c r="D947" s="2"/>
      <c r="F947" s="8"/>
    </row>
    <row r="948" spans="1:6" x14ac:dyDescent="0.2">
      <c r="A948" s="2"/>
      <c r="B948" s="2"/>
      <c r="C948" s="2"/>
      <c r="D948" s="2"/>
      <c r="F948" s="8"/>
    </row>
    <row r="949" spans="1:6" x14ac:dyDescent="0.2">
      <c r="A949" s="2"/>
      <c r="B949" s="2"/>
      <c r="C949" s="2"/>
      <c r="D949" s="2"/>
      <c r="F949" s="8"/>
    </row>
    <row r="950" spans="1:6" x14ac:dyDescent="0.2">
      <c r="A950" s="2"/>
      <c r="B950" s="2"/>
      <c r="C950" s="2"/>
      <c r="D950" s="2"/>
      <c r="F950" s="8"/>
    </row>
    <row r="951" spans="1:6" x14ac:dyDescent="0.2">
      <c r="A951" s="2"/>
      <c r="B951" s="2"/>
      <c r="C951" s="2"/>
      <c r="D951" s="2"/>
      <c r="F951" s="8"/>
    </row>
    <row r="952" spans="1:6" x14ac:dyDescent="0.2">
      <c r="A952" s="2"/>
      <c r="B952" s="2"/>
      <c r="C952" s="2"/>
      <c r="D952" s="2"/>
      <c r="F952" s="8"/>
    </row>
    <row r="953" spans="1:6" x14ac:dyDescent="0.2">
      <c r="A953" s="2"/>
      <c r="B953" s="2"/>
      <c r="C953" s="2"/>
      <c r="D953" s="2"/>
      <c r="F953" s="8"/>
    </row>
    <row r="954" spans="1:6" x14ac:dyDescent="0.2">
      <c r="A954" s="2"/>
      <c r="B954" s="2"/>
      <c r="C954" s="2"/>
      <c r="D954" s="2"/>
      <c r="F954" s="8"/>
    </row>
    <row r="955" spans="1:6" x14ac:dyDescent="0.2">
      <c r="A955" s="2"/>
      <c r="B955" s="2"/>
      <c r="C955" s="2"/>
      <c r="D955" s="2"/>
      <c r="F955" s="8"/>
    </row>
    <row r="956" spans="1:6" x14ac:dyDescent="0.2">
      <c r="A956" s="2"/>
      <c r="B956" s="2"/>
      <c r="C956" s="2"/>
      <c r="D956" s="2"/>
      <c r="F956" s="8"/>
    </row>
    <row r="957" spans="1:6" x14ac:dyDescent="0.2">
      <c r="A957" s="2"/>
      <c r="B957" s="2"/>
      <c r="C957" s="2"/>
      <c r="D957" s="2"/>
      <c r="F957" s="8"/>
    </row>
    <row r="958" spans="1:6" x14ac:dyDescent="0.2">
      <c r="A958" s="2"/>
      <c r="B958" s="2"/>
      <c r="C958" s="2"/>
      <c r="D958" s="2"/>
      <c r="F958" s="8"/>
    </row>
    <row r="959" spans="1:6" x14ac:dyDescent="0.2">
      <c r="A959" s="2"/>
      <c r="B959" s="2"/>
      <c r="C959" s="2"/>
      <c r="D959" s="2"/>
      <c r="F959" s="8"/>
    </row>
    <row r="960" spans="1:6" x14ac:dyDescent="0.2">
      <c r="A960" s="2"/>
      <c r="B960" s="2"/>
      <c r="C960" s="2"/>
      <c r="D960" s="2"/>
      <c r="F960" s="8"/>
    </row>
    <row r="961" spans="1:6" x14ac:dyDescent="0.2">
      <c r="A961" s="2"/>
      <c r="B961" s="2"/>
      <c r="C961" s="2"/>
      <c r="D961" s="2"/>
      <c r="F961" s="8"/>
    </row>
    <row r="962" spans="1:6" x14ac:dyDescent="0.2">
      <c r="A962" s="2"/>
      <c r="B962" s="2"/>
      <c r="C962" s="2"/>
      <c r="D962" s="2"/>
      <c r="F962" s="8"/>
    </row>
    <row r="963" spans="1:6" x14ac:dyDescent="0.2">
      <c r="A963" s="2"/>
      <c r="B963" s="2"/>
      <c r="C963" s="2"/>
      <c r="D963" s="2"/>
      <c r="F963" s="8"/>
    </row>
    <row r="964" spans="1:6" x14ac:dyDescent="0.2">
      <c r="A964" s="2"/>
      <c r="B964" s="2"/>
      <c r="C964" s="2"/>
      <c r="D964" s="2"/>
      <c r="F964" s="8"/>
    </row>
    <row r="965" spans="1:6" x14ac:dyDescent="0.2">
      <c r="A965" s="2"/>
      <c r="B965" s="2"/>
      <c r="C965" s="2"/>
      <c r="D965" s="2"/>
      <c r="F965" s="8"/>
    </row>
    <row r="966" spans="1:6" x14ac:dyDescent="0.2">
      <c r="A966" s="2"/>
      <c r="B966" s="2"/>
      <c r="C966" s="2"/>
      <c r="D966" s="2"/>
      <c r="F966" s="8"/>
    </row>
    <row r="967" spans="1:6" x14ac:dyDescent="0.2">
      <c r="A967" s="2"/>
      <c r="B967" s="2"/>
      <c r="C967" s="2"/>
      <c r="D967" s="2"/>
      <c r="F967" s="8"/>
    </row>
    <row r="968" spans="1:6" x14ac:dyDescent="0.2">
      <c r="A968" s="2"/>
      <c r="B968" s="2"/>
      <c r="C968" s="2"/>
      <c r="D968" s="2"/>
      <c r="F968" s="8"/>
    </row>
    <row r="969" spans="1:6" x14ac:dyDescent="0.2">
      <c r="A969" s="2"/>
      <c r="B969" s="2"/>
      <c r="C969" s="2"/>
      <c r="D969" s="2"/>
      <c r="F969" s="8"/>
    </row>
    <row r="970" spans="1:6" x14ac:dyDescent="0.2">
      <c r="A970" s="2"/>
      <c r="B970" s="2"/>
      <c r="C970" s="2"/>
      <c r="D970" s="2"/>
      <c r="F970" s="8"/>
    </row>
    <row r="971" spans="1:6" x14ac:dyDescent="0.2">
      <c r="A971" s="2"/>
      <c r="B971" s="2"/>
      <c r="C971" s="2"/>
      <c r="D971" s="2"/>
      <c r="F971" s="8"/>
    </row>
    <row r="972" spans="1:6" x14ac:dyDescent="0.2">
      <c r="A972" s="2"/>
      <c r="B972" s="2"/>
      <c r="C972" s="2"/>
      <c r="D972" s="2"/>
      <c r="F972" s="8"/>
    </row>
    <row r="973" spans="1:6" x14ac:dyDescent="0.2">
      <c r="A973" s="2"/>
      <c r="B973" s="2"/>
      <c r="C973" s="2"/>
      <c r="D973" s="2"/>
      <c r="F973" s="8"/>
    </row>
    <row r="974" spans="1:6" x14ac:dyDescent="0.2">
      <c r="A974" s="2"/>
      <c r="B974" s="2"/>
      <c r="C974" s="2"/>
      <c r="D974" s="2"/>
    </row>
    <row r="975" spans="1:6" x14ac:dyDescent="0.2">
      <c r="A975" s="2"/>
      <c r="B975" s="2"/>
      <c r="C975" s="2"/>
      <c r="D975" s="2"/>
      <c r="F975" s="8"/>
    </row>
    <row r="976" spans="1:6" x14ac:dyDescent="0.2">
      <c r="A976" s="2"/>
      <c r="B976" s="2"/>
      <c r="C976" s="2"/>
      <c r="D976" s="2"/>
      <c r="F976" s="8"/>
    </row>
    <row r="977" spans="1:6" x14ac:dyDescent="0.2">
      <c r="A977" s="2"/>
      <c r="B977" s="2"/>
      <c r="C977" s="2"/>
      <c r="D977" s="2"/>
      <c r="F977" s="8"/>
    </row>
    <row r="978" spans="1:6" x14ac:dyDescent="0.2">
      <c r="A978" s="2"/>
      <c r="B978" s="2"/>
      <c r="C978" s="2"/>
      <c r="D978" s="2"/>
      <c r="F978" s="8"/>
    </row>
    <row r="979" spans="1:6" x14ac:dyDescent="0.2">
      <c r="A979" s="2"/>
      <c r="B979" s="2"/>
      <c r="C979" s="2"/>
      <c r="D979" s="2"/>
      <c r="F979" s="8"/>
    </row>
    <row r="980" spans="1:6" x14ac:dyDescent="0.2">
      <c r="A980" s="2"/>
      <c r="B980" s="2"/>
      <c r="C980" s="2"/>
      <c r="D980" s="2"/>
      <c r="F980" s="8"/>
    </row>
    <row r="981" spans="1:6" x14ac:dyDescent="0.2">
      <c r="A981" s="2"/>
      <c r="B981" s="2"/>
      <c r="C981" s="2"/>
      <c r="D981" s="2"/>
      <c r="F981" s="8"/>
    </row>
    <row r="982" spans="1:6" x14ac:dyDescent="0.2">
      <c r="A982" s="2"/>
      <c r="B982" s="2"/>
      <c r="C982" s="2"/>
      <c r="D982" s="2"/>
      <c r="F982" s="8"/>
    </row>
    <row r="983" spans="1:6" x14ac:dyDescent="0.2">
      <c r="A983" s="2"/>
      <c r="B983" s="2"/>
      <c r="C983" s="2"/>
      <c r="D983" s="2"/>
      <c r="F983" s="8"/>
    </row>
    <row r="984" spans="1:6" x14ac:dyDescent="0.2">
      <c r="A984" s="2"/>
      <c r="B984" s="2"/>
      <c r="C984" s="2"/>
      <c r="D984" s="2"/>
      <c r="F984" s="8"/>
    </row>
    <row r="985" spans="1:6" x14ac:dyDescent="0.2">
      <c r="A985" s="2"/>
      <c r="B985" s="2"/>
      <c r="C985" s="2"/>
      <c r="D985" s="2"/>
      <c r="F985" s="8"/>
    </row>
    <row r="986" spans="1:6" x14ac:dyDescent="0.2">
      <c r="A986" s="2"/>
      <c r="B986" s="2"/>
      <c r="C986" s="2"/>
      <c r="D986" s="2"/>
      <c r="F986" s="8"/>
    </row>
    <row r="987" spans="1:6" x14ac:dyDescent="0.2">
      <c r="A987" s="2"/>
      <c r="B987" s="2"/>
      <c r="C987" s="2"/>
      <c r="D987" s="2"/>
      <c r="F987" s="8"/>
    </row>
    <row r="988" spans="1:6" x14ac:dyDescent="0.2">
      <c r="A988" s="2"/>
      <c r="B988" s="2"/>
      <c r="C988" s="2"/>
      <c r="D988" s="2"/>
      <c r="F988" s="8"/>
    </row>
    <row r="989" spans="1:6" x14ac:dyDescent="0.2">
      <c r="A989" s="2"/>
      <c r="B989" s="2"/>
      <c r="C989" s="2"/>
      <c r="D989" s="2"/>
      <c r="F989" s="8"/>
    </row>
    <row r="990" spans="1:6" x14ac:dyDescent="0.2">
      <c r="A990" s="2"/>
      <c r="B990" s="2"/>
      <c r="C990" s="2"/>
      <c r="D990" s="2"/>
      <c r="F990" s="8"/>
    </row>
    <row r="991" spans="1:6" x14ac:dyDescent="0.2">
      <c r="A991" s="2"/>
      <c r="B991" s="2"/>
      <c r="C991" s="2"/>
      <c r="D991" s="2"/>
      <c r="F991" s="8"/>
    </row>
    <row r="992" spans="1:6" x14ac:dyDescent="0.2">
      <c r="A992" s="2"/>
      <c r="B992" s="2"/>
      <c r="C992" s="2"/>
      <c r="D992" s="2"/>
      <c r="F992" s="8"/>
    </row>
    <row r="993" spans="1:6" x14ac:dyDescent="0.2">
      <c r="A993" s="2"/>
      <c r="B993" s="2"/>
      <c r="C993" s="2"/>
      <c r="D993" s="2"/>
      <c r="F993" s="8"/>
    </row>
    <row r="994" spans="1:6" x14ac:dyDescent="0.2">
      <c r="A994" s="2"/>
      <c r="B994" s="2"/>
      <c r="C994" s="2"/>
      <c r="D994" s="2"/>
      <c r="F994" s="8"/>
    </row>
    <row r="995" spans="1:6" x14ac:dyDescent="0.2">
      <c r="A995" s="2"/>
      <c r="B995" s="2"/>
      <c r="C995" s="2"/>
      <c r="D995" s="2"/>
      <c r="F995" s="8"/>
    </row>
    <row r="996" spans="1:6" x14ac:dyDescent="0.2">
      <c r="A996" s="2"/>
      <c r="B996" s="2"/>
      <c r="C996" s="2"/>
      <c r="D996" s="2"/>
      <c r="F996" s="8"/>
    </row>
    <row r="997" spans="1:6" x14ac:dyDescent="0.2">
      <c r="A997" s="2"/>
      <c r="B997" s="2"/>
      <c r="C997" s="2"/>
      <c r="D997" s="2"/>
      <c r="F997" s="8"/>
    </row>
    <row r="998" spans="1:6" x14ac:dyDescent="0.2">
      <c r="A998" s="2"/>
      <c r="B998" s="2"/>
      <c r="C998" s="2"/>
      <c r="D998" s="2"/>
      <c r="F998" s="8"/>
    </row>
    <row r="999" spans="1:6" x14ac:dyDescent="0.2">
      <c r="A999" s="2"/>
      <c r="B999" s="2"/>
      <c r="C999" s="2"/>
      <c r="D999" s="2"/>
      <c r="F999" s="8"/>
    </row>
    <row r="1000" spans="1:6" x14ac:dyDescent="0.2">
      <c r="A1000" s="2"/>
      <c r="B1000" s="2"/>
      <c r="C1000" s="2"/>
      <c r="D1000" s="2"/>
      <c r="F1000" s="8"/>
    </row>
    <row r="1001" spans="1:6" x14ac:dyDescent="0.2">
      <c r="A1001" s="2"/>
      <c r="B1001" s="2"/>
      <c r="C1001" s="2"/>
      <c r="D1001" s="2"/>
      <c r="F1001" s="8"/>
    </row>
    <row r="1002" spans="1:6" x14ac:dyDescent="0.2">
      <c r="A1002" s="2"/>
      <c r="B1002" s="2"/>
      <c r="C1002" s="2"/>
      <c r="D1002" s="2"/>
      <c r="F1002" s="8"/>
    </row>
    <row r="1003" spans="1:6" x14ac:dyDescent="0.2">
      <c r="A1003" s="2"/>
      <c r="B1003" s="2"/>
      <c r="C1003" s="2"/>
      <c r="D1003" s="2"/>
      <c r="F1003" s="8"/>
    </row>
    <row r="1004" spans="1:6" x14ac:dyDescent="0.2">
      <c r="A1004" s="2"/>
      <c r="B1004" s="2"/>
      <c r="C1004" s="2"/>
      <c r="D1004" s="2"/>
      <c r="F1004" s="8"/>
    </row>
    <row r="1005" spans="1:6" x14ac:dyDescent="0.2">
      <c r="A1005" s="2"/>
      <c r="B1005" s="2"/>
      <c r="C1005" s="2"/>
      <c r="D1005" s="2"/>
      <c r="F1005" s="8"/>
    </row>
    <row r="1006" spans="1:6" x14ac:dyDescent="0.2">
      <c r="A1006" s="2"/>
      <c r="B1006" s="2"/>
      <c r="C1006" s="2"/>
      <c r="D1006" s="2"/>
      <c r="F1006" s="8"/>
    </row>
    <row r="1007" spans="1:6" x14ac:dyDescent="0.2">
      <c r="A1007" s="2"/>
      <c r="B1007" s="2"/>
      <c r="C1007" s="2"/>
      <c r="D1007" s="2"/>
      <c r="F1007" s="8"/>
    </row>
    <row r="1008" spans="1:6" x14ac:dyDescent="0.2">
      <c r="A1008" s="2"/>
      <c r="B1008" s="2"/>
      <c r="C1008" s="2"/>
      <c r="D1008" s="2"/>
      <c r="F1008" s="8"/>
    </row>
    <row r="1009" spans="1:6" x14ac:dyDescent="0.2">
      <c r="A1009" s="2"/>
      <c r="B1009" s="2"/>
      <c r="C1009" s="2"/>
      <c r="D1009" s="2"/>
      <c r="F1009" s="8"/>
    </row>
    <row r="1010" spans="1:6" x14ac:dyDescent="0.2">
      <c r="A1010" s="2"/>
      <c r="B1010" s="2"/>
      <c r="C1010" s="2"/>
      <c r="D1010" s="2"/>
      <c r="F1010" s="8"/>
    </row>
    <row r="1011" spans="1:6" x14ac:dyDescent="0.2">
      <c r="A1011" s="2"/>
      <c r="B1011" s="2"/>
      <c r="C1011" s="2"/>
      <c r="D1011" s="2"/>
      <c r="F1011" s="8"/>
    </row>
    <row r="1012" spans="1:6" x14ac:dyDescent="0.2">
      <c r="A1012" s="2"/>
      <c r="B1012" s="2"/>
      <c r="C1012" s="2"/>
      <c r="D1012" s="2"/>
      <c r="F1012" s="8"/>
    </row>
    <row r="1013" spans="1:6" x14ac:dyDescent="0.2">
      <c r="A1013" s="2"/>
      <c r="B1013" s="2"/>
      <c r="C1013" s="2"/>
      <c r="D1013" s="2"/>
    </row>
    <row r="1014" spans="1:6" x14ac:dyDescent="0.2">
      <c r="A1014" s="2"/>
      <c r="B1014" s="2"/>
      <c r="C1014" s="2"/>
      <c r="D1014" s="2"/>
      <c r="F1014" s="8"/>
    </row>
    <row r="1015" spans="1:6" x14ac:dyDescent="0.2">
      <c r="A1015" s="2"/>
      <c r="B1015" s="2"/>
      <c r="C1015" s="2"/>
      <c r="D1015" s="2"/>
      <c r="F1015" s="8"/>
    </row>
    <row r="1016" spans="1:6" x14ac:dyDescent="0.2">
      <c r="A1016" s="2"/>
      <c r="B1016" s="2"/>
      <c r="C1016" s="2"/>
      <c r="D1016" s="2"/>
      <c r="F1016" s="8"/>
    </row>
    <row r="1017" spans="1:6" x14ac:dyDescent="0.2">
      <c r="A1017" s="2"/>
      <c r="B1017" s="2"/>
      <c r="C1017" s="2"/>
      <c r="D1017" s="2"/>
      <c r="F1017" s="8"/>
    </row>
    <row r="1018" spans="1:6" x14ac:dyDescent="0.2">
      <c r="A1018" s="2"/>
      <c r="B1018" s="2"/>
      <c r="C1018" s="2"/>
      <c r="D1018" s="2"/>
      <c r="F1018" s="8"/>
    </row>
    <row r="1019" spans="1:6" x14ac:dyDescent="0.2">
      <c r="A1019" s="2"/>
      <c r="B1019" s="2"/>
      <c r="C1019" s="2"/>
      <c r="D1019" s="2"/>
      <c r="F1019" s="8"/>
    </row>
    <row r="1020" spans="1:6" x14ac:dyDescent="0.2">
      <c r="A1020" s="2"/>
      <c r="B1020" s="2"/>
      <c r="C1020" s="2"/>
      <c r="D1020" s="2"/>
      <c r="F1020" s="8"/>
    </row>
    <row r="1021" spans="1:6" x14ac:dyDescent="0.2">
      <c r="A1021" s="2"/>
      <c r="B1021" s="2"/>
      <c r="C1021" s="2"/>
      <c r="D1021" s="2"/>
      <c r="F1021" s="8"/>
    </row>
    <row r="1022" spans="1:6" x14ac:dyDescent="0.2">
      <c r="A1022" s="2"/>
      <c r="B1022" s="2"/>
      <c r="C1022" s="2"/>
      <c r="D1022" s="2"/>
      <c r="F1022" s="8"/>
    </row>
    <row r="1023" spans="1:6" x14ac:dyDescent="0.2">
      <c r="A1023" s="2"/>
      <c r="B1023" s="2"/>
      <c r="C1023" s="2"/>
      <c r="D1023" s="2"/>
      <c r="F1023" s="8"/>
    </row>
    <row r="1024" spans="1:6" x14ac:dyDescent="0.2">
      <c r="A1024" s="2"/>
      <c r="B1024" s="2"/>
      <c r="C1024" s="2"/>
      <c r="D1024" s="2"/>
      <c r="F1024" s="8"/>
    </row>
    <row r="1025" spans="1:6" x14ac:dyDescent="0.2">
      <c r="A1025" s="2"/>
      <c r="B1025" s="2"/>
      <c r="C1025" s="2"/>
      <c r="D1025" s="2"/>
      <c r="F1025" s="8"/>
    </row>
    <row r="1026" spans="1:6" x14ac:dyDescent="0.2">
      <c r="A1026" s="2"/>
      <c r="B1026" s="2"/>
      <c r="C1026" s="2"/>
      <c r="D1026" s="2"/>
      <c r="F1026" s="8"/>
    </row>
    <row r="1027" spans="1:6" x14ac:dyDescent="0.2">
      <c r="A1027" s="2"/>
      <c r="B1027" s="2"/>
      <c r="C1027" s="2"/>
      <c r="D1027" s="2"/>
      <c r="F1027" s="8"/>
    </row>
    <row r="1028" spans="1:6" x14ac:dyDescent="0.2">
      <c r="A1028" s="2"/>
      <c r="B1028" s="2"/>
      <c r="C1028" s="2"/>
      <c r="D1028" s="2"/>
      <c r="F1028" s="8"/>
    </row>
    <row r="1029" spans="1:6" x14ac:dyDescent="0.2">
      <c r="A1029" s="2"/>
      <c r="B1029" s="2"/>
      <c r="C1029" s="2"/>
      <c r="D1029" s="2"/>
      <c r="F1029" s="8"/>
    </row>
    <row r="1030" spans="1:6" x14ac:dyDescent="0.2">
      <c r="A1030" s="2"/>
      <c r="B1030" s="2"/>
      <c r="C1030" s="2"/>
      <c r="D1030" s="2"/>
      <c r="F1030" s="8"/>
    </row>
    <row r="1031" spans="1:6" x14ac:dyDescent="0.2">
      <c r="A1031" s="2"/>
      <c r="B1031" s="2"/>
      <c r="C1031" s="2"/>
      <c r="D1031" s="2"/>
      <c r="F1031" s="8"/>
    </row>
    <row r="1032" spans="1:6" x14ac:dyDescent="0.2">
      <c r="A1032" s="2"/>
      <c r="B1032" s="2"/>
      <c r="C1032" s="2"/>
      <c r="D1032" s="2"/>
      <c r="F1032" s="8"/>
    </row>
    <row r="1033" spans="1:6" x14ac:dyDescent="0.2">
      <c r="A1033" s="2"/>
      <c r="B1033" s="2"/>
      <c r="C1033" s="2"/>
      <c r="D1033" s="2"/>
      <c r="F1033" s="8"/>
    </row>
    <row r="1034" spans="1:6" x14ac:dyDescent="0.2">
      <c r="A1034" s="2"/>
      <c r="B1034" s="2"/>
      <c r="C1034" s="2"/>
      <c r="D1034" s="2"/>
      <c r="F1034" s="8"/>
    </row>
    <row r="1035" spans="1:6" x14ac:dyDescent="0.2">
      <c r="A1035" s="2"/>
      <c r="B1035" s="2"/>
      <c r="C1035" s="2"/>
      <c r="D1035" s="2"/>
      <c r="F1035" s="8"/>
    </row>
    <row r="1036" spans="1:6" x14ac:dyDescent="0.2">
      <c r="A1036" s="2"/>
      <c r="B1036" s="2"/>
      <c r="C1036" s="2"/>
      <c r="D1036" s="2"/>
      <c r="F1036" s="8"/>
    </row>
    <row r="1037" spans="1:6" x14ac:dyDescent="0.2">
      <c r="A1037" s="2"/>
      <c r="B1037" s="2"/>
      <c r="C1037" s="2"/>
      <c r="D1037" s="2"/>
      <c r="F1037" s="8"/>
    </row>
    <row r="1038" spans="1:6" x14ac:dyDescent="0.2">
      <c r="A1038" s="2"/>
      <c r="B1038" s="2"/>
      <c r="C1038" s="2"/>
      <c r="D1038" s="2"/>
      <c r="F1038" s="8"/>
    </row>
    <row r="1039" spans="1:6" x14ac:dyDescent="0.2">
      <c r="A1039" s="2"/>
      <c r="B1039" s="2"/>
      <c r="C1039" s="2"/>
      <c r="D1039" s="2"/>
      <c r="F1039" s="8"/>
    </row>
    <row r="1040" spans="1:6" x14ac:dyDescent="0.2">
      <c r="A1040" s="2"/>
      <c r="B1040" s="2"/>
      <c r="C1040" s="2"/>
      <c r="D1040" s="2"/>
      <c r="F1040" s="8"/>
    </row>
    <row r="1041" spans="1:6" x14ac:dyDescent="0.2">
      <c r="A1041" s="2"/>
      <c r="B1041" s="2"/>
      <c r="C1041" s="2"/>
      <c r="D1041" s="2"/>
      <c r="F1041" s="8"/>
    </row>
    <row r="1042" spans="1:6" x14ac:dyDescent="0.2">
      <c r="A1042" s="2"/>
      <c r="B1042" s="2"/>
      <c r="C1042" s="2"/>
      <c r="D1042" s="2"/>
      <c r="F1042" s="8"/>
    </row>
    <row r="1043" spans="1:6" x14ac:dyDescent="0.2">
      <c r="A1043" s="2"/>
      <c r="B1043" s="2"/>
      <c r="C1043" s="2"/>
      <c r="D1043" s="2"/>
      <c r="F1043" s="8"/>
    </row>
    <row r="1044" spans="1:6" x14ac:dyDescent="0.2">
      <c r="A1044" s="2"/>
      <c r="B1044" s="2"/>
      <c r="C1044" s="2"/>
      <c r="D1044" s="2"/>
      <c r="F1044" s="8"/>
    </row>
    <row r="1045" spans="1:6" x14ac:dyDescent="0.2">
      <c r="A1045" s="2"/>
      <c r="B1045" s="2"/>
      <c r="C1045" s="2"/>
      <c r="D1045" s="2"/>
      <c r="F1045" s="8"/>
    </row>
    <row r="1046" spans="1:6" x14ac:dyDescent="0.2">
      <c r="A1046" s="2"/>
      <c r="B1046" s="2"/>
      <c r="C1046" s="2"/>
      <c r="D1046" s="2"/>
      <c r="F1046" s="8"/>
    </row>
    <row r="1047" spans="1:6" x14ac:dyDescent="0.2">
      <c r="A1047" s="2"/>
      <c r="B1047" s="2"/>
      <c r="C1047" s="2"/>
      <c r="D1047" s="2"/>
      <c r="F1047" s="8"/>
    </row>
    <row r="1048" spans="1:6" x14ac:dyDescent="0.2">
      <c r="A1048" s="2"/>
      <c r="B1048" s="2"/>
      <c r="C1048" s="2"/>
      <c r="D1048" s="2"/>
      <c r="F1048" s="8"/>
    </row>
    <row r="1049" spans="1:6" x14ac:dyDescent="0.2">
      <c r="A1049" s="2"/>
      <c r="B1049" s="2"/>
      <c r="C1049" s="2"/>
      <c r="D1049" s="2"/>
      <c r="F1049" s="8"/>
    </row>
    <row r="1050" spans="1:6" x14ac:dyDescent="0.2">
      <c r="A1050" s="2"/>
      <c r="B1050" s="2"/>
      <c r="C1050" s="2"/>
      <c r="D1050" s="2"/>
      <c r="F1050" s="8"/>
    </row>
    <row r="1051" spans="1:6" x14ac:dyDescent="0.2">
      <c r="A1051" s="2"/>
      <c r="B1051" s="2"/>
      <c r="C1051" s="2"/>
      <c r="D1051" s="2"/>
      <c r="F1051" s="8"/>
    </row>
    <row r="1052" spans="1:6" x14ac:dyDescent="0.2">
      <c r="A1052" s="2"/>
      <c r="B1052" s="2"/>
      <c r="C1052" s="2"/>
      <c r="D1052" s="2"/>
      <c r="F1052" s="8"/>
    </row>
    <row r="1053" spans="1:6" x14ac:dyDescent="0.2">
      <c r="A1053" s="2"/>
      <c r="B1053" s="2"/>
      <c r="C1053" s="2"/>
      <c r="D1053" s="2"/>
      <c r="F1053" s="8"/>
    </row>
    <row r="1054" spans="1:6" x14ac:dyDescent="0.2">
      <c r="A1054" s="2"/>
      <c r="B1054" s="2"/>
      <c r="C1054" s="2"/>
      <c r="D1054" s="2"/>
      <c r="F1054" s="8"/>
    </row>
    <row r="1055" spans="1:6" x14ac:dyDescent="0.2">
      <c r="A1055" s="2"/>
      <c r="B1055" s="2"/>
      <c r="C1055" s="2"/>
      <c r="D1055" s="2"/>
      <c r="F1055" s="8"/>
    </row>
    <row r="1056" spans="1:6" x14ac:dyDescent="0.2">
      <c r="A1056" s="2"/>
      <c r="B1056" s="2"/>
      <c r="C1056" s="2"/>
      <c r="D1056" s="2"/>
      <c r="F1056" s="8"/>
    </row>
    <row r="1057" spans="1:6" x14ac:dyDescent="0.2">
      <c r="A1057" s="2"/>
      <c r="B1057" s="2"/>
      <c r="C1057" s="2"/>
      <c r="D1057" s="2"/>
      <c r="F1057" s="8"/>
    </row>
    <row r="1058" spans="1:6" x14ac:dyDescent="0.2">
      <c r="A1058" s="2"/>
      <c r="B1058" s="2"/>
      <c r="C1058" s="2"/>
      <c r="D1058" s="2"/>
      <c r="F1058" s="8"/>
    </row>
    <row r="1059" spans="1:6" x14ac:dyDescent="0.2">
      <c r="A1059" s="2"/>
      <c r="B1059" s="2"/>
      <c r="C1059" s="2"/>
      <c r="D1059" s="2"/>
      <c r="F1059" s="8"/>
    </row>
    <row r="1060" spans="1:6" x14ac:dyDescent="0.2">
      <c r="A1060" s="2"/>
      <c r="B1060" s="2"/>
      <c r="C1060" s="2"/>
      <c r="D1060" s="2"/>
      <c r="F1060" s="8"/>
    </row>
    <row r="1061" spans="1:6" x14ac:dyDescent="0.2">
      <c r="A1061" s="2"/>
      <c r="B1061" s="2"/>
      <c r="C1061" s="2"/>
      <c r="D1061" s="2"/>
      <c r="F1061" s="8"/>
    </row>
    <row r="1062" spans="1:6" x14ac:dyDescent="0.2">
      <c r="A1062" s="2"/>
      <c r="B1062" s="2"/>
      <c r="C1062" s="2"/>
      <c r="D1062" s="2"/>
      <c r="F1062" s="8"/>
    </row>
    <row r="1063" spans="1:6" x14ac:dyDescent="0.2">
      <c r="A1063" s="2"/>
      <c r="B1063" s="2"/>
      <c r="C1063" s="2"/>
      <c r="D1063" s="2"/>
      <c r="F1063" s="8"/>
    </row>
    <row r="1064" spans="1:6" x14ac:dyDescent="0.2">
      <c r="A1064" s="2"/>
      <c r="B1064" s="2"/>
      <c r="C1064" s="2"/>
      <c r="D1064" s="2"/>
      <c r="F1064" s="8"/>
    </row>
    <row r="1065" spans="1:6" x14ac:dyDescent="0.2">
      <c r="A1065" s="2"/>
      <c r="B1065" s="2"/>
      <c r="C1065" s="2"/>
      <c r="D1065" s="2"/>
      <c r="F1065" s="8"/>
    </row>
    <row r="1066" spans="1:6" x14ac:dyDescent="0.2">
      <c r="A1066" s="2"/>
      <c r="B1066" s="2"/>
      <c r="C1066" s="2"/>
      <c r="D1066" s="2"/>
      <c r="F1066" s="8"/>
    </row>
    <row r="1067" spans="1:6" x14ac:dyDescent="0.2">
      <c r="A1067" s="2"/>
      <c r="B1067" s="2"/>
      <c r="C1067" s="2"/>
      <c r="D1067" s="2"/>
      <c r="F1067" s="8"/>
    </row>
    <row r="1068" spans="1:6" x14ac:dyDescent="0.2">
      <c r="A1068" s="2"/>
      <c r="B1068" s="2"/>
      <c r="C1068" s="2"/>
      <c r="D1068" s="2"/>
      <c r="F1068" s="8"/>
    </row>
    <row r="1069" spans="1:6" x14ac:dyDescent="0.2">
      <c r="A1069" s="2"/>
      <c r="B1069" s="2"/>
      <c r="C1069" s="2"/>
      <c r="D1069" s="2"/>
      <c r="F1069" s="8"/>
    </row>
    <row r="1070" spans="1:6" x14ac:dyDescent="0.2">
      <c r="A1070" s="2"/>
      <c r="B1070" s="2"/>
      <c r="C1070" s="2"/>
      <c r="D1070" s="2"/>
      <c r="F1070" s="8"/>
    </row>
    <row r="1071" spans="1:6" x14ac:dyDescent="0.2">
      <c r="A1071" s="2"/>
      <c r="B1071" s="2"/>
      <c r="C1071" s="2"/>
      <c r="D1071" s="2"/>
      <c r="F1071" s="8"/>
    </row>
    <row r="1072" spans="1:6" x14ac:dyDescent="0.2">
      <c r="A1072" s="2"/>
      <c r="B1072" s="2"/>
      <c r="C1072" s="2"/>
      <c r="D1072" s="2"/>
      <c r="F1072" s="8"/>
    </row>
    <row r="1073" spans="1:6" x14ac:dyDescent="0.2">
      <c r="A1073" s="2"/>
      <c r="B1073" s="2"/>
      <c r="C1073" s="2"/>
      <c r="D1073" s="2"/>
      <c r="F1073" s="8"/>
    </row>
    <row r="1074" spans="1:6" x14ac:dyDescent="0.2">
      <c r="A1074" s="2"/>
      <c r="B1074" s="2"/>
      <c r="C1074" s="2"/>
      <c r="D1074" s="2"/>
      <c r="F1074" s="8"/>
    </row>
    <row r="1075" spans="1:6" x14ac:dyDescent="0.2">
      <c r="A1075" s="2"/>
      <c r="B1075" s="2"/>
      <c r="C1075" s="2"/>
      <c r="D1075" s="2"/>
      <c r="F1075" s="8"/>
    </row>
    <row r="1076" spans="1:6" x14ac:dyDescent="0.2">
      <c r="A1076" s="2"/>
      <c r="B1076" s="2"/>
      <c r="C1076" s="2"/>
      <c r="D1076" s="2"/>
      <c r="F1076" s="8"/>
    </row>
    <row r="1077" spans="1:6" x14ac:dyDescent="0.2">
      <c r="A1077" s="2"/>
      <c r="B1077" s="2"/>
      <c r="C1077" s="2"/>
      <c r="D1077" s="2"/>
      <c r="F1077" s="8"/>
    </row>
    <row r="1078" spans="1:6" x14ac:dyDescent="0.2">
      <c r="A1078" s="2"/>
      <c r="B1078" s="2"/>
      <c r="C1078" s="2"/>
      <c r="D1078" s="2"/>
      <c r="F1078" s="8"/>
    </row>
    <row r="1079" spans="1:6" x14ac:dyDescent="0.2">
      <c r="A1079" s="2"/>
      <c r="B1079" s="2"/>
      <c r="C1079" s="2"/>
      <c r="D1079" s="2"/>
      <c r="F1079" s="8"/>
    </row>
    <row r="1080" spans="1:6" x14ac:dyDescent="0.2">
      <c r="A1080" s="2"/>
      <c r="B1080" s="2"/>
      <c r="C1080" s="2"/>
      <c r="D1080" s="2"/>
      <c r="F1080" s="8"/>
    </row>
    <row r="1081" spans="1:6" x14ac:dyDescent="0.2">
      <c r="A1081" s="2"/>
      <c r="B1081" s="2"/>
      <c r="C1081" s="2"/>
      <c r="D1081" s="2"/>
      <c r="F1081" s="8"/>
    </row>
    <row r="1082" spans="1:6" x14ac:dyDescent="0.2">
      <c r="A1082" s="2"/>
      <c r="B1082" s="2"/>
      <c r="C1082" s="2"/>
      <c r="D1082" s="2"/>
      <c r="F1082" s="8"/>
    </row>
    <row r="1083" spans="1:6" x14ac:dyDescent="0.2">
      <c r="A1083" s="2"/>
      <c r="B1083" s="2"/>
      <c r="C1083" s="2"/>
      <c r="D1083" s="2"/>
      <c r="F1083" s="8"/>
    </row>
    <row r="1084" spans="1:6" x14ac:dyDescent="0.2">
      <c r="A1084" s="2"/>
      <c r="B1084" s="2"/>
      <c r="C1084" s="2"/>
      <c r="D1084" s="2"/>
      <c r="F1084" s="8"/>
    </row>
    <row r="1085" spans="1:6" x14ac:dyDescent="0.2">
      <c r="A1085" s="2"/>
      <c r="B1085" s="2"/>
      <c r="C1085" s="2"/>
      <c r="D1085" s="2"/>
      <c r="F1085" s="8"/>
    </row>
    <row r="1086" spans="1:6" x14ac:dyDescent="0.2">
      <c r="A1086" s="2"/>
      <c r="B1086" s="2"/>
      <c r="C1086" s="2"/>
      <c r="D1086" s="2"/>
      <c r="F1086" s="8"/>
    </row>
    <row r="1087" spans="1:6" x14ac:dyDescent="0.2">
      <c r="A1087" s="2"/>
      <c r="B1087" s="2"/>
      <c r="C1087" s="2"/>
      <c r="D1087" s="2"/>
      <c r="F1087" s="8"/>
    </row>
    <row r="1088" spans="1:6" x14ac:dyDescent="0.2">
      <c r="A1088" s="2"/>
      <c r="B1088" s="2"/>
      <c r="C1088" s="2"/>
      <c r="D1088" s="2"/>
      <c r="F1088" s="8"/>
    </row>
    <row r="1089" spans="1:6" x14ac:dyDescent="0.2">
      <c r="A1089" s="2"/>
      <c r="B1089" s="2"/>
      <c r="C1089" s="2"/>
      <c r="D1089" s="2"/>
      <c r="F1089" s="8"/>
    </row>
    <row r="1090" spans="1:6" x14ac:dyDescent="0.2">
      <c r="A1090" s="2"/>
      <c r="B1090" s="2"/>
      <c r="C1090" s="2"/>
      <c r="D1090" s="2"/>
      <c r="F1090" s="8"/>
    </row>
    <row r="1091" spans="1:6" x14ac:dyDescent="0.2">
      <c r="A1091" s="2"/>
      <c r="B1091" s="2"/>
      <c r="C1091" s="2"/>
      <c r="D1091" s="2"/>
      <c r="F1091" s="8"/>
    </row>
    <row r="1092" spans="1:6" x14ac:dyDescent="0.2">
      <c r="A1092" s="2"/>
      <c r="B1092" s="2"/>
      <c r="C1092" s="2"/>
      <c r="D1092" s="2"/>
      <c r="F1092" s="8"/>
    </row>
    <row r="1093" spans="1:6" x14ac:dyDescent="0.2">
      <c r="A1093" s="2"/>
      <c r="B1093" s="2"/>
      <c r="C1093" s="2"/>
      <c r="D1093" s="2"/>
      <c r="F1093" s="8"/>
    </row>
    <row r="1094" spans="1:6" x14ac:dyDescent="0.2">
      <c r="A1094" s="2"/>
      <c r="B1094" s="2"/>
      <c r="C1094" s="2"/>
      <c r="D1094" s="2"/>
      <c r="F1094" s="8"/>
    </row>
    <row r="1095" spans="1:6" x14ac:dyDescent="0.2">
      <c r="A1095" s="2"/>
      <c r="B1095" s="2"/>
      <c r="C1095" s="2"/>
      <c r="D1095" s="2"/>
      <c r="F1095" s="8"/>
    </row>
    <row r="1096" spans="1:6" x14ac:dyDescent="0.2">
      <c r="A1096" s="2"/>
      <c r="B1096" s="2"/>
      <c r="C1096" s="2"/>
      <c r="D1096" s="2"/>
      <c r="F1096" s="8"/>
    </row>
    <row r="1097" spans="1:6" x14ac:dyDescent="0.2">
      <c r="A1097" s="2"/>
      <c r="B1097" s="2"/>
      <c r="C1097" s="2"/>
      <c r="D1097" s="2"/>
      <c r="F1097" s="8"/>
    </row>
    <row r="1098" spans="1:6" x14ac:dyDescent="0.2">
      <c r="A1098" s="2"/>
      <c r="B1098" s="2"/>
      <c r="C1098" s="2"/>
      <c r="D1098" s="2"/>
      <c r="F1098" s="8"/>
    </row>
    <row r="1099" spans="1:6" x14ac:dyDescent="0.2">
      <c r="A1099" s="2"/>
      <c r="B1099" s="2"/>
      <c r="C1099" s="2"/>
      <c r="D1099" s="2"/>
      <c r="F1099" s="8"/>
    </row>
    <row r="1100" spans="1:6" x14ac:dyDescent="0.2">
      <c r="A1100" s="2"/>
      <c r="B1100" s="2"/>
      <c r="C1100" s="2"/>
      <c r="D1100" s="2"/>
      <c r="F1100" s="8"/>
    </row>
    <row r="1101" spans="1:6" x14ac:dyDescent="0.2">
      <c r="A1101" s="2"/>
      <c r="B1101" s="2"/>
      <c r="C1101" s="2"/>
      <c r="D1101" s="2"/>
      <c r="F1101" s="8"/>
    </row>
    <row r="1102" spans="1:6" x14ac:dyDescent="0.2">
      <c r="A1102" s="2"/>
      <c r="B1102" s="2"/>
      <c r="C1102" s="2"/>
      <c r="D1102" s="2"/>
      <c r="F1102" s="8"/>
    </row>
    <row r="1103" spans="1:6" x14ac:dyDescent="0.2">
      <c r="A1103" s="2"/>
      <c r="B1103" s="2"/>
      <c r="C1103" s="2"/>
      <c r="D1103" s="2"/>
      <c r="F1103" s="8"/>
    </row>
    <row r="1104" spans="1:6" x14ac:dyDescent="0.2">
      <c r="A1104" s="2"/>
      <c r="B1104" s="2"/>
      <c r="C1104" s="2"/>
      <c r="D1104" s="2"/>
      <c r="F1104" s="8"/>
    </row>
    <row r="1105" spans="1:6" x14ac:dyDescent="0.2">
      <c r="A1105" s="2"/>
      <c r="B1105" s="2"/>
      <c r="C1105" s="2"/>
      <c r="D1105" s="2"/>
      <c r="F1105" s="8"/>
    </row>
    <row r="1106" spans="1:6" x14ac:dyDescent="0.2">
      <c r="A1106" s="2"/>
      <c r="B1106" s="2"/>
      <c r="C1106" s="2"/>
      <c r="D1106" s="2"/>
      <c r="F1106" s="8"/>
    </row>
    <row r="1107" spans="1:6" x14ac:dyDescent="0.2">
      <c r="A1107" s="2"/>
      <c r="B1107" s="2"/>
      <c r="C1107" s="2"/>
      <c r="D1107" s="2"/>
      <c r="F1107" s="8"/>
    </row>
    <row r="1108" spans="1:6" x14ac:dyDescent="0.2">
      <c r="A1108" s="2"/>
      <c r="B1108" s="2"/>
      <c r="C1108" s="2"/>
      <c r="D1108" s="2"/>
      <c r="F1108" s="8"/>
    </row>
    <row r="1109" spans="1:6" x14ac:dyDescent="0.2">
      <c r="A1109" s="2"/>
      <c r="B1109" s="2"/>
      <c r="C1109" s="2"/>
      <c r="D1109" s="2"/>
      <c r="F1109" s="8"/>
    </row>
    <row r="1110" spans="1:6" x14ac:dyDescent="0.2">
      <c r="A1110" s="2"/>
      <c r="B1110" s="2"/>
      <c r="C1110" s="2"/>
      <c r="D1110" s="2"/>
      <c r="F1110" s="8"/>
    </row>
    <row r="1111" spans="1:6" x14ac:dyDescent="0.2">
      <c r="A1111" s="2"/>
      <c r="B1111" s="2"/>
      <c r="C1111" s="2"/>
      <c r="D1111" s="2"/>
      <c r="F1111" s="8"/>
    </row>
    <row r="1112" spans="1:6" x14ac:dyDescent="0.2">
      <c r="A1112" s="2"/>
      <c r="B1112" s="2"/>
      <c r="C1112" s="2"/>
      <c r="D1112" s="2"/>
      <c r="F1112" s="8"/>
    </row>
    <row r="1113" spans="1:6" x14ac:dyDescent="0.2">
      <c r="A1113" s="2"/>
      <c r="B1113" s="2"/>
      <c r="C1113" s="2"/>
      <c r="D1113" s="2"/>
      <c r="F1113" s="8"/>
    </row>
    <row r="1114" spans="1:6" x14ac:dyDescent="0.2">
      <c r="A1114" s="2"/>
      <c r="B1114" s="2"/>
      <c r="C1114" s="2"/>
      <c r="D1114" s="2"/>
      <c r="F1114" s="8"/>
    </row>
    <row r="1115" spans="1:6" x14ac:dyDescent="0.2">
      <c r="A1115" s="2"/>
      <c r="B1115" s="2"/>
      <c r="C1115" s="2"/>
      <c r="D1115" s="2"/>
      <c r="F1115" s="8"/>
    </row>
    <row r="1116" spans="1:6" x14ac:dyDescent="0.2">
      <c r="A1116" s="2"/>
      <c r="B1116" s="2"/>
      <c r="C1116" s="2"/>
      <c r="D1116" s="2"/>
      <c r="F1116" s="8"/>
    </row>
    <row r="1117" spans="1:6" x14ac:dyDescent="0.2">
      <c r="A1117" s="2"/>
      <c r="B1117" s="2"/>
      <c r="C1117" s="2"/>
      <c r="D1117" s="2"/>
      <c r="F1117" s="8"/>
    </row>
    <row r="1118" spans="1:6" x14ac:dyDescent="0.2">
      <c r="A1118" s="2"/>
      <c r="B1118" s="2"/>
      <c r="C1118" s="2"/>
      <c r="D1118" s="2"/>
      <c r="F1118" s="8"/>
    </row>
    <row r="1119" spans="1:6" x14ac:dyDescent="0.2">
      <c r="A1119" s="2"/>
      <c r="B1119" s="2"/>
      <c r="C1119" s="2"/>
      <c r="D1119" s="2"/>
      <c r="F1119" s="8"/>
    </row>
    <row r="1120" spans="1:6" x14ac:dyDescent="0.2">
      <c r="A1120" s="2"/>
      <c r="B1120" s="2"/>
      <c r="C1120" s="2"/>
      <c r="D1120" s="2"/>
      <c r="F1120" s="8"/>
    </row>
    <row r="1121" spans="1:6" x14ac:dyDescent="0.2">
      <c r="A1121" s="2"/>
      <c r="B1121" s="2"/>
      <c r="C1121" s="2"/>
      <c r="D1121" s="2"/>
      <c r="F1121" s="8"/>
    </row>
    <row r="1122" spans="1:6" x14ac:dyDescent="0.2">
      <c r="A1122" s="2"/>
      <c r="B1122" s="2"/>
      <c r="C1122" s="2"/>
      <c r="D1122" s="2"/>
      <c r="F1122" s="8"/>
    </row>
    <row r="1123" spans="1:6" x14ac:dyDescent="0.2">
      <c r="A1123" s="2"/>
      <c r="B1123" s="2"/>
      <c r="C1123" s="2"/>
      <c r="D1123" s="2"/>
      <c r="F1123" s="8"/>
    </row>
    <row r="1124" spans="1:6" x14ac:dyDescent="0.2">
      <c r="A1124" s="2"/>
      <c r="B1124" s="2"/>
      <c r="C1124" s="2"/>
      <c r="D1124" s="2"/>
      <c r="F1124" s="8"/>
    </row>
    <row r="1125" spans="1:6" x14ac:dyDescent="0.2">
      <c r="A1125" s="2"/>
      <c r="B1125" s="2"/>
      <c r="C1125" s="2"/>
      <c r="D1125" s="2"/>
      <c r="F1125" s="8"/>
    </row>
    <row r="1126" spans="1:6" x14ac:dyDescent="0.2">
      <c r="A1126" s="2"/>
      <c r="B1126" s="2"/>
      <c r="C1126" s="2"/>
      <c r="D1126" s="2"/>
      <c r="F1126" s="8"/>
    </row>
    <row r="1127" spans="1:6" x14ac:dyDescent="0.2">
      <c r="A1127" s="2"/>
      <c r="B1127" s="2"/>
      <c r="C1127" s="2"/>
      <c r="D1127" s="2"/>
      <c r="F1127" s="8"/>
    </row>
    <row r="1128" spans="1:6" x14ac:dyDescent="0.2">
      <c r="A1128" s="2"/>
      <c r="B1128" s="2"/>
      <c r="C1128" s="2"/>
      <c r="D1128" s="2"/>
      <c r="F1128" s="8"/>
    </row>
    <row r="1129" spans="1:6" x14ac:dyDescent="0.2">
      <c r="A1129" s="2"/>
      <c r="B1129" s="2"/>
      <c r="C1129" s="2"/>
      <c r="D1129" s="2"/>
      <c r="F1129" s="8"/>
    </row>
    <row r="1130" spans="1:6" x14ac:dyDescent="0.2">
      <c r="A1130" s="2"/>
      <c r="B1130" s="2"/>
      <c r="C1130" s="2"/>
      <c r="D1130" s="2"/>
      <c r="F1130" s="8"/>
    </row>
    <row r="1131" spans="1:6" x14ac:dyDescent="0.2">
      <c r="A1131" s="2"/>
      <c r="B1131" s="2"/>
      <c r="C1131" s="2"/>
      <c r="D1131" s="2"/>
      <c r="F1131" s="8"/>
    </row>
    <row r="1132" spans="1:6" x14ac:dyDescent="0.2">
      <c r="A1132" s="2"/>
      <c r="B1132" s="2"/>
      <c r="C1132" s="2"/>
      <c r="D1132" s="2"/>
      <c r="F1132" s="8"/>
    </row>
    <row r="1133" spans="1:6" x14ac:dyDescent="0.2">
      <c r="A1133" s="2"/>
      <c r="B1133" s="2"/>
      <c r="C1133" s="2"/>
      <c r="D1133" s="2"/>
      <c r="F1133" s="8"/>
    </row>
    <row r="1134" spans="1:6" x14ac:dyDescent="0.2">
      <c r="A1134" s="2"/>
      <c r="B1134" s="2"/>
      <c r="C1134" s="2"/>
      <c r="D1134" s="2"/>
      <c r="F1134" s="8"/>
    </row>
    <row r="1135" spans="1:6" x14ac:dyDescent="0.2">
      <c r="A1135" s="2"/>
      <c r="B1135" s="2"/>
      <c r="C1135" s="2"/>
      <c r="D1135" s="2"/>
      <c r="F1135" s="8"/>
    </row>
    <row r="1136" spans="1:6" x14ac:dyDescent="0.2">
      <c r="A1136" s="2"/>
      <c r="B1136" s="2"/>
      <c r="C1136" s="2"/>
      <c r="D1136" s="2"/>
      <c r="F1136" s="8"/>
    </row>
    <row r="1137" spans="1:6" x14ac:dyDescent="0.2">
      <c r="A1137" s="2"/>
      <c r="B1137" s="2"/>
      <c r="C1137" s="2"/>
      <c r="D1137" s="2"/>
      <c r="F1137" s="8"/>
    </row>
    <row r="1138" spans="1:6" x14ac:dyDescent="0.2">
      <c r="A1138" s="2"/>
      <c r="B1138" s="2"/>
      <c r="C1138" s="2"/>
      <c r="D1138" s="2"/>
      <c r="F1138" s="8"/>
    </row>
    <row r="1139" spans="1:6" x14ac:dyDescent="0.2">
      <c r="A1139" s="2"/>
      <c r="B1139" s="2"/>
      <c r="C1139" s="2"/>
      <c r="D1139" s="2"/>
      <c r="F1139" s="8"/>
    </row>
    <row r="1140" spans="1:6" x14ac:dyDescent="0.2">
      <c r="A1140" s="2"/>
      <c r="B1140" s="2"/>
      <c r="C1140" s="2"/>
      <c r="D1140" s="2"/>
      <c r="F1140" s="8"/>
    </row>
    <row r="1141" spans="1:6" x14ac:dyDescent="0.2">
      <c r="A1141" s="2"/>
      <c r="B1141" s="2"/>
      <c r="C1141" s="2"/>
      <c r="D1141" s="2"/>
      <c r="F1141" s="8"/>
    </row>
    <row r="1142" spans="1:6" x14ac:dyDescent="0.2">
      <c r="A1142" s="2"/>
      <c r="B1142" s="2"/>
      <c r="C1142" s="2"/>
      <c r="D1142" s="2"/>
      <c r="F1142" s="8"/>
    </row>
    <row r="1143" spans="1:6" x14ac:dyDescent="0.2">
      <c r="A1143" s="2"/>
      <c r="B1143" s="2"/>
      <c r="C1143" s="2"/>
      <c r="D1143" s="2"/>
      <c r="F1143" s="8"/>
    </row>
    <row r="1144" spans="1:6" x14ac:dyDescent="0.2">
      <c r="A1144" s="2"/>
      <c r="B1144" s="2"/>
      <c r="C1144" s="2"/>
      <c r="D1144" s="2"/>
      <c r="F1144" s="8"/>
    </row>
    <row r="1145" spans="1:6" x14ac:dyDescent="0.2">
      <c r="A1145" s="2"/>
      <c r="B1145" s="2"/>
      <c r="C1145" s="2"/>
      <c r="D1145" s="2"/>
      <c r="F1145" s="8"/>
    </row>
    <row r="1146" spans="1:6" x14ac:dyDescent="0.2">
      <c r="A1146" s="2"/>
      <c r="B1146" s="2"/>
      <c r="C1146" s="2"/>
      <c r="D1146" s="2"/>
      <c r="F1146" s="8"/>
    </row>
    <row r="1147" spans="1:6" x14ac:dyDescent="0.2">
      <c r="A1147" s="2"/>
      <c r="B1147" s="2"/>
      <c r="C1147" s="2"/>
      <c r="D1147" s="2"/>
      <c r="F1147" s="8"/>
    </row>
    <row r="1148" spans="1:6" x14ac:dyDescent="0.2">
      <c r="A1148" s="2"/>
      <c r="B1148" s="2"/>
      <c r="C1148" s="2"/>
      <c r="D1148" s="2"/>
      <c r="F1148" s="8"/>
    </row>
    <row r="1149" spans="1:6" x14ac:dyDescent="0.2">
      <c r="A1149" s="2"/>
      <c r="B1149" s="2"/>
      <c r="C1149" s="2"/>
      <c r="D1149" s="2"/>
      <c r="F1149" s="8"/>
    </row>
    <row r="1150" spans="1:6" x14ac:dyDescent="0.2">
      <c r="A1150" s="2"/>
      <c r="B1150" s="2"/>
      <c r="C1150" s="2"/>
      <c r="D1150" s="2"/>
      <c r="F1150" s="8"/>
    </row>
    <row r="1151" spans="1:6" x14ac:dyDescent="0.2">
      <c r="A1151" s="2"/>
      <c r="B1151" s="2"/>
      <c r="C1151" s="2"/>
      <c r="D1151" s="2"/>
      <c r="F1151" s="8"/>
    </row>
    <row r="1152" spans="1:6" x14ac:dyDescent="0.2">
      <c r="A1152" s="2"/>
      <c r="B1152" s="2"/>
      <c r="C1152" s="2"/>
      <c r="D1152" s="2"/>
      <c r="F1152" s="8"/>
    </row>
    <row r="1153" spans="1:6" x14ac:dyDescent="0.2">
      <c r="A1153" s="2"/>
      <c r="B1153" s="2"/>
      <c r="C1153" s="2"/>
      <c r="D1153" s="2"/>
      <c r="F1153" s="8"/>
    </row>
    <row r="1154" spans="1:6" x14ac:dyDescent="0.2">
      <c r="A1154" s="2"/>
      <c r="B1154" s="2"/>
      <c r="C1154" s="2"/>
      <c r="D1154" s="2"/>
      <c r="F1154" s="8"/>
    </row>
    <row r="1155" spans="1:6" x14ac:dyDescent="0.2">
      <c r="A1155" s="2"/>
      <c r="B1155" s="2"/>
      <c r="C1155" s="2"/>
      <c r="D1155" s="2"/>
      <c r="F1155" s="8"/>
    </row>
    <row r="1156" spans="1:6" x14ac:dyDescent="0.2">
      <c r="A1156" s="2"/>
      <c r="B1156" s="2"/>
      <c r="C1156" s="2"/>
      <c r="D1156" s="2"/>
      <c r="F1156" s="8"/>
    </row>
    <row r="1157" spans="1:6" x14ac:dyDescent="0.2">
      <c r="A1157" s="2"/>
      <c r="B1157" s="2"/>
      <c r="C1157" s="2"/>
      <c r="D1157" s="2"/>
      <c r="F1157" s="8"/>
    </row>
    <row r="1158" spans="1:6" x14ac:dyDescent="0.2">
      <c r="A1158" s="2"/>
      <c r="B1158" s="2"/>
      <c r="C1158" s="2"/>
      <c r="D1158" s="2"/>
      <c r="F1158" s="8"/>
    </row>
    <row r="1159" spans="1:6" x14ac:dyDescent="0.2">
      <c r="A1159" s="2"/>
      <c r="B1159" s="2"/>
      <c r="C1159" s="2"/>
      <c r="D1159" s="2"/>
      <c r="F1159" s="8"/>
    </row>
    <row r="1160" spans="1:6" x14ac:dyDescent="0.2">
      <c r="A1160" s="2"/>
      <c r="B1160" s="2"/>
      <c r="C1160" s="2"/>
      <c r="D1160" s="2"/>
      <c r="F1160" s="8"/>
    </row>
    <row r="1161" spans="1:6" x14ac:dyDescent="0.2">
      <c r="A1161" s="2"/>
      <c r="B1161" s="2"/>
      <c r="C1161" s="2"/>
      <c r="D1161" s="2"/>
      <c r="F1161" s="8"/>
    </row>
    <row r="1162" spans="1:6" x14ac:dyDescent="0.2">
      <c r="A1162" s="2"/>
      <c r="B1162" s="2"/>
      <c r="C1162" s="2"/>
      <c r="D1162" s="2"/>
      <c r="F1162" s="8"/>
    </row>
    <row r="1163" spans="1:6" x14ac:dyDescent="0.2">
      <c r="A1163" s="2"/>
      <c r="B1163" s="2"/>
      <c r="C1163" s="2"/>
      <c r="D1163" s="2"/>
      <c r="F1163" s="8"/>
    </row>
    <row r="1164" spans="1:6" x14ac:dyDescent="0.2">
      <c r="A1164" s="2"/>
      <c r="B1164" s="2"/>
      <c r="C1164" s="2"/>
      <c r="D1164" s="2"/>
      <c r="F1164" s="8"/>
    </row>
    <row r="1165" spans="1:6" x14ac:dyDescent="0.2">
      <c r="A1165" s="2"/>
      <c r="B1165" s="2"/>
      <c r="C1165" s="2"/>
      <c r="D1165" s="2"/>
      <c r="F1165" s="8"/>
    </row>
    <row r="1166" spans="1:6" x14ac:dyDescent="0.2">
      <c r="A1166" s="2"/>
      <c r="B1166" s="2"/>
      <c r="C1166" s="2"/>
      <c r="D1166" s="2"/>
      <c r="F1166" s="8"/>
    </row>
    <row r="1167" spans="1:6" x14ac:dyDescent="0.2">
      <c r="A1167" s="2"/>
      <c r="B1167" s="2"/>
      <c r="C1167" s="2"/>
      <c r="D1167" s="2"/>
      <c r="F1167" s="8"/>
    </row>
    <row r="1168" spans="1:6" x14ac:dyDescent="0.2">
      <c r="A1168" s="2"/>
      <c r="B1168" s="2"/>
      <c r="C1168" s="2"/>
      <c r="D1168" s="2"/>
      <c r="F1168" s="8"/>
    </row>
    <row r="1169" spans="1:6" x14ac:dyDescent="0.2">
      <c r="A1169" s="2"/>
      <c r="B1169" s="2"/>
      <c r="C1169" s="2"/>
      <c r="D1169" s="2"/>
      <c r="F1169" s="8"/>
    </row>
    <row r="1170" spans="1:6" x14ac:dyDescent="0.2">
      <c r="A1170" s="2"/>
      <c r="B1170" s="2"/>
      <c r="C1170" s="2"/>
      <c r="D1170" s="2"/>
      <c r="F1170" s="8"/>
    </row>
    <row r="1171" spans="1:6" x14ac:dyDescent="0.2">
      <c r="A1171" s="2"/>
      <c r="B1171" s="2"/>
      <c r="C1171" s="2"/>
      <c r="D1171" s="2"/>
      <c r="F1171" s="8"/>
    </row>
    <row r="1172" spans="1:6" x14ac:dyDescent="0.2">
      <c r="A1172" s="2"/>
      <c r="B1172" s="2"/>
      <c r="C1172" s="2"/>
      <c r="D1172" s="2"/>
      <c r="F1172" s="8"/>
    </row>
    <row r="1173" spans="1:6" x14ac:dyDescent="0.2">
      <c r="A1173" s="2"/>
      <c r="B1173" s="2"/>
      <c r="C1173" s="2"/>
      <c r="D1173" s="2"/>
      <c r="F1173" s="8"/>
    </row>
    <row r="1174" spans="1:6" x14ac:dyDescent="0.2">
      <c r="A1174" s="2"/>
      <c r="B1174" s="2"/>
      <c r="C1174" s="2"/>
      <c r="D1174" s="2"/>
      <c r="F1174" s="8"/>
    </row>
    <row r="1175" spans="1:6" x14ac:dyDescent="0.2">
      <c r="A1175" s="2"/>
      <c r="B1175" s="2"/>
      <c r="C1175" s="2"/>
      <c r="D1175" s="2"/>
      <c r="F1175" s="8"/>
    </row>
    <row r="1176" spans="1:6" x14ac:dyDescent="0.2">
      <c r="A1176" s="2"/>
      <c r="B1176" s="2"/>
      <c r="C1176" s="2"/>
      <c r="D1176" s="2"/>
      <c r="F1176" s="8"/>
    </row>
    <row r="1177" spans="1:6" x14ac:dyDescent="0.2">
      <c r="A1177" s="2"/>
      <c r="B1177" s="2"/>
      <c r="C1177" s="2"/>
      <c r="D1177" s="2"/>
      <c r="F1177" s="8"/>
    </row>
    <row r="1178" spans="1:6" x14ac:dyDescent="0.2">
      <c r="A1178" s="2"/>
      <c r="B1178" s="2"/>
      <c r="C1178" s="2"/>
      <c r="D1178" s="2"/>
      <c r="F1178" s="8"/>
    </row>
    <row r="1179" spans="1:6" x14ac:dyDescent="0.2">
      <c r="A1179" s="2"/>
      <c r="B1179" s="2"/>
      <c r="C1179" s="2"/>
      <c r="D1179" s="2"/>
      <c r="F1179" s="8"/>
    </row>
    <row r="1180" spans="1:6" x14ac:dyDescent="0.2">
      <c r="A1180" s="2"/>
      <c r="B1180" s="2"/>
      <c r="C1180" s="2"/>
      <c r="D1180" s="2"/>
      <c r="F1180" s="8"/>
    </row>
    <row r="1181" spans="1:6" x14ac:dyDescent="0.2">
      <c r="A1181" s="2"/>
      <c r="B1181" s="2"/>
      <c r="C1181" s="2"/>
      <c r="D1181" s="2"/>
      <c r="F1181" s="8"/>
    </row>
    <row r="1182" spans="1:6" x14ac:dyDescent="0.2">
      <c r="A1182" s="2"/>
      <c r="B1182" s="2"/>
      <c r="C1182" s="2"/>
      <c r="D1182" s="2"/>
      <c r="F1182" s="8"/>
    </row>
    <row r="1183" spans="1:6" x14ac:dyDescent="0.2">
      <c r="A1183" s="2"/>
      <c r="B1183" s="2"/>
      <c r="C1183" s="2"/>
      <c r="D1183" s="2"/>
      <c r="F1183" s="8"/>
    </row>
    <row r="1184" spans="1:6" x14ac:dyDescent="0.2">
      <c r="A1184" s="2"/>
      <c r="B1184" s="2"/>
      <c r="C1184" s="2"/>
      <c r="D1184" s="2"/>
      <c r="F1184" s="8"/>
    </row>
    <row r="1185" spans="1:6" x14ac:dyDescent="0.2">
      <c r="A1185" s="2"/>
      <c r="B1185" s="2"/>
      <c r="C1185" s="2"/>
      <c r="D1185" s="2"/>
      <c r="F1185" s="8"/>
    </row>
    <row r="1186" spans="1:6" x14ac:dyDescent="0.2">
      <c r="A1186" s="2"/>
      <c r="B1186" s="2"/>
      <c r="C1186" s="2"/>
      <c r="D1186" s="2"/>
      <c r="F1186" s="8"/>
    </row>
    <row r="1187" spans="1:6" x14ac:dyDescent="0.2">
      <c r="A1187" s="2"/>
      <c r="B1187" s="2"/>
      <c r="C1187" s="2"/>
      <c r="D1187" s="2"/>
      <c r="F1187" s="8"/>
    </row>
    <row r="1188" spans="1:6" x14ac:dyDescent="0.2">
      <c r="A1188" s="2"/>
      <c r="B1188" s="2"/>
      <c r="C1188" s="2"/>
      <c r="D1188" s="2"/>
      <c r="F1188" s="8"/>
    </row>
    <row r="1189" spans="1:6" x14ac:dyDescent="0.2">
      <c r="A1189" s="2"/>
      <c r="B1189" s="2"/>
      <c r="C1189" s="2"/>
      <c r="D1189" s="2"/>
      <c r="F1189" s="8"/>
    </row>
    <row r="1190" spans="1:6" x14ac:dyDescent="0.2">
      <c r="A1190" s="2"/>
      <c r="B1190" s="2"/>
      <c r="C1190" s="2"/>
      <c r="D1190" s="2"/>
      <c r="F1190" s="8"/>
    </row>
    <row r="1191" spans="1:6" x14ac:dyDescent="0.2">
      <c r="A1191" s="2"/>
      <c r="B1191" s="2"/>
      <c r="C1191" s="2"/>
      <c r="D1191" s="2"/>
      <c r="F1191" s="8"/>
    </row>
    <row r="1192" spans="1:6" x14ac:dyDescent="0.2">
      <c r="A1192" s="2"/>
      <c r="B1192" s="2"/>
      <c r="C1192" s="2"/>
      <c r="D1192" s="2"/>
      <c r="F1192" s="8"/>
    </row>
    <row r="1193" spans="1:6" x14ac:dyDescent="0.2">
      <c r="A1193" s="2"/>
      <c r="B1193" s="2"/>
      <c r="C1193" s="2"/>
      <c r="D1193" s="2"/>
      <c r="F1193" s="8"/>
    </row>
    <row r="1194" spans="1:6" x14ac:dyDescent="0.2">
      <c r="A1194" s="2"/>
      <c r="B1194" s="2"/>
      <c r="C1194" s="2"/>
      <c r="D1194" s="2"/>
      <c r="F1194" s="8"/>
    </row>
    <row r="1195" spans="1:6" x14ac:dyDescent="0.2">
      <c r="A1195" s="2"/>
      <c r="B1195" s="2"/>
      <c r="C1195" s="2"/>
      <c r="D1195" s="2"/>
      <c r="F1195" s="8"/>
    </row>
    <row r="1196" spans="1:6" x14ac:dyDescent="0.2">
      <c r="A1196" s="2"/>
      <c r="B1196" s="2"/>
      <c r="C1196" s="2"/>
      <c r="D1196" s="2"/>
      <c r="F1196" s="8"/>
    </row>
    <row r="1197" spans="1:6" x14ac:dyDescent="0.2">
      <c r="A1197" s="2"/>
      <c r="B1197" s="2"/>
      <c r="C1197" s="2"/>
      <c r="D1197" s="2"/>
      <c r="F1197" s="8"/>
    </row>
    <row r="1198" spans="1:6" x14ac:dyDescent="0.2">
      <c r="A1198" s="2"/>
      <c r="B1198" s="2"/>
      <c r="C1198" s="2"/>
      <c r="D1198" s="2"/>
      <c r="F1198" s="8"/>
    </row>
    <row r="1199" spans="1:6" x14ac:dyDescent="0.2">
      <c r="A1199" s="2"/>
      <c r="B1199" s="2"/>
      <c r="C1199" s="2"/>
      <c r="D1199" s="2"/>
      <c r="F1199" s="8"/>
    </row>
    <row r="1200" spans="1:6" x14ac:dyDescent="0.2">
      <c r="A1200" s="2"/>
      <c r="B1200" s="2"/>
      <c r="C1200" s="2"/>
      <c r="D1200" s="2"/>
      <c r="F1200" s="8"/>
    </row>
    <row r="1201" spans="1:6" x14ac:dyDescent="0.2">
      <c r="A1201" s="2"/>
      <c r="B1201" s="2"/>
      <c r="C1201" s="2"/>
      <c r="D1201" s="2"/>
      <c r="F1201" s="8"/>
    </row>
    <row r="1202" spans="1:6" x14ac:dyDescent="0.2">
      <c r="A1202" s="2"/>
      <c r="B1202" s="2"/>
      <c r="C1202" s="2"/>
      <c r="D1202" s="2"/>
      <c r="F1202" s="8"/>
    </row>
    <row r="1203" spans="1:6" x14ac:dyDescent="0.2">
      <c r="A1203" s="2"/>
      <c r="B1203" s="2"/>
      <c r="C1203" s="2"/>
      <c r="D1203" s="2"/>
      <c r="F1203" s="8"/>
    </row>
    <row r="1204" spans="1:6" x14ac:dyDescent="0.2">
      <c r="A1204" s="2"/>
      <c r="B1204" s="2"/>
      <c r="C1204" s="2"/>
      <c r="D1204" s="2"/>
      <c r="F1204" s="8"/>
    </row>
    <row r="1205" spans="1:6" x14ac:dyDescent="0.2">
      <c r="A1205" s="2"/>
      <c r="B1205" s="2"/>
      <c r="C1205" s="2"/>
      <c r="D1205" s="2"/>
      <c r="F1205" s="8"/>
    </row>
    <row r="1206" spans="1:6" x14ac:dyDescent="0.2">
      <c r="A1206" s="2"/>
      <c r="B1206" s="2"/>
      <c r="C1206" s="2"/>
      <c r="D1206" s="2"/>
      <c r="F1206" s="8"/>
    </row>
    <row r="1207" spans="1:6" x14ac:dyDescent="0.2">
      <c r="A1207" s="2"/>
      <c r="B1207" s="2"/>
      <c r="C1207" s="2"/>
      <c r="D1207" s="2"/>
      <c r="F1207" s="8"/>
    </row>
    <row r="1208" spans="1:6" x14ac:dyDescent="0.2">
      <c r="A1208" s="2"/>
      <c r="B1208" s="2"/>
      <c r="C1208" s="2"/>
      <c r="D1208" s="2"/>
      <c r="F1208" s="8"/>
    </row>
    <row r="1209" spans="1:6" x14ac:dyDescent="0.2">
      <c r="A1209" s="2"/>
      <c r="B1209" s="2"/>
      <c r="C1209" s="2"/>
      <c r="D1209" s="2"/>
      <c r="F1209" s="8"/>
    </row>
    <row r="1210" spans="1:6" x14ac:dyDescent="0.2">
      <c r="A1210" s="2"/>
      <c r="B1210" s="2"/>
      <c r="C1210" s="2"/>
      <c r="D1210" s="2"/>
      <c r="F1210" s="8"/>
    </row>
    <row r="1211" spans="1:6" x14ac:dyDescent="0.2">
      <c r="A1211" s="2"/>
      <c r="B1211" s="2"/>
      <c r="C1211" s="2"/>
      <c r="D1211" s="2"/>
      <c r="F1211" s="8"/>
    </row>
    <row r="1212" spans="1:6" x14ac:dyDescent="0.2">
      <c r="A1212" s="2"/>
      <c r="B1212" s="2"/>
      <c r="C1212" s="2"/>
      <c r="D1212" s="2"/>
      <c r="F1212" s="8"/>
    </row>
    <row r="1213" spans="1:6" x14ac:dyDescent="0.2">
      <c r="A1213" s="2"/>
      <c r="B1213" s="2"/>
      <c r="C1213" s="2"/>
      <c r="D1213" s="2"/>
      <c r="F1213" s="8"/>
    </row>
    <row r="1214" spans="1:6" x14ac:dyDescent="0.2">
      <c r="A1214" s="2"/>
      <c r="B1214" s="2"/>
      <c r="C1214" s="2"/>
      <c r="D1214" s="2"/>
      <c r="F1214" s="8"/>
    </row>
    <row r="1215" spans="1:6" x14ac:dyDescent="0.2">
      <c r="A1215" s="2"/>
      <c r="B1215" s="2"/>
      <c r="C1215" s="2"/>
      <c r="D1215" s="2"/>
      <c r="F1215" s="8"/>
    </row>
    <row r="1216" spans="1:6" x14ac:dyDescent="0.2">
      <c r="A1216" s="2"/>
      <c r="B1216" s="2"/>
      <c r="C1216" s="2"/>
      <c r="D1216" s="2"/>
      <c r="F1216" s="8"/>
    </row>
    <row r="1217" spans="1:6" x14ac:dyDescent="0.2">
      <c r="A1217" s="2"/>
      <c r="B1217" s="2"/>
      <c r="C1217" s="2"/>
      <c r="D1217" s="2"/>
      <c r="F1217" s="8"/>
    </row>
    <row r="1218" spans="1:6" x14ac:dyDescent="0.2">
      <c r="A1218" s="2"/>
      <c r="B1218" s="2"/>
      <c r="C1218" s="2"/>
      <c r="D1218" s="2"/>
      <c r="F1218" s="8"/>
    </row>
    <row r="1219" spans="1:6" x14ac:dyDescent="0.2">
      <c r="A1219" s="2"/>
      <c r="B1219" s="2"/>
      <c r="C1219" s="2"/>
      <c r="D1219" s="2"/>
      <c r="F1219" s="8"/>
    </row>
    <row r="1220" spans="1:6" x14ac:dyDescent="0.2">
      <c r="A1220" s="2"/>
      <c r="B1220" s="2"/>
      <c r="C1220" s="2"/>
      <c r="D1220" s="2"/>
      <c r="F1220" s="8"/>
    </row>
    <row r="1221" spans="1:6" x14ac:dyDescent="0.2">
      <c r="A1221" s="2"/>
      <c r="B1221" s="2"/>
      <c r="C1221" s="2"/>
      <c r="D1221" s="2"/>
      <c r="F1221" s="8"/>
    </row>
    <row r="1222" spans="1:6" x14ac:dyDescent="0.2">
      <c r="A1222" s="2"/>
      <c r="B1222" s="2"/>
      <c r="C1222" s="2"/>
      <c r="D1222" s="2"/>
      <c r="F1222" s="8"/>
    </row>
    <row r="1223" spans="1:6" x14ac:dyDescent="0.2">
      <c r="A1223" s="2"/>
      <c r="B1223" s="2"/>
      <c r="C1223" s="2"/>
      <c r="D1223" s="2"/>
      <c r="F1223" s="8"/>
    </row>
    <row r="1224" spans="1:6" x14ac:dyDescent="0.2">
      <c r="A1224" s="2"/>
      <c r="B1224" s="2"/>
      <c r="C1224" s="2"/>
      <c r="D1224" s="2"/>
      <c r="F1224" s="8"/>
    </row>
    <row r="1225" spans="1:6" x14ac:dyDescent="0.2">
      <c r="A1225" s="2"/>
      <c r="B1225" s="2"/>
      <c r="C1225" s="2"/>
      <c r="D1225" s="2"/>
      <c r="F1225" s="8"/>
    </row>
    <row r="1226" spans="1:6" x14ac:dyDescent="0.2">
      <c r="A1226" s="2"/>
      <c r="B1226" s="2"/>
      <c r="C1226" s="2"/>
      <c r="D1226" s="2"/>
      <c r="F1226" s="8"/>
    </row>
    <row r="1227" spans="1:6" x14ac:dyDescent="0.2">
      <c r="A1227" s="2"/>
      <c r="B1227" s="2"/>
      <c r="C1227" s="2"/>
      <c r="D1227" s="2"/>
      <c r="F1227" s="8"/>
    </row>
    <row r="1228" spans="1:6" x14ac:dyDescent="0.2">
      <c r="A1228" s="2"/>
      <c r="B1228" s="2"/>
      <c r="C1228" s="2"/>
      <c r="D1228" s="2"/>
      <c r="F1228" s="8"/>
    </row>
    <row r="1229" spans="1:6" x14ac:dyDescent="0.2">
      <c r="A1229" s="2"/>
      <c r="B1229" s="2"/>
      <c r="C1229" s="2"/>
      <c r="D1229" s="2"/>
      <c r="F1229" s="8"/>
    </row>
    <row r="1230" spans="1:6" x14ac:dyDescent="0.2">
      <c r="A1230" s="2"/>
      <c r="B1230" s="2"/>
      <c r="C1230" s="2"/>
      <c r="D1230" s="2"/>
      <c r="F1230" s="8"/>
    </row>
    <row r="1231" spans="1:6" x14ac:dyDescent="0.2">
      <c r="A1231" s="2"/>
      <c r="B1231" s="2"/>
      <c r="C1231" s="2"/>
      <c r="D1231" s="2"/>
      <c r="F1231" s="8"/>
    </row>
    <row r="1232" spans="1:6" x14ac:dyDescent="0.2">
      <c r="A1232" s="2"/>
      <c r="B1232" s="2"/>
      <c r="C1232" s="2"/>
      <c r="D1232" s="2"/>
      <c r="F1232" s="8"/>
    </row>
    <row r="1233" spans="1:6" x14ac:dyDescent="0.2">
      <c r="A1233" s="2"/>
      <c r="B1233" s="2"/>
      <c r="C1233" s="2"/>
      <c r="D1233" s="2"/>
      <c r="F1233" s="8"/>
    </row>
    <row r="1234" spans="1:6" x14ac:dyDescent="0.2">
      <c r="A1234" s="2"/>
      <c r="B1234" s="2"/>
      <c r="C1234" s="2"/>
      <c r="D1234" s="2"/>
      <c r="F1234" s="8"/>
    </row>
    <row r="1235" spans="1:6" x14ac:dyDescent="0.2">
      <c r="A1235" s="2"/>
      <c r="B1235" s="2"/>
      <c r="C1235" s="2"/>
      <c r="D1235" s="2"/>
      <c r="F1235" s="8"/>
    </row>
    <row r="1236" spans="1:6" x14ac:dyDescent="0.2">
      <c r="A1236" s="2"/>
      <c r="B1236" s="2"/>
      <c r="C1236" s="2"/>
      <c r="D1236" s="2"/>
      <c r="F1236" s="8"/>
    </row>
    <row r="1237" spans="1:6" x14ac:dyDescent="0.2">
      <c r="A1237" s="2"/>
      <c r="B1237" s="2"/>
      <c r="C1237" s="2"/>
      <c r="D1237" s="2"/>
      <c r="F1237" s="8"/>
    </row>
    <row r="1238" spans="1:6" x14ac:dyDescent="0.2">
      <c r="A1238" s="2"/>
      <c r="B1238" s="2"/>
      <c r="C1238" s="2"/>
      <c r="D1238" s="2"/>
      <c r="F1238" s="8"/>
    </row>
    <row r="1239" spans="1:6" x14ac:dyDescent="0.2">
      <c r="A1239" s="2"/>
      <c r="B1239" s="2"/>
      <c r="C1239" s="2"/>
      <c r="D1239" s="2"/>
      <c r="F1239" s="8"/>
    </row>
    <row r="1240" spans="1:6" x14ac:dyDescent="0.2">
      <c r="A1240" s="2"/>
      <c r="B1240" s="2"/>
      <c r="C1240" s="2"/>
      <c r="D1240" s="2"/>
      <c r="F1240" s="8"/>
    </row>
    <row r="1241" spans="1:6" x14ac:dyDescent="0.2">
      <c r="A1241" s="2"/>
      <c r="B1241" s="2"/>
      <c r="C1241" s="2"/>
      <c r="D1241" s="2"/>
      <c r="F1241" s="8"/>
    </row>
    <row r="1242" spans="1:6" x14ac:dyDescent="0.2">
      <c r="A1242" s="2"/>
      <c r="B1242" s="2"/>
      <c r="C1242" s="2"/>
      <c r="D1242" s="2"/>
      <c r="F1242" s="8"/>
    </row>
    <row r="1243" spans="1:6" x14ac:dyDescent="0.2">
      <c r="A1243" s="2"/>
      <c r="B1243" s="2"/>
      <c r="C1243" s="2"/>
      <c r="D1243" s="2"/>
      <c r="F1243" s="8"/>
    </row>
    <row r="1244" spans="1:6" x14ac:dyDescent="0.2">
      <c r="A1244" s="2"/>
      <c r="B1244" s="2"/>
      <c r="C1244" s="2"/>
      <c r="D1244" s="2"/>
      <c r="F1244" s="8"/>
    </row>
    <row r="1245" spans="1:6" x14ac:dyDescent="0.2">
      <c r="A1245" s="2"/>
      <c r="B1245" s="2"/>
      <c r="C1245" s="2"/>
      <c r="D1245" s="2"/>
      <c r="F1245" s="8"/>
    </row>
    <row r="1246" spans="1:6" x14ac:dyDescent="0.2">
      <c r="A1246" s="2"/>
      <c r="B1246" s="2"/>
      <c r="C1246" s="2"/>
      <c r="D1246" s="2"/>
      <c r="F1246" s="8"/>
    </row>
    <row r="1247" spans="1:6" x14ac:dyDescent="0.2">
      <c r="A1247" s="2"/>
      <c r="B1247" s="2"/>
      <c r="C1247" s="2"/>
      <c r="D1247" s="2"/>
      <c r="F1247" s="8"/>
    </row>
    <row r="1248" spans="1:6" x14ac:dyDescent="0.2">
      <c r="A1248" s="2"/>
      <c r="B1248" s="2"/>
      <c r="C1248" s="2"/>
      <c r="D1248" s="2"/>
      <c r="F1248" s="8"/>
    </row>
    <row r="1249" spans="1:6" x14ac:dyDescent="0.2">
      <c r="A1249" s="2"/>
      <c r="B1249" s="2"/>
      <c r="C1249" s="2"/>
      <c r="D1249" s="2"/>
      <c r="F1249" s="8"/>
    </row>
    <row r="1250" spans="1:6" x14ac:dyDescent="0.2">
      <c r="A1250" s="2"/>
      <c r="B1250" s="2"/>
      <c r="C1250" s="2"/>
      <c r="D1250" s="2"/>
      <c r="F1250" s="8"/>
    </row>
    <row r="1251" spans="1:6" x14ac:dyDescent="0.2">
      <c r="A1251" s="2"/>
      <c r="B1251" s="2"/>
      <c r="C1251" s="2"/>
      <c r="D1251" s="2"/>
      <c r="F1251" s="8"/>
    </row>
    <row r="1252" spans="1:6" x14ac:dyDescent="0.2">
      <c r="A1252" s="2"/>
      <c r="B1252" s="2"/>
      <c r="C1252" s="2"/>
      <c r="D1252" s="2"/>
      <c r="F1252" s="8"/>
    </row>
    <row r="1253" spans="1:6" x14ac:dyDescent="0.2">
      <c r="A1253" s="2"/>
      <c r="B1253" s="2"/>
      <c r="C1253" s="2"/>
      <c r="D1253" s="2"/>
      <c r="F1253" s="8"/>
    </row>
    <row r="1254" spans="1:6" x14ac:dyDescent="0.2">
      <c r="A1254" s="2"/>
      <c r="B1254" s="2"/>
      <c r="C1254" s="2"/>
      <c r="D1254" s="2"/>
      <c r="F1254" s="8"/>
    </row>
    <row r="1255" spans="1:6" x14ac:dyDescent="0.2">
      <c r="A1255" s="2"/>
      <c r="B1255" s="2"/>
      <c r="C1255" s="2"/>
      <c r="D1255" s="2"/>
      <c r="F1255" s="8"/>
    </row>
    <row r="1256" spans="1:6" x14ac:dyDescent="0.2">
      <c r="A1256" s="2"/>
      <c r="B1256" s="2"/>
      <c r="C1256" s="2"/>
      <c r="D1256" s="2"/>
      <c r="F1256" s="8"/>
    </row>
    <row r="1257" spans="1:6" x14ac:dyDescent="0.2">
      <c r="A1257" s="2"/>
      <c r="B1257" s="2"/>
      <c r="C1257" s="2"/>
      <c r="D1257" s="2"/>
      <c r="F1257" s="8"/>
    </row>
    <row r="1258" spans="1:6" x14ac:dyDescent="0.2">
      <c r="A1258" s="2"/>
      <c r="B1258" s="2"/>
      <c r="C1258" s="2"/>
      <c r="D1258" s="2"/>
      <c r="F1258" s="8"/>
    </row>
    <row r="1259" spans="1:6" x14ac:dyDescent="0.2">
      <c r="A1259" s="2"/>
      <c r="B1259" s="2"/>
      <c r="C1259" s="2"/>
      <c r="D1259" s="2"/>
      <c r="F1259" s="8"/>
    </row>
    <row r="1260" spans="1:6" x14ac:dyDescent="0.2">
      <c r="A1260" s="2"/>
      <c r="B1260" s="2"/>
      <c r="C1260" s="2"/>
      <c r="D1260" s="2"/>
      <c r="F1260" s="8"/>
    </row>
    <row r="1261" spans="1:6" x14ac:dyDescent="0.2">
      <c r="A1261" s="2"/>
      <c r="B1261" s="2"/>
      <c r="C1261" s="2"/>
      <c r="D1261" s="2"/>
      <c r="F1261" s="8"/>
    </row>
    <row r="1262" spans="1:6" x14ac:dyDescent="0.2">
      <c r="A1262" s="2"/>
      <c r="B1262" s="2"/>
      <c r="C1262" s="2"/>
      <c r="D1262" s="2"/>
      <c r="F1262" s="8"/>
    </row>
    <row r="1263" spans="1:6" x14ac:dyDescent="0.2">
      <c r="A1263" s="2"/>
      <c r="B1263" s="2"/>
      <c r="C1263" s="2"/>
      <c r="D1263" s="2"/>
      <c r="F1263" s="8"/>
    </row>
    <row r="1264" spans="1:6" x14ac:dyDescent="0.2">
      <c r="A1264" s="2"/>
      <c r="B1264" s="2"/>
      <c r="C1264" s="2"/>
      <c r="D1264" s="2"/>
      <c r="F1264" s="8"/>
    </row>
    <row r="1265" spans="1:6" x14ac:dyDescent="0.2">
      <c r="A1265" s="2"/>
      <c r="B1265" s="2"/>
      <c r="C1265" s="2"/>
      <c r="D1265" s="2"/>
      <c r="F1265" s="8"/>
    </row>
    <row r="1266" spans="1:6" x14ac:dyDescent="0.2">
      <c r="A1266" s="2"/>
      <c r="B1266" s="2"/>
      <c r="C1266" s="2"/>
      <c r="D1266" s="2"/>
      <c r="F1266" s="8"/>
    </row>
    <row r="1267" spans="1:6" x14ac:dyDescent="0.2">
      <c r="A1267" s="2"/>
      <c r="B1267" s="2"/>
      <c r="C1267" s="2"/>
      <c r="D1267" s="2"/>
      <c r="F1267" s="8"/>
    </row>
    <row r="1268" spans="1:6" x14ac:dyDescent="0.2">
      <c r="A1268" s="2"/>
      <c r="B1268" s="2"/>
      <c r="C1268" s="2"/>
      <c r="D1268" s="2"/>
      <c r="F1268" s="8"/>
    </row>
    <row r="1269" spans="1:6" x14ac:dyDescent="0.2">
      <c r="A1269" s="2"/>
      <c r="B1269" s="2"/>
      <c r="C1269" s="2"/>
      <c r="D1269" s="2"/>
      <c r="F1269" s="8"/>
    </row>
    <row r="1270" spans="1:6" x14ac:dyDescent="0.2">
      <c r="A1270" s="2"/>
      <c r="B1270" s="2"/>
      <c r="C1270" s="2"/>
      <c r="D1270" s="2"/>
      <c r="F1270" s="8"/>
    </row>
    <row r="1271" spans="1:6" x14ac:dyDescent="0.2">
      <c r="A1271" s="2"/>
      <c r="B1271" s="2"/>
      <c r="C1271" s="2"/>
      <c r="D1271" s="2"/>
      <c r="F1271" s="8"/>
    </row>
    <row r="1272" spans="1:6" x14ac:dyDescent="0.2">
      <c r="A1272" s="2"/>
      <c r="B1272" s="2"/>
      <c r="C1272" s="2"/>
      <c r="D1272" s="2"/>
      <c r="F1272" s="8"/>
    </row>
    <row r="1273" spans="1:6" x14ac:dyDescent="0.2">
      <c r="A1273" s="2"/>
      <c r="B1273" s="2"/>
      <c r="C1273" s="2"/>
      <c r="D1273" s="2"/>
      <c r="F1273" s="8"/>
    </row>
    <row r="1274" spans="1:6" x14ac:dyDescent="0.2">
      <c r="A1274" s="2"/>
      <c r="B1274" s="2"/>
      <c r="C1274" s="2"/>
      <c r="D1274" s="2"/>
      <c r="F1274" s="8"/>
    </row>
    <row r="1275" spans="1:6" x14ac:dyDescent="0.2">
      <c r="A1275" s="2"/>
      <c r="B1275" s="2"/>
      <c r="C1275" s="2"/>
      <c r="D1275" s="2"/>
      <c r="F1275" s="8"/>
    </row>
    <row r="1276" spans="1:6" x14ac:dyDescent="0.2">
      <c r="A1276" s="2"/>
      <c r="B1276" s="2"/>
      <c r="C1276" s="2"/>
      <c r="D1276" s="2"/>
      <c r="F1276" s="8"/>
    </row>
    <row r="1277" spans="1:6" x14ac:dyDescent="0.2">
      <c r="A1277" s="2"/>
      <c r="B1277" s="2"/>
      <c r="C1277" s="2"/>
      <c r="D1277" s="2"/>
      <c r="F1277" s="8"/>
    </row>
    <row r="1278" spans="1:6" x14ac:dyDescent="0.2">
      <c r="A1278" s="2"/>
      <c r="B1278" s="2"/>
      <c r="C1278" s="2"/>
      <c r="D1278" s="2"/>
      <c r="F1278" s="8"/>
    </row>
    <row r="1279" spans="1:6" x14ac:dyDescent="0.2">
      <c r="A1279" s="2"/>
      <c r="B1279" s="2"/>
      <c r="C1279" s="2"/>
      <c r="D1279" s="2"/>
      <c r="F1279" s="8"/>
    </row>
    <row r="1280" spans="1:6" x14ac:dyDescent="0.2">
      <c r="A1280" s="2"/>
      <c r="B1280" s="2"/>
      <c r="C1280" s="2"/>
      <c r="D1280" s="2"/>
      <c r="F1280" s="8"/>
    </row>
    <row r="1281" spans="1:6" x14ac:dyDescent="0.2">
      <c r="A1281" s="2"/>
      <c r="B1281" s="2"/>
      <c r="C1281" s="2"/>
      <c r="D1281" s="2"/>
      <c r="F1281" s="8"/>
    </row>
    <row r="1282" spans="1:6" x14ac:dyDescent="0.2">
      <c r="A1282" s="2"/>
      <c r="B1282" s="2"/>
      <c r="C1282" s="2"/>
      <c r="D1282" s="2"/>
      <c r="F1282" s="8"/>
    </row>
    <row r="1283" spans="1:6" x14ac:dyDescent="0.2">
      <c r="A1283" s="2"/>
      <c r="B1283" s="2"/>
      <c r="C1283" s="2"/>
      <c r="D1283" s="2"/>
      <c r="F1283" s="8"/>
    </row>
    <row r="1284" spans="1:6" x14ac:dyDescent="0.2">
      <c r="A1284" s="2"/>
      <c r="B1284" s="2"/>
      <c r="C1284" s="2"/>
      <c r="D1284" s="2"/>
      <c r="F1284" s="8"/>
    </row>
    <row r="1285" spans="1:6" x14ac:dyDescent="0.2">
      <c r="A1285" s="2"/>
      <c r="B1285" s="2"/>
      <c r="C1285" s="2"/>
      <c r="D1285" s="2"/>
      <c r="F1285" s="8"/>
    </row>
    <row r="1286" spans="1:6" x14ac:dyDescent="0.2">
      <c r="A1286" s="2"/>
      <c r="B1286" s="2"/>
      <c r="C1286" s="2"/>
      <c r="D1286" s="2"/>
      <c r="F1286" s="8"/>
    </row>
    <row r="1287" spans="1:6" x14ac:dyDescent="0.2">
      <c r="A1287" s="2"/>
      <c r="B1287" s="2"/>
      <c r="C1287" s="2"/>
      <c r="D1287" s="2"/>
      <c r="F1287" s="8"/>
    </row>
    <row r="1288" spans="1:6" x14ac:dyDescent="0.2">
      <c r="A1288" s="2"/>
      <c r="B1288" s="2"/>
      <c r="C1288" s="2"/>
      <c r="D1288" s="2"/>
      <c r="F1288" s="8"/>
    </row>
    <row r="1289" spans="1:6" x14ac:dyDescent="0.2">
      <c r="A1289" s="2"/>
      <c r="B1289" s="2"/>
      <c r="C1289" s="2"/>
      <c r="D1289" s="2"/>
      <c r="F1289" s="8"/>
    </row>
    <row r="1290" spans="1:6" x14ac:dyDescent="0.2">
      <c r="A1290" s="2"/>
      <c r="B1290" s="2"/>
      <c r="C1290" s="2"/>
      <c r="D1290" s="2"/>
      <c r="F1290" s="8"/>
    </row>
    <row r="1291" spans="1:6" x14ac:dyDescent="0.2">
      <c r="A1291" s="2"/>
      <c r="B1291" s="2"/>
      <c r="C1291" s="2"/>
      <c r="D1291" s="2"/>
      <c r="F1291" s="8"/>
    </row>
    <row r="1292" spans="1:6" x14ac:dyDescent="0.2">
      <c r="A1292" s="2"/>
      <c r="B1292" s="2"/>
      <c r="C1292" s="2"/>
      <c r="D1292" s="2"/>
      <c r="F1292" s="8"/>
    </row>
    <row r="1293" spans="1:6" x14ac:dyDescent="0.2">
      <c r="A1293" s="2"/>
      <c r="B1293" s="2"/>
      <c r="C1293" s="2"/>
      <c r="D1293" s="2"/>
      <c r="F1293" s="8"/>
    </row>
    <row r="1294" spans="1:6" x14ac:dyDescent="0.2">
      <c r="A1294" s="2"/>
      <c r="B1294" s="2"/>
      <c r="C1294" s="2"/>
      <c r="D1294" s="2"/>
      <c r="F1294" s="8"/>
    </row>
    <row r="1295" spans="1:6" x14ac:dyDescent="0.2">
      <c r="A1295" s="2"/>
      <c r="B1295" s="2"/>
      <c r="C1295" s="2"/>
      <c r="D1295" s="2"/>
      <c r="F1295" s="8"/>
    </row>
    <row r="1296" spans="1:6" x14ac:dyDescent="0.2">
      <c r="A1296" s="2"/>
      <c r="B1296" s="2"/>
      <c r="C1296" s="2"/>
      <c r="D1296" s="2"/>
      <c r="F1296" s="8"/>
    </row>
    <row r="1297" spans="1:6" x14ac:dyDescent="0.2">
      <c r="A1297" s="2"/>
      <c r="B1297" s="2"/>
      <c r="C1297" s="2"/>
      <c r="D1297" s="2"/>
      <c r="F1297" s="8"/>
    </row>
    <row r="1298" spans="1:6" x14ac:dyDescent="0.2">
      <c r="A1298" s="2"/>
      <c r="B1298" s="2"/>
      <c r="C1298" s="2"/>
      <c r="D1298" s="2"/>
      <c r="F1298" s="8"/>
    </row>
    <row r="1299" spans="1:6" x14ac:dyDescent="0.2">
      <c r="A1299" s="2"/>
      <c r="B1299" s="2"/>
      <c r="C1299" s="2"/>
      <c r="D1299" s="2"/>
      <c r="F1299" s="8"/>
    </row>
    <row r="1300" spans="1:6" x14ac:dyDescent="0.2">
      <c r="A1300" s="2"/>
      <c r="B1300" s="2"/>
      <c r="C1300" s="2"/>
      <c r="D1300" s="2"/>
      <c r="F1300" s="8"/>
    </row>
    <row r="1301" spans="1:6" x14ac:dyDescent="0.2">
      <c r="A1301" s="2"/>
      <c r="B1301" s="2"/>
      <c r="C1301" s="2"/>
      <c r="D1301" s="2"/>
      <c r="F1301" s="8"/>
    </row>
    <row r="1302" spans="1:6" x14ac:dyDescent="0.2">
      <c r="A1302" s="2"/>
      <c r="B1302" s="2"/>
      <c r="C1302" s="2"/>
      <c r="D1302" s="2"/>
      <c r="F1302" s="8"/>
    </row>
    <row r="1303" spans="1:6" x14ac:dyDescent="0.2">
      <c r="A1303" s="2"/>
      <c r="B1303" s="2"/>
      <c r="C1303" s="2"/>
      <c r="D1303" s="2"/>
      <c r="F1303" s="8"/>
    </row>
    <row r="1304" spans="1:6" x14ac:dyDescent="0.2">
      <c r="A1304" s="2"/>
      <c r="B1304" s="2"/>
      <c r="C1304" s="2"/>
      <c r="D1304" s="2"/>
      <c r="F1304" s="8"/>
    </row>
    <row r="1305" spans="1:6" x14ac:dyDescent="0.2">
      <c r="A1305" s="2"/>
      <c r="B1305" s="2"/>
      <c r="C1305" s="2"/>
      <c r="D1305" s="2"/>
      <c r="F1305" s="8"/>
    </row>
    <row r="1306" spans="1:6" x14ac:dyDescent="0.2">
      <c r="A1306" s="2"/>
      <c r="B1306" s="2"/>
      <c r="C1306" s="2"/>
      <c r="D1306" s="2"/>
      <c r="F1306" s="8"/>
    </row>
    <row r="1307" spans="1:6" x14ac:dyDescent="0.2">
      <c r="A1307" s="2"/>
      <c r="B1307" s="2"/>
      <c r="C1307" s="2"/>
      <c r="D1307" s="2"/>
      <c r="F1307" s="8"/>
    </row>
    <row r="1308" spans="1:6" x14ac:dyDescent="0.2">
      <c r="A1308" s="2"/>
      <c r="B1308" s="2"/>
      <c r="C1308" s="2"/>
      <c r="D1308" s="2"/>
      <c r="F1308" s="8"/>
    </row>
    <row r="1309" spans="1:6" x14ac:dyDescent="0.2">
      <c r="A1309" s="2"/>
      <c r="B1309" s="2"/>
      <c r="C1309" s="2"/>
      <c r="D1309" s="2"/>
    </row>
    <row r="1310" spans="1:6" x14ac:dyDescent="0.2">
      <c r="A1310" s="2"/>
      <c r="B1310" s="2"/>
      <c r="C1310" s="2"/>
      <c r="D1310" s="2"/>
    </row>
    <row r="1311" spans="1:6" x14ac:dyDescent="0.2">
      <c r="A1311" s="2"/>
      <c r="B1311" s="2"/>
      <c r="C1311" s="2"/>
      <c r="D1311" s="2"/>
      <c r="F1311" s="8"/>
    </row>
    <row r="1312" spans="1:6" x14ac:dyDescent="0.2">
      <c r="A1312" s="2"/>
      <c r="B1312" s="2"/>
      <c r="C1312" s="2"/>
      <c r="D1312" s="2"/>
      <c r="F1312" s="8"/>
    </row>
    <row r="1313" spans="1:6" x14ac:dyDescent="0.2">
      <c r="A1313" s="2"/>
      <c r="B1313" s="2"/>
      <c r="C1313" s="2"/>
      <c r="D1313" s="2"/>
      <c r="F1313" s="8"/>
    </row>
    <row r="1314" spans="1:6" x14ac:dyDescent="0.2">
      <c r="A1314" s="2"/>
      <c r="B1314" s="2"/>
      <c r="C1314" s="2"/>
      <c r="D1314" s="2"/>
      <c r="F1314" s="8"/>
    </row>
    <row r="1315" spans="1:6" x14ac:dyDescent="0.2">
      <c r="A1315" s="2"/>
      <c r="B1315" s="2"/>
      <c r="C1315" s="2"/>
      <c r="D1315" s="2"/>
      <c r="F1315" s="8"/>
    </row>
    <row r="1316" spans="1:6" x14ac:dyDescent="0.2">
      <c r="A1316" s="2"/>
      <c r="B1316" s="2"/>
      <c r="C1316" s="2"/>
      <c r="D1316" s="2"/>
      <c r="F1316" s="8"/>
    </row>
    <row r="1317" spans="1:6" x14ac:dyDescent="0.2">
      <c r="A1317" s="2"/>
      <c r="B1317" s="2"/>
      <c r="C1317" s="2"/>
      <c r="D1317" s="2"/>
      <c r="F1317" s="8"/>
    </row>
    <row r="1318" spans="1:6" x14ac:dyDescent="0.2">
      <c r="A1318" s="2"/>
      <c r="B1318" s="2"/>
      <c r="C1318" s="2"/>
      <c r="D1318" s="2"/>
      <c r="F1318" s="8"/>
    </row>
    <row r="1319" spans="1:6" x14ac:dyDescent="0.2">
      <c r="A1319" s="2"/>
      <c r="B1319" s="2"/>
      <c r="C1319" s="2"/>
      <c r="D1319" s="2"/>
      <c r="F1319" s="8"/>
    </row>
    <row r="1320" spans="1:6" x14ac:dyDescent="0.2">
      <c r="A1320" s="2"/>
      <c r="B1320" s="2"/>
      <c r="C1320" s="2"/>
      <c r="D1320" s="2"/>
      <c r="F1320" s="8"/>
    </row>
    <row r="1321" spans="1:6" x14ac:dyDescent="0.2">
      <c r="A1321" s="2"/>
      <c r="B1321" s="2"/>
      <c r="C1321" s="2"/>
      <c r="D1321" s="2"/>
      <c r="F1321" s="8"/>
    </row>
    <row r="1322" spans="1:6" x14ac:dyDescent="0.2">
      <c r="A1322" s="2"/>
      <c r="B1322" s="2"/>
      <c r="C1322" s="2"/>
      <c r="D1322" s="2"/>
      <c r="F1322" s="8"/>
    </row>
    <row r="1323" spans="1:6" x14ac:dyDescent="0.2">
      <c r="A1323" s="2"/>
      <c r="B1323" s="2"/>
      <c r="C1323" s="2"/>
      <c r="D1323" s="2"/>
      <c r="F1323" s="8"/>
    </row>
    <row r="1324" spans="1:6" x14ac:dyDescent="0.2">
      <c r="A1324" s="2"/>
      <c r="B1324" s="2"/>
      <c r="C1324" s="2"/>
      <c r="D1324" s="2"/>
      <c r="F1324" s="8"/>
    </row>
    <row r="1325" spans="1:6" x14ac:dyDescent="0.2">
      <c r="A1325" s="2"/>
      <c r="B1325" s="2"/>
      <c r="C1325" s="2"/>
      <c r="D1325" s="2"/>
      <c r="F1325" s="8"/>
    </row>
    <row r="1326" spans="1:6" x14ac:dyDescent="0.2">
      <c r="A1326" s="2"/>
      <c r="B1326" s="2"/>
      <c r="C1326" s="2"/>
      <c r="D1326" s="2"/>
      <c r="F1326" s="8"/>
    </row>
    <row r="1327" spans="1:6" x14ac:dyDescent="0.2">
      <c r="A1327" s="2"/>
      <c r="B1327" s="2"/>
      <c r="C1327" s="2"/>
      <c r="D1327" s="2"/>
      <c r="F1327" s="8"/>
    </row>
    <row r="1328" spans="1:6" x14ac:dyDescent="0.2">
      <c r="A1328" s="2"/>
      <c r="B1328" s="2"/>
      <c r="C1328" s="2"/>
      <c r="D1328" s="2"/>
      <c r="F1328" s="8"/>
    </row>
    <row r="1329" spans="1:6" x14ac:dyDescent="0.2">
      <c r="A1329" s="2"/>
      <c r="B1329" s="2"/>
      <c r="C1329" s="2"/>
      <c r="D1329" s="2"/>
      <c r="F1329" s="8"/>
    </row>
    <row r="1330" spans="1:6" x14ac:dyDescent="0.2">
      <c r="A1330" s="2"/>
      <c r="B1330" s="2"/>
      <c r="C1330" s="2"/>
      <c r="D1330" s="2"/>
      <c r="F1330" s="8"/>
    </row>
    <row r="1331" spans="1:6" x14ac:dyDescent="0.2">
      <c r="A1331" s="2"/>
      <c r="B1331" s="2"/>
      <c r="C1331" s="2"/>
      <c r="D1331" s="2"/>
      <c r="F1331" s="8"/>
    </row>
    <row r="1332" spans="1:6" x14ac:dyDescent="0.2">
      <c r="A1332" s="2"/>
      <c r="B1332" s="2"/>
      <c r="C1332" s="2"/>
      <c r="D1332" s="2"/>
      <c r="F1332" s="8"/>
    </row>
    <row r="1333" spans="1:6" x14ac:dyDescent="0.2">
      <c r="A1333" s="2"/>
      <c r="B1333" s="2"/>
      <c r="C1333" s="2"/>
      <c r="D1333" s="2"/>
      <c r="F1333" s="8"/>
    </row>
    <row r="1334" spans="1:6" x14ac:dyDescent="0.2">
      <c r="A1334" s="2"/>
      <c r="B1334" s="2"/>
      <c r="C1334" s="2"/>
      <c r="D1334" s="2"/>
      <c r="F1334" s="8"/>
    </row>
    <row r="1335" spans="1:6" x14ac:dyDescent="0.2">
      <c r="A1335" s="2"/>
      <c r="B1335" s="2"/>
      <c r="C1335" s="2"/>
      <c r="D1335" s="2"/>
      <c r="F1335" s="8"/>
    </row>
    <row r="1336" spans="1:6" x14ac:dyDescent="0.2">
      <c r="A1336" s="2"/>
      <c r="B1336" s="2"/>
      <c r="C1336" s="2"/>
      <c r="D1336" s="2"/>
      <c r="F1336" s="8"/>
    </row>
    <row r="1337" spans="1:6" x14ac:dyDescent="0.2">
      <c r="A1337" s="2"/>
      <c r="B1337" s="2"/>
      <c r="C1337" s="2"/>
      <c r="D1337" s="2"/>
      <c r="F1337" s="8"/>
    </row>
    <row r="1338" spans="1:6" x14ac:dyDescent="0.2">
      <c r="A1338" s="2"/>
      <c r="B1338" s="2"/>
      <c r="C1338" s="2"/>
      <c r="D1338" s="2"/>
      <c r="F1338" s="8"/>
    </row>
    <row r="1339" spans="1:6" x14ac:dyDescent="0.2">
      <c r="A1339" s="2"/>
      <c r="B1339" s="2"/>
      <c r="C1339" s="2"/>
      <c r="D1339" s="2"/>
      <c r="F1339" s="8"/>
    </row>
    <row r="1340" spans="1:6" x14ac:dyDescent="0.2">
      <c r="A1340" s="2"/>
      <c r="B1340" s="2"/>
      <c r="C1340" s="2"/>
      <c r="D1340" s="2"/>
      <c r="F1340" s="8"/>
    </row>
    <row r="1341" spans="1:6" x14ac:dyDescent="0.2">
      <c r="A1341" s="2"/>
      <c r="B1341" s="2"/>
      <c r="C1341" s="2"/>
      <c r="D1341" s="2"/>
      <c r="F1341" s="8"/>
    </row>
    <row r="1342" spans="1:6" x14ac:dyDescent="0.2">
      <c r="A1342" s="2"/>
      <c r="B1342" s="2"/>
      <c r="C1342" s="2"/>
      <c r="D1342" s="2"/>
      <c r="F1342" s="8"/>
    </row>
    <row r="1343" spans="1:6" x14ac:dyDescent="0.2">
      <c r="A1343" s="2"/>
      <c r="B1343" s="2"/>
      <c r="C1343" s="2"/>
      <c r="D1343" s="2"/>
      <c r="F1343" s="8"/>
    </row>
    <row r="1344" spans="1:6" x14ac:dyDescent="0.2">
      <c r="A1344" s="2"/>
      <c r="B1344" s="2"/>
      <c r="C1344" s="2"/>
      <c r="D1344" s="2"/>
      <c r="F1344" s="8"/>
    </row>
    <row r="1345" spans="1:6" x14ac:dyDescent="0.2">
      <c r="A1345" s="2"/>
      <c r="B1345" s="2"/>
      <c r="C1345" s="2"/>
      <c r="D1345" s="2"/>
      <c r="F1345" s="8"/>
    </row>
    <row r="1346" spans="1:6" x14ac:dyDescent="0.2">
      <c r="A1346" s="2"/>
      <c r="B1346" s="2"/>
      <c r="C1346" s="2"/>
      <c r="D1346" s="2"/>
      <c r="F1346" s="8"/>
    </row>
    <row r="1347" spans="1:6" x14ac:dyDescent="0.2">
      <c r="A1347" s="2"/>
      <c r="B1347" s="2"/>
      <c r="C1347" s="2"/>
      <c r="D1347" s="2"/>
      <c r="F1347" s="8"/>
    </row>
    <row r="1348" spans="1:6" x14ac:dyDescent="0.2">
      <c r="A1348" s="2"/>
      <c r="B1348" s="2"/>
      <c r="C1348" s="2"/>
      <c r="D1348" s="2"/>
      <c r="F1348" s="8"/>
    </row>
    <row r="1349" spans="1:6" x14ac:dyDescent="0.2">
      <c r="A1349" s="2"/>
      <c r="B1349" s="2"/>
      <c r="C1349" s="2"/>
      <c r="D1349" s="2"/>
      <c r="F1349" s="8"/>
    </row>
    <row r="1350" spans="1:6" x14ac:dyDescent="0.2">
      <c r="A1350" s="2"/>
      <c r="B1350" s="2"/>
      <c r="C1350" s="2"/>
      <c r="D1350" s="2"/>
      <c r="F1350" s="8"/>
    </row>
    <row r="1351" spans="1:6" x14ac:dyDescent="0.2">
      <c r="A1351" s="2"/>
      <c r="B1351" s="2"/>
      <c r="C1351" s="2"/>
      <c r="D1351" s="2"/>
      <c r="F1351" s="8"/>
    </row>
    <row r="1352" spans="1:6" x14ac:dyDescent="0.2">
      <c r="A1352" s="2"/>
      <c r="B1352" s="2"/>
      <c r="C1352" s="2"/>
      <c r="D1352" s="2"/>
      <c r="F1352" s="8"/>
    </row>
    <row r="1353" spans="1:6" x14ac:dyDescent="0.2">
      <c r="A1353" s="2"/>
      <c r="B1353" s="2"/>
      <c r="C1353" s="2"/>
      <c r="D1353" s="2"/>
      <c r="F1353" s="8"/>
    </row>
    <row r="1354" spans="1:6" x14ac:dyDescent="0.2">
      <c r="A1354" s="2"/>
      <c r="B1354" s="2"/>
      <c r="C1354" s="2"/>
      <c r="D1354" s="2"/>
      <c r="F1354" s="8"/>
    </row>
    <row r="1355" spans="1:6" x14ac:dyDescent="0.2">
      <c r="A1355" s="2"/>
      <c r="B1355" s="2"/>
      <c r="C1355" s="2"/>
      <c r="D1355" s="2"/>
      <c r="F1355" s="8"/>
    </row>
    <row r="1356" spans="1:6" x14ac:dyDescent="0.2">
      <c r="A1356" s="2"/>
      <c r="B1356" s="2"/>
      <c r="C1356" s="2"/>
      <c r="D1356" s="2"/>
      <c r="F1356" s="8"/>
    </row>
    <row r="1357" spans="1:6" x14ac:dyDescent="0.2">
      <c r="A1357" s="2"/>
      <c r="B1357" s="2"/>
      <c r="C1357" s="2"/>
      <c r="D1357" s="2"/>
      <c r="F1357" s="8"/>
    </row>
    <row r="1358" spans="1:6" x14ac:dyDescent="0.2">
      <c r="A1358" s="2"/>
      <c r="B1358" s="2"/>
      <c r="C1358" s="2"/>
      <c r="D1358" s="2"/>
      <c r="F1358" s="8"/>
    </row>
    <row r="1359" spans="1:6" x14ac:dyDescent="0.2">
      <c r="A1359" s="2"/>
      <c r="B1359" s="2"/>
      <c r="C1359" s="2"/>
      <c r="D1359" s="2"/>
      <c r="F1359" s="8"/>
    </row>
    <row r="1360" spans="1:6" x14ac:dyDescent="0.2">
      <c r="A1360" s="2"/>
      <c r="B1360" s="2"/>
      <c r="C1360" s="2"/>
      <c r="D1360" s="2"/>
      <c r="F1360" s="8"/>
    </row>
    <row r="1361" spans="1:6" x14ac:dyDescent="0.2">
      <c r="A1361" s="2"/>
      <c r="B1361" s="2"/>
      <c r="C1361" s="2"/>
      <c r="D1361" s="2"/>
      <c r="F1361" s="8"/>
    </row>
    <row r="1362" spans="1:6" x14ac:dyDescent="0.2">
      <c r="A1362" s="2"/>
      <c r="B1362" s="2"/>
      <c r="C1362" s="2"/>
      <c r="D1362" s="2"/>
      <c r="F1362" s="8"/>
    </row>
    <row r="1363" spans="1:6" x14ac:dyDescent="0.2">
      <c r="A1363" s="2"/>
      <c r="B1363" s="2"/>
      <c r="C1363" s="2"/>
      <c r="D1363" s="2"/>
      <c r="F1363" s="8"/>
    </row>
    <row r="1364" spans="1:6" x14ac:dyDescent="0.2">
      <c r="A1364" s="2"/>
      <c r="B1364" s="2"/>
      <c r="C1364" s="2"/>
      <c r="D1364" s="2"/>
      <c r="F1364" s="8"/>
    </row>
    <row r="1365" spans="1:6" x14ac:dyDescent="0.2">
      <c r="A1365" s="2"/>
      <c r="B1365" s="2"/>
      <c r="C1365" s="2"/>
      <c r="D1365" s="2"/>
      <c r="F1365" s="8"/>
    </row>
    <row r="1366" spans="1:6" x14ac:dyDescent="0.2">
      <c r="A1366" s="2"/>
      <c r="B1366" s="2"/>
      <c r="C1366" s="2"/>
      <c r="D1366" s="2"/>
      <c r="F1366" s="8"/>
    </row>
    <row r="1367" spans="1:6" x14ac:dyDescent="0.2">
      <c r="A1367" s="2"/>
      <c r="B1367" s="2"/>
      <c r="C1367" s="2"/>
      <c r="D1367" s="2"/>
      <c r="F1367" s="8"/>
    </row>
    <row r="1368" spans="1:6" x14ac:dyDescent="0.2">
      <c r="A1368" s="2"/>
      <c r="B1368" s="2"/>
      <c r="C1368" s="2"/>
      <c r="D1368" s="2"/>
      <c r="F1368" s="8"/>
    </row>
    <row r="1369" spans="1:6" x14ac:dyDescent="0.2">
      <c r="A1369" s="2"/>
      <c r="B1369" s="2"/>
      <c r="C1369" s="2"/>
      <c r="D1369" s="2"/>
      <c r="F1369" s="8"/>
    </row>
    <row r="1370" spans="1:6" x14ac:dyDescent="0.2">
      <c r="A1370" s="2"/>
      <c r="B1370" s="2"/>
      <c r="C1370" s="2"/>
      <c r="D1370" s="2"/>
      <c r="F1370" s="8"/>
    </row>
    <row r="1371" spans="1:6" x14ac:dyDescent="0.2">
      <c r="A1371" s="2"/>
      <c r="B1371" s="2"/>
      <c r="C1371" s="2"/>
      <c r="D1371" s="2"/>
      <c r="F1371" s="8"/>
    </row>
    <row r="1372" spans="1:6" x14ac:dyDescent="0.2">
      <c r="A1372" s="2"/>
      <c r="B1372" s="2"/>
      <c r="C1372" s="2"/>
      <c r="D1372" s="2"/>
      <c r="F1372" s="8"/>
    </row>
    <row r="1373" spans="1:6" x14ac:dyDescent="0.2">
      <c r="A1373" s="2"/>
      <c r="B1373" s="2"/>
      <c r="C1373" s="2"/>
      <c r="D1373" s="2"/>
      <c r="F1373" s="8"/>
    </row>
    <row r="1374" spans="1:6" x14ac:dyDescent="0.2">
      <c r="A1374" s="2"/>
      <c r="B1374" s="2"/>
      <c r="C1374" s="2"/>
      <c r="D1374" s="2"/>
      <c r="F1374" s="8"/>
    </row>
    <row r="1375" spans="1:6" x14ac:dyDescent="0.2">
      <c r="A1375" s="2"/>
      <c r="B1375" s="2"/>
      <c r="C1375" s="2"/>
      <c r="D1375" s="2"/>
      <c r="F1375" s="8"/>
    </row>
    <row r="1376" spans="1:6" x14ac:dyDescent="0.2">
      <c r="A1376" s="2"/>
      <c r="B1376" s="2"/>
      <c r="C1376" s="2"/>
      <c r="D1376" s="2"/>
      <c r="F1376" s="8"/>
    </row>
    <row r="1377" spans="1:6" x14ac:dyDescent="0.2">
      <c r="A1377" s="2"/>
      <c r="B1377" s="2"/>
      <c r="C1377" s="2"/>
      <c r="D1377" s="2"/>
      <c r="F1377" s="8"/>
    </row>
    <row r="1378" spans="1:6" x14ac:dyDescent="0.2">
      <c r="A1378" s="2"/>
      <c r="B1378" s="2"/>
      <c r="C1378" s="2"/>
      <c r="D1378" s="2"/>
      <c r="F1378" s="8"/>
    </row>
    <row r="1379" spans="1:6" x14ac:dyDescent="0.2">
      <c r="A1379" s="2"/>
      <c r="B1379" s="2"/>
      <c r="C1379" s="2"/>
      <c r="D1379" s="2"/>
      <c r="F1379" s="8"/>
    </row>
    <row r="1380" spans="1:6" x14ac:dyDescent="0.2">
      <c r="A1380" s="2"/>
      <c r="B1380" s="2"/>
      <c r="C1380" s="2"/>
      <c r="D1380" s="2"/>
      <c r="F1380" s="8"/>
    </row>
    <row r="1381" spans="1:6" x14ac:dyDescent="0.2">
      <c r="A1381" s="2"/>
      <c r="B1381" s="2"/>
      <c r="C1381" s="2"/>
      <c r="D1381" s="2"/>
      <c r="F1381" s="8"/>
    </row>
    <row r="1382" spans="1:6" x14ac:dyDescent="0.2">
      <c r="A1382" s="2"/>
      <c r="B1382" s="2"/>
      <c r="C1382" s="2"/>
      <c r="D1382" s="2"/>
      <c r="F1382" s="8"/>
    </row>
    <row r="1383" spans="1:6" x14ac:dyDescent="0.2">
      <c r="A1383" s="2"/>
      <c r="B1383" s="2"/>
      <c r="C1383" s="2"/>
      <c r="D1383" s="2"/>
      <c r="F1383" s="8"/>
    </row>
    <row r="1384" spans="1:6" x14ac:dyDescent="0.2">
      <c r="A1384" s="2"/>
      <c r="B1384" s="2"/>
      <c r="C1384" s="2"/>
      <c r="D1384" s="2"/>
      <c r="F1384" s="8"/>
    </row>
    <row r="1385" spans="1:6" x14ac:dyDescent="0.2">
      <c r="A1385" s="2"/>
      <c r="B1385" s="2"/>
      <c r="C1385" s="2"/>
      <c r="D1385" s="2"/>
      <c r="F1385" s="8"/>
    </row>
    <row r="1386" spans="1:6" x14ac:dyDescent="0.2">
      <c r="A1386" s="2"/>
      <c r="B1386" s="2"/>
      <c r="C1386" s="2"/>
      <c r="D1386" s="2"/>
      <c r="F1386" s="8"/>
    </row>
    <row r="1387" spans="1:6" x14ac:dyDescent="0.2">
      <c r="A1387" s="2"/>
      <c r="B1387" s="2"/>
      <c r="C1387" s="2"/>
      <c r="D1387" s="2"/>
      <c r="F1387" s="8"/>
    </row>
    <row r="1388" spans="1:6" x14ac:dyDescent="0.2">
      <c r="A1388" s="2"/>
      <c r="B1388" s="2"/>
      <c r="C1388" s="2"/>
      <c r="D1388" s="2"/>
      <c r="F1388" s="8"/>
    </row>
    <row r="1389" spans="1:6" x14ac:dyDescent="0.2">
      <c r="A1389" s="2"/>
      <c r="B1389" s="2"/>
      <c r="C1389" s="2"/>
      <c r="D1389" s="2"/>
      <c r="F1389" s="8"/>
    </row>
    <row r="1390" spans="1:6" x14ac:dyDescent="0.2">
      <c r="A1390" s="2"/>
      <c r="B1390" s="2"/>
      <c r="C1390" s="2"/>
      <c r="D1390" s="2"/>
      <c r="F1390" s="8"/>
    </row>
    <row r="1391" spans="1:6" x14ac:dyDescent="0.2">
      <c r="A1391" s="2"/>
      <c r="B1391" s="2"/>
      <c r="C1391" s="2"/>
      <c r="D1391" s="2"/>
      <c r="F1391" s="8"/>
    </row>
    <row r="1392" spans="1:6" x14ac:dyDescent="0.2">
      <c r="A1392" s="2"/>
      <c r="B1392" s="2"/>
      <c r="C1392" s="2"/>
      <c r="D1392" s="2"/>
      <c r="F1392" s="8"/>
    </row>
    <row r="1393" spans="1:6" x14ac:dyDescent="0.2">
      <c r="A1393" s="2"/>
      <c r="B1393" s="2"/>
      <c r="C1393" s="2"/>
      <c r="D1393" s="2"/>
      <c r="F1393" s="8"/>
    </row>
    <row r="1394" spans="1:6" x14ac:dyDescent="0.2">
      <c r="A1394" s="2"/>
      <c r="B1394" s="2"/>
      <c r="C1394" s="2"/>
      <c r="D1394" s="2"/>
      <c r="F1394" s="8"/>
    </row>
    <row r="1395" spans="1:6" x14ac:dyDescent="0.2">
      <c r="A1395" s="2"/>
      <c r="B1395" s="2"/>
      <c r="C1395" s="2"/>
      <c r="D1395" s="2"/>
      <c r="F1395" s="8"/>
    </row>
    <row r="1396" spans="1:6" x14ac:dyDescent="0.2">
      <c r="A1396" s="2"/>
      <c r="B1396" s="2"/>
      <c r="C1396" s="2"/>
      <c r="D1396" s="2"/>
      <c r="F1396" s="8"/>
    </row>
    <row r="1397" spans="1:6" x14ac:dyDescent="0.2">
      <c r="A1397" s="2"/>
      <c r="B1397" s="2"/>
      <c r="C1397" s="2"/>
      <c r="D1397" s="2"/>
      <c r="F1397" s="8"/>
    </row>
    <row r="1398" spans="1:6" x14ac:dyDescent="0.2">
      <c r="A1398" s="2"/>
      <c r="B1398" s="2"/>
      <c r="C1398" s="2"/>
      <c r="D1398" s="2"/>
      <c r="F1398" s="8"/>
    </row>
    <row r="1399" spans="1:6" x14ac:dyDescent="0.2">
      <c r="A1399" s="2"/>
      <c r="B1399" s="2"/>
      <c r="C1399" s="2"/>
      <c r="D1399" s="2"/>
      <c r="F1399" s="8"/>
    </row>
    <row r="1400" spans="1:6" x14ac:dyDescent="0.2">
      <c r="A1400" s="2"/>
      <c r="B1400" s="2"/>
      <c r="C1400" s="2"/>
      <c r="D1400" s="2"/>
      <c r="F1400" s="8"/>
    </row>
    <row r="1401" spans="1:6" x14ac:dyDescent="0.2">
      <c r="A1401" s="2"/>
      <c r="B1401" s="2"/>
      <c r="C1401" s="2"/>
      <c r="D1401" s="2"/>
      <c r="F1401" s="8"/>
    </row>
    <row r="1402" spans="1:6" x14ac:dyDescent="0.2">
      <c r="A1402" s="2"/>
      <c r="B1402" s="2"/>
      <c r="C1402" s="2"/>
      <c r="D1402" s="2"/>
      <c r="F1402" s="8"/>
    </row>
    <row r="1403" spans="1:6" x14ac:dyDescent="0.2">
      <c r="A1403" s="2"/>
      <c r="B1403" s="2"/>
      <c r="C1403" s="2"/>
      <c r="D1403" s="2"/>
      <c r="F1403" s="8"/>
    </row>
    <row r="1404" spans="1:6" x14ac:dyDescent="0.2">
      <c r="A1404" s="2"/>
      <c r="B1404" s="2"/>
      <c r="C1404" s="2"/>
      <c r="D1404" s="2"/>
      <c r="F1404" s="8"/>
    </row>
    <row r="1405" spans="1:6" x14ac:dyDescent="0.2">
      <c r="A1405" s="2"/>
      <c r="B1405" s="2"/>
      <c r="C1405" s="2"/>
      <c r="D1405" s="2"/>
      <c r="F1405" s="8"/>
    </row>
    <row r="1406" spans="1:6" x14ac:dyDescent="0.2">
      <c r="A1406" s="2"/>
      <c r="B1406" s="2"/>
      <c r="C1406" s="2"/>
      <c r="D1406" s="2"/>
      <c r="F1406" s="8"/>
    </row>
    <row r="1407" spans="1:6" x14ac:dyDescent="0.2">
      <c r="A1407" s="2"/>
      <c r="B1407" s="2"/>
      <c r="C1407" s="2"/>
      <c r="D1407" s="2"/>
      <c r="F1407" s="8"/>
    </row>
    <row r="1408" spans="1:6" x14ac:dyDescent="0.2">
      <c r="A1408" s="2"/>
      <c r="B1408" s="2"/>
      <c r="C1408" s="2"/>
      <c r="D1408" s="2"/>
      <c r="F1408" s="8"/>
    </row>
    <row r="1409" spans="1:6" x14ac:dyDescent="0.2">
      <c r="A1409" s="2"/>
      <c r="B1409" s="2"/>
      <c r="C1409" s="2"/>
      <c r="D1409" s="2"/>
      <c r="F1409" s="8"/>
    </row>
    <row r="1410" spans="1:6" x14ac:dyDescent="0.2">
      <c r="A1410" s="2"/>
      <c r="B1410" s="2"/>
      <c r="C1410" s="2"/>
      <c r="D1410" s="2"/>
      <c r="F1410" s="8"/>
    </row>
    <row r="1411" spans="1:6" x14ac:dyDescent="0.2">
      <c r="A1411" s="2"/>
      <c r="B1411" s="2"/>
      <c r="C1411" s="2"/>
      <c r="D1411" s="2"/>
      <c r="F1411" s="8"/>
    </row>
    <row r="1412" spans="1:6" x14ac:dyDescent="0.2">
      <c r="A1412" s="2"/>
      <c r="B1412" s="2"/>
      <c r="C1412" s="2"/>
      <c r="D1412" s="2"/>
      <c r="F1412" s="8"/>
    </row>
    <row r="1413" spans="1:6" x14ac:dyDescent="0.2">
      <c r="A1413" s="2"/>
      <c r="B1413" s="2"/>
      <c r="C1413" s="2"/>
      <c r="D1413" s="2"/>
      <c r="F1413" s="8"/>
    </row>
    <row r="1414" spans="1:6" x14ac:dyDescent="0.2">
      <c r="A1414" s="2"/>
      <c r="B1414" s="2"/>
      <c r="C1414" s="2"/>
      <c r="D1414" s="2"/>
      <c r="F1414" s="8"/>
    </row>
    <row r="1415" spans="1:6" x14ac:dyDescent="0.2">
      <c r="A1415" s="2"/>
      <c r="B1415" s="2"/>
      <c r="C1415" s="2"/>
      <c r="D1415" s="2"/>
      <c r="F1415" s="8"/>
    </row>
    <row r="1416" spans="1:6" x14ac:dyDescent="0.2">
      <c r="A1416" s="2"/>
      <c r="B1416" s="2"/>
      <c r="C1416" s="2"/>
      <c r="D1416" s="2"/>
      <c r="F1416" s="8"/>
    </row>
    <row r="1417" spans="1:6" x14ac:dyDescent="0.2">
      <c r="A1417" s="2"/>
      <c r="B1417" s="2"/>
      <c r="C1417" s="2"/>
      <c r="D1417" s="2"/>
      <c r="F1417" s="8"/>
    </row>
    <row r="1418" spans="1:6" x14ac:dyDescent="0.2">
      <c r="A1418" s="2"/>
      <c r="B1418" s="2"/>
      <c r="C1418" s="2"/>
      <c r="D1418" s="2"/>
      <c r="F1418" s="8"/>
    </row>
    <row r="1419" spans="1:6" x14ac:dyDescent="0.2">
      <c r="A1419" s="2"/>
      <c r="B1419" s="2"/>
      <c r="C1419" s="2"/>
      <c r="D1419" s="2"/>
      <c r="F1419" s="8"/>
    </row>
    <row r="1420" spans="1:6" x14ac:dyDescent="0.2">
      <c r="A1420" s="2"/>
      <c r="B1420" s="2"/>
      <c r="C1420" s="2"/>
      <c r="D1420" s="2"/>
      <c r="F1420" s="8"/>
    </row>
    <row r="1421" spans="1:6" x14ac:dyDescent="0.2">
      <c r="A1421" s="2"/>
      <c r="B1421" s="2"/>
      <c r="C1421" s="2"/>
      <c r="D1421" s="2"/>
      <c r="F1421" s="8"/>
    </row>
    <row r="1422" spans="1:6" x14ac:dyDescent="0.2">
      <c r="A1422" s="2"/>
      <c r="B1422" s="2"/>
      <c r="C1422" s="2"/>
      <c r="D1422" s="2"/>
      <c r="F1422" s="8"/>
    </row>
    <row r="1423" spans="1:6" x14ac:dyDescent="0.2">
      <c r="A1423" s="2"/>
      <c r="B1423" s="2"/>
      <c r="C1423" s="2"/>
      <c r="D1423" s="2"/>
      <c r="F1423" s="8"/>
    </row>
    <row r="1424" spans="1:6" x14ac:dyDescent="0.2">
      <c r="A1424" s="2"/>
      <c r="B1424" s="2"/>
      <c r="C1424" s="2"/>
      <c r="D1424" s="2"/>
      <c r="F1424" s="8"/>
    </row>
    <row r="1425" spans="1:6" x14ac:dyDescent="0.2">
      <c r="A1425" s="2"/>
      <c r="B1425" s="2"/>
      <c r="C1425" s="2"/>
      <c r="D1425" s="2"/>
      <c r="F1425" s="8"/>
    </row>
    <row r="1426" spans="1:6" x14ac:dyDescent="0.2">
      <c r="A1426" s="2"/>
      <c r="B1426" s="2"/>
      <c r="C1426" s="2"/>
      <c r="D1426" s="2"/>
      <c r="F1426" s="8"/>
    </row>
    <row r="1427" spans="1:6" x14ac:dyDescent="0.2">
      <c r="A1427" s="2"/>
      <c r="B1427" s="2"/>
      <c r="C1427" s="2"/>
      <c r="D1427" s="2"/>
      <c r="F1427" s="8"/>
    </row>
    <row r="1428" spans="1:6" x14ac:dyDescent="0.2">
      <c r="A1428" s="2"/>
      <c r="B1428" s="2"/>
      <c r="C1428" s="2"/>
      <c r="D1428" s="2"/>
      <c r="F1428" s="8"/>
    </row>
    <row r="1429" spans="1:6" x14ac:dyDescent="0.2">
      <c r="A1429" s="2"/>
      <c r="B1429" s="2"/>
      <c r="C1429" s="2"/>
      <c r="D1429" s="2"/>
      <c r="F1429" s="8"/>
    </row>
    <row r="1430" spans="1:6" x14ac:dyDescent="0.2">
      <c r="A1430" s="2"/>
      <c r="B1430" s="2"/>
      <c r="C1430" s="2"/>
      <c r="D1430" s="2"/>
      <c r="F1430" s="8"/>
    </row>
    <row r="1431" spans="1:6" x14ac:dyDescent="0.2">
      <c r="A1431" s="2"/>
      <c r="B1431" s="2"/>
      <c r="C1431" s="2"/>
      <c r="D1431" s="2"/>
      <c r="F1431" s="8"/>
    </row>
    <row r="1432" spans="1:6" x14ac:dyDescent="0.2">
      <c r="A1432" s="2"/>
      <c r="B1432" s="2"/>
      <c r="C1432" s="2"/>
      <c r="D1432" s="2"/>
      <c r="F1432" s="8"/>
    </row>
    <row r="1433" spans="1:6" x14ac:dyDescent="0.2">
      <c r="A1433" s="2"/>
      <c r="B1433" s="2"/>
      <c r="C1433" s="2"/>
      <c r="D1433" s="2"/>
      <c r="F1433" s="8"/>
    </row>
    <row r="1434" spans="1:6" x14ac:dyDescent="0.2">
      <c r="A1434" s="2"/>
      <c r="B1434" s="2"/>
      <c r="C1434" s="2"/>
      <c r="D1434" s="2"/>
      <c r="F1434" s="8"/>
    </row>
    <row r="1435" spans="1:6" x14ac:dyDescent="0.2">
      <c r="A1435" s="2"/>
      <c r="B1435" s="2"/>
      <c r="C1435" s="2"/>
      <c r="D1435" s="2"/>
      <c r="F1435" s="8"/>
    </row>
    <row r="1436" spans="1:6" x14ac:dyDescent="0.2">
      <c r="A1436" s="2"/>
      <c r="B1436" s="2"/>
      <c r="C1436" s="2"/>
      <c r="D1436" s="2"/>
      <c r="F1436" s="8"/>
    </row>
    <row r="1437" spans="1:6" x14ac:dyDescent="0.2">
      <c r="A1437" s="2"/>
      <c r="B1437" s="2"/>
      <c r="C1437" s="2"/>
      <c r="D1437" s="2"/>
      <c r="F1437" s="8"/>
    </row>
    <row r="1438" spans="1:6" x14ac:dyDescent="0.2">
      <c r="A1438" s="2"/>
      <c r="B1438" s="2"/>
      <c r="C1438" s="2"/>
      <c r="D1438" s="2"/>
      <c r="F1438" s="8"/>
    </row>
    <row r="1439" spans="1:6" x14ac:dyDescent="0.2">
      <c r="A1439" s="2"/>
      <c r="B1439" s="2"/>
      <c r="C1439" s="2"/>
      <c r="D1439" s="2"/>
      <c r="F1439" s="8"/>
    </row>
    <row r="1440" spans="1:6" x14ac:dyDescent="0.2">
      <c r="A1440" s="2"/>
      <c r="B1440" s="2"/>
      <c r="C1440" s="2"/>
      <c r="D1440" s="2"/>
      <c r="F1440" s="8"/>
    </row>
    <row r="1441" spans="1:6" x14ac:dyDescent="0.2">
      <c r="A1441" s="2"/>
      <c r="B1441" s="2"/>
      <c r="C1441" s="2"/>
      <c r="D1441" s="2"/>
      <c r="F1441" s="8"/>
    </row>
    <row r="1442" spans="1:6" x14ac:dyDescent="0.2">
      <c r="A1442" s="2"/>
      <c r="B1442" s="2"/>
      <c r="C1442" s="2"/>
      <c r="D1442" s="2"/>
      <c r="F1442" s="8"/>
    </row>
    <row r="1443" spans="1:6" x14ac:dyDescent="0.2">
      <c r="A1443" s="2"/>
      <c r="B1443" s="2"/>
      <c r="C1443" s="2"/>
      <c r="D1443" s="2"/>
      <c r="F1443" s="8"/>
    </row>
    <row r="1444" spans="1:6" x14ac:dyDescent="0.2">
      <c r="A1444" s="2"/>
      <c r="B1444" s="2"/>
      <c r="C1444" s="2"/>
      <c r="D1444" s="2"/>
      <c r="F1444" s="8"/>
    </row>
    <row r="1445" spans="1:6" x14ac:dyDescent="0.2">
      <c r="A1445" s="2"/>
      <c r="B1445" s="2"/>
      <c r="C1445" s="2"/>
      <c r="D1445" s="2"/>
      <c r="F1445" s="8"/>
    </row>
    <row r="1446" spans="1:6" x14ac:dyDescent="0.2">
      <c r="A1446" s="2"/>
      <c r="B1446" s="2"/>
      <c r="C1446" s="2"/>
      <c r="D1446" s="2"/>
      <c r="F1446" s="8"/>
    </row>
    <row r="1447" spans="1:6" x14ac:dyDescent="0.2">
      <c r="A1447" s="2"/>
      <c r="B1447" s="2"/>
      <c r="C1447" s="2"/>
      <c r="D1447" s="2"/>
      <c r="F1447" s="8"/>
    </row>
    <row r="1448" spans="1:6" x14ac:dyDescent="0.2">
      <c r="A1448" s="2"/>
      <c r="B1448" s="2"/>
      <c r="C1448" s="2"/>
      <c r="D1448" s="2"/>
      <c r="F1448" s="8"/>
    </row>
    <row r="1449" spans="1:6" x14ac:dyDescent="0.2">
      <c r="A1449" s="2"/>
      <c r="B1449" s="2"/>
      <c r="C1449" s="2"/>
      <c r="D1449" s="2"/>
      <c r="F1449" s="8"/>
    </row>
    <row r="1450" spans="1:6" x14ac:dyDescent="0.2">
      <c r="A1450" s="2"/>
      <c r="B1450" s="2"/>
      <c r="C1450" s="2"/>
      <c r="D1450" s="2"/>
      <c r="F1450" s="8"/>
    </row>
    <row r="1451" spans="1:6" x14ac:dyDescent="0.2">
      <c r="A1451" s="2"/>
      <c r="B1451" s="2"/>
      <c r="C1451" s="2"/>
      <c r="D1451" s="2"/>
      <c r="F1451" s="8"/>
    </row>
    <row r="1452" spans="1:6" x14ac:dyDescent="0.2">
      <c r="A1452" s="2"/>
      <c r="B1452" s="2"/>
      <c r="C1452" s="2"/>
      <c r="D1452" s="2"/>
      <c r="F1452" s="8"/>
    </row>
    <row r="1453" spans="1:6" x14ac:dyDescent="0.2">
      <c r="A1453" s="2"/>
      <c r="B1453" s="2"/>
      <c r="C1453" s="2"/>
      <c r="D1453" s="2"/>
      <c r="F1453" s="8"/>
    </row>
    <row r="1454" spans="1:6" x14ac:dyDescent="0.2">
      <c r="A1454" s="2"/>
      <c r="B1454" s="2"/>
      <c r="C1454" s="2"/>
      <c r="D1454" s="2"/>
      <c r="F1454" s="8"/>
    </row>
    <row r="1455" spans="1:6" x14ac:dyDescent="0.2">
      <c r="A1455" s="2"/>
      <c r="B1455" s="2"/>
      <c r="C1455" s="2"/>
      <c r="D1455" s="2"/>
      <c r="F1455" s="8"/>
    </row>
    <row r="1456" spans="1:6" x14ac:dyDescent="0.2">
      <c r="A1456" s="2"/>
      <c r="B1456" s="2"/>
      <c r="C1456" s="2"/>
      <c r="D1456" s="2"/>
      <c r="F1456" s="8"/>
    </row>
    <row r="1457" spans="1:6" x14ac:dyDescent="0.2">
      <c r="A1457" s="2"/>
      <c r="B1457" s="2"/>
      <c r="C1457" s="2"/>
      <c r="D1457" s="2"/>
      <c r="F1457" s="8"/>
    </row>
    <row r="1458" spans="1:6" x14ac:dyDescent="0.2">
      <c r="A1458" s="2"/>
      <c r="B1458" s="2"/>
      <c r="C1458" s="2"/>
      <c r="D1458" s="2"/>
      <c r="F1458" s="8"/>
    </row>
    <row r="1459" spans="1:6" x14ac:dyDescent="0.2">
      <c r="A1459" s="2"/>
      <c r="B1459" s="2"/>
      <c r="C1459" s="2"/>
      <c r="D1459" s="2"/>
      <c r="F1459" s="8"/>
    </row>
    <row r="1460" spans="1:6" x14ac:dyDescent="0.2">
      <c r="A1460" s="2"/>
      <c r="B1460" s="2"/>
      <c r="C1460" s="2"/>
      <c r="D1460" s="2"/>
      <c r="F1460" s="8"/>
    </row>
    <row r="1461" spans="1:6" x14ac:dyDescent="0.2">
      <c r="A1461" s="2"/>
      <c r="B1461" s="2"/>
      <c r="C1461" s="2"/>
      <c r="D1461" s="2"/>
      <c r="F1461" s="8"/>
    </row>
    <row r="1462" spans="1:6" x14ac:dyDescent="0.2">
      <c r="A1462" s="2"/>
      <c r="B1462" s="2"/>
      <c r="C1462" s="2"/>
      <c r="D1462" s="2"/>
      <c r="F1462" s="8"/>
    </row>
    <row r="1463" spans="1:6" x14ac:dyDescent="0.2">
      <c r="A1463" s="2"/>
      <c r="B1463" s="2"/>
      <c r="C1463" s="2"/>
      <c r="D1463" s="2"/>
      <c r="F1463" s="8"/>
    </row>
    <row r="1464" spans="1:6" x14ac:dyDescent="0.2">
      <c r="A1464" s="2"/>
      <c r="B1464" s="2"/>
      <c r="C1464" s="2"/>
      <c r="D1464" s="2"/>
      <c r="F1464" s="8"/>
    </row>
    <row r="1465" spans="1:6" x14ac:dyDescent="0.2">
      <c r="A1465" s="2"/>
      <c r="B1465" s="2"/>
      <c r="C1465" s="2"/>
      <c r="D1465" s="2"/>
      <c r="F1465" s="8"/>
    </row>
    <row r="1466" spans="1:6" x14ac:dyDescent="0.2">
      <c r="A1466" s="2"/>
      <c r="B1466" s="2"/>
      <c r="C1466" s="2"/>
      <c r="D1466" s="2"/>
      <c r="F1466" s="8"/>
    </row>
    <row r="1467" spans="1:6" x14ac:dyDescent="0.2">
      <c r="A1467" s="2"/>
      <c r="B1467" s="2"/>
      <c r="C1467" s="2"/>
      <c r="D1467" s="2"/>
      <c r="F1467" s="8"/>
    </row>
    <row r="1468" spans="1:6" x14ac:dyDescent="0.2">
      <c r="A1468" s="2"/>
      <c r="B1468" s="2"/>
      <c r="C1468" s="2"/>
      <c r="D1468" s="2"/>
      <c r="F1468" s="8"/>
    </row>
    <row r="1469" spans="1:6" x14ac:dyDescent="0.2">
      <c r="A1469" s="2"/>
      <c r="B1469" s="2"/>
      <c r="C1469" s="2"/>
      <c r="D1469" s="2"/>
      <c r="F1469" s="8"/>
    </row>
    <row r="1470" spans="1:6" x14ac:dyDescent="0.2">
      <c r="A1470" s="2"/>
      <c r="B1470" s="2"/>
      <c r="C1470" s="2"/>
      <c r="D1470" s="2"/>
      <c r="F1470" s="8"/>
    </row>
    <row r="1471" spans="1:6" x14ac:dyDescent="0.2">
      <c r="A1471" s="2"/>
      <c r="B1471" s="2"/>
      <c r="C1471" s="2"/>
      <c r="D1471" s="2"/>
      <c r="F1471" s="8"/>
    </row>
    <row r="1472" spans="1:6" x14ac:dyDescent="0.2">
      <c r="A1472" s="2"/>
      <c r="B1472" s="2"/>
      <c r="C1472" s="2"/>
      <c r="D1472" s="2"/>
      <c r="F1472" s="8"/>
    </row>
    <row r="1473" spans="1:6" x14ac:dyDescent="0.2">
      <c r="A1473" s="2"/>
      <c r="B1473" s="2"/>
      <c r="C1473" s="2"/>
      <c r="D1473" s="2"/>
      <c r="F1473" s="8"/>
    </row>
    <row r="1474" spans="1:6" x14ac:dyDescent="0.2">
      <c r="A1474" s="2"/>
      <c r="B1474" s="2"/>
      <c r="C1474" s="2"/>
      <c r="D1474" s="2"/>
      <c r="F1474" s="8"/>
    </row>
    <row r="1475" spans="1:6" x14ac:dyDescent="0.2">
      <c r="A1475" s="2"/>
      <c r="B1475" s="2"/>
      <c r="C1475" s="2"/>
      <c r="D1475" s="2"/>
      <c r="F1475" s="8"/>
    </row>
    <row r="1476" spans="1:6" x14ac:dyDescent="0.2">
      <c r="A1476" s="2"/>
      <c r="B1476" s="2"/>
      <c r="C1476" s="2"/>
      <c r="D1476" s="2"/>
      <c r="F1476" s="8"/>
    </row>
    <row r="1477" spans="1:6" x14ac:dyDescent="0.2">
      <c r="A1477" s="2"/>
      <c r="B1477" s="2"/>
      <c r="C1477" s="2"/>
      <c r="D1477" s="2"/>
      <c r="F1477" s="8"/>
    </row>
    <row r="1478" spans="1:6" x14ac:dyDescent="0.2">
      <c r="A1478" s="2"/>
      <c r="B1478" s="2"/>
      <c r="C1478" s="2"/>
      <c r="D1478" s="2"/>
      <c r="F1478" s="8"/>
    </row>
    <row r="1479" spans="1:6" x14ac:dyDescent="0.2">
      <c r="A1479" s="2"/>
      <c r="B1479" s="2"/>
      <c r="C1479" s="2"/>
      <c r="D1479" s="2"/>
      <c r="F1479" s="8"/>
    </row>
    <row r="1480" spans="1:6" x14ac:dyDescent="0.2">
      <c r="A1480" s="2"/>
      <c r="B1480" s="2"/>
      <c r="C1480" s="2"/>
      <c r="D1480" s="2"/>
      <c r="F1480" s="8"/>
    </row>
    <row r="1481" spans="1:6" x14ac:dyDescent="0.2">
      <c r="A1481" s="2"/>
      <c r="B1481" s="2"/>
      <c r="C1481" s="2"/>
      <c r="D1481" s="2"/>
      <c r="F1481" s="8"/>
    </row>
    <row r="1482" spans="1:6" x14ac:dyDescent="0.2">
      <c r="A1482" s="2"/>
      <c r="B1482" s="2"/>
      <c r="C1482" s="2"/>
      <c r="D1482" s="2"/>
      <c r="F1482" s="8"/>
    </row>
    <row r="1483" spans="1:6" x14ac:dyDescent="0.2">
      <c r="A1483" s="2"/>
      <c r="B1483" s="2"/>
      <c r="C1483" s="2"/>
      <c r="D1483" s="2"/>
      <c r="F1483" s="8"/>
    </row>
    <row r="1484" spans="1:6" x14ac:dyDescent="0.2">
      <c r="A1484" s="2"/>
      <c r="B1484" s="2"/>
      <c r="C1484" s="2"/>
      <c r="D1484" s="2"/>
      <c r="F1484" s="8"/>
    </row>
    <row r="1485" spans="1:6" x14ac:dyDescent="0.2">
      <c r="A1485" s="2"/>
      <c r="B1485" s="2"/>
      <c r="C1485" s="2"/>
      <c r="D1485" s="2"/>
      <c r="F1485" s="8"/>
    </row>
    <row r="1486" spans="1:6" x14ac:dyDescent="0.2">
      <c r="A1486" s="2"/>
      <c r="B1486" s="2"/>
      <c r="C1486" s="2"/>
      <c r="D1486" s="2"/>
      <c r="F1486" s="8"/>
    </row>
    <row r="1487" spans="1:6" x14ac:dyDescent="0.2">
      <c r="A1487" s="2"/>
      <c r="B1487" s="2"/>
      <c r="C1487" s="2"/>
      <c r="D1487" s="2"/>
      <c r="F1487" s="8"/>
    </row>
    <row r="1488" spans="1:6" x14ac:dyDescent="0.2">
      <c r="A1488" s="2"/>
      <c r="B1488" s="2"/>
      <c r="C1488" s="2"/>
      <c r="D1488" s="2"/>
      <c r="F1488" s="8"/>
    </row>
    <row r="1489" spans="1:6" x14ac:dyDescent="0.2">
      <c r="A1489" s="2"/>
      <c r="B1489" s="2"/>
      <c r="C1489" s="2"/>
      <c r="D1489" s="2"/>
      <c r="F1489" s="8"/>
    </row>
    <row r="1490" spans="1:6" x14ac:dyDescent="0.2">
      <c r="A1490" s="2"/>
      <c r="B1490" s="2"/>
      <c r="C1490" s="2"/>
      <c r="D1490" s="2"/>
      <c r="F1490" s="8"/>
    </row>
    <row r="1491" spans="1:6" x14ac:dyDescent="0.2">
      <c r="A1491" s="2"/>
      <c r="B1491" s="2"/>
      <c r="C1491" s="2"/>
      <c r="D1491" s="2"/>
      <c r="F1491" s="8"/>
    </row>
    <row r="1492" spans="1:6" x14ac:dyDescent="0.2">
      <c r="A1492" s="2"/>
      <c r="B1492" s="2"/>
      <c r="C1492" s="2"/>
      <c r="D1492" s="2"/>
      <c r="F1492" s="8"/>
    </row>
    <row r="1493" spans="1:6" x14ac:dyDescent="0.2">
      <c r="A1493" s="2"/>
      <c r="B1493" s="2"/>
      <c r="C1493" s="2"/>
      <c r="D1493" s="2"/>
      <c r="F1493" s="8"/>
    </row>
    <row r="1494" spans="1:6" x14ac:dyDescent="0.2">
      <c r="A1494" s="2"/>
      <c r="B1494" s="2"/>
      <c r="C1494" s="2"/>
      <c r="D1494" s="2"/>
      <c r="F1494" s="8"/>
    </row>
    <row r="1495" spans="1:6" x14ac:dyDescent="0.2">
      <c r="A1495" s="2"/>
      <c r="B1495" s="2"/>
      <c r="C1495" s="2"/>
      <c r="D1495" s="2"/>
      <c r="F1495" s="8"/>
    </row>
    <row r="1496" spans="1:6" x14ac:dyDescent="0.2">
      <c r="A1496" s="2"/>
      <c r="B1496" s="2"/>
      <c r="C1496" s="2"/>
      <c r="D1496" s="2"/>
      <c r="F1496" s="8"/>
    </row>
    <row r="1497" spans="1:6" x14ac:dyDescent="0.2">
      <c r="A1497" s="2"/>
      <c r="B1497" s="2"/>
      <c r="C1497" s="2"/>
      <c r="D1497" s="2"/>
      <c r="F1497" s="8"/>
    </row>
    <row r="1498" spans="1:6" x14ac:dyDescent="0.2">
      <c r="A1498" s="2"/>
      <c r="B1498" s="2"/>
      <c r="C1498" s="2"/>
      <c r="D1498" s="2"/>
      <c r="F1498" s="8"/>
    </row>
    <row r="1499" spans="1:6" x14ac:dyDescent="0.2">
      <c r="A1499" s="2"/>
      <c r="B1499" s="2"/>
      <c r="C1499" s="2"/>
      <c r="D1499" s="2"/>
      <c r="F1499" s="8"/>
    </row>
    <row r="1500" spans="1:6" x14ac:dyDescent="0.2">
      <c r="A1500" s="2"/>
      <c r="B1500" s="2"/>
      <c r="C1500" s="2"/>
      <c r="D1500" s="2"/>
      <c r="F1500" s="8"/>
    </row>
    <row r="1501" spans="1:6" x14ac:dyDescent="0.2">
      <c r="A1501" s="2"/>
      <c r="B1501" s="2"/>
      <c r="C1501" s="2"/>
      <c r="D1501" s="2"/>
      <c r="F1501" s="8"/>
    </row>
    <row r="1502" spans="1:6" x14ac:dyDescent="0.2">
      <c r="A1502" s="2"/>
      <c r="B1502" s="2"/>
      <c r="C1502" s="2"/>
      <c r="D1502" s="2"/>
      <c r="F1502" s="8"/>
    </row>
    <row r="1503" spans="1:6" x14ac:dyDescent="0.2">
      <c r="A1503" s="2"/>
      <c r="B1503" s="2"/>
      <c r="C1503" s="2"/>
      <c r="D1503" s="2"/>
      <c r="F1503" s="8"/>
    </row>
    <row r="1504" spans="1:6" x14ac:dyDescent="0.2">
      <c r="A1504" s="2"/>
      <c r="B1504" s="2"/>
      <c r="C1504" s="2"/>
      <c r="D1504" s="2"/>
      <c r="F1504" s="8"/>
    </row>
    <row r="1505" spans="1:6" x14ac:dyDescent="0.2">
      <c r="A1505" s="2"/>
      <c r="B1505" s="2"/>
      <c r="C1505" s="2"/>
      <c r="D1505" s="2"/>
      <c r="F1505" s="8"/>
    </row>
    <row r="1506" spans="1:6" x14ac:dyDescent="0.2">
      <c r="A1506" s="2"/>
      <c r="B1506" s="2"/>
      <c r="C1506" s="2"/>
      <c r="D1506" s="2"/>
      <c r="F1506" s="8"/>
    </row>
    <row r="1507" spans="1:6" x14ac:dyDescent="0.2">
      <c r="A1507" s="2"/>
      <c r="B1507" s="2"/>
      <c r="C1507" s="2"/>
      <c r="D1507" s="2"/>
      <c r="F1507" s="8"/>
    </row>
    <row r="1508" spans="1:6" x14ac:dyDescent="0.2">
      <c r="A1508" s="2"/>
      <c r="B1508" s="2"/>
      <c r="C1508" s="2"/>
      <c r="D1508" s="2"/>
      <c r="F1508" s="8"/>
    </row>
    <row r="1509" spans="1:6" x14ac:dyDescent="0.2">
      <c r="A1509" s="2"/>
      <c r="B1509" s="2"/>
      <c r="C1509" s="2"/>
      <c r="D1509" s="2"/>
      <c r="F1509" s="8"/>
    </row>
    <row r="1510" spans="1:6" x14ac:dyDescent="0.2">
      <c r="A1510" s="2"/>
      <c r="B1510" s="2"/>
      <c r="C1510" s="2"/>
      <c r="D1510" s="2"/>
      <c r="F1510" s="8"/>
    </row>
    <row r="1511" spans="1:6" x14ac:dyDescent="0.2">
      <c r="A1511" s="2"/>
      <c r="B1511" s="2"/>
      <c r="C1511" s="2"/>
      <c r="D1511" s="2"/>
      <c r="F1511" s="8"/>
    </row>
    <row r="1512" spans="1:6" x14ac:dyDescent="0.2">
      <c r="A1512" s="2"/>
      <c r="B1512" s="2"/>
      <c r="C1512" s="2"/>
      <c r="D1512" s="2"/>
      <c r="F1512" s="8"/>
    </row>
    <row r="1513" spans="1:6" x14ac:dyDescent="0.2">
      <c r="A1513" s="2"/>
      <c r="B1513" s="2"/>
      <c r="C1513" s="2"/>
      <c r="D1513" s="2"/>
      <c r="F1513" s="8"/>
    </row>
    <row r="1514" spans="1:6" x14ac:dyDescent="0.2">
      <c r="A1514" s="2"/>
      <c r="B1514" s="2"/>
      <c r="C1514" s="2"/>
      <c r="D1514" s="2"/>
      <c r="F1514" s="8"/>
    </row>
    <row r="1515" spans="1:6" x14ac:dyDescent="0.2">
      <c r="A1515" s="2"/>
      <c r="B1515" s="2"/>
      <c r="C1515" s="2"/>
      <c r="D1515" s="2"/>
      <c r="F1515" s="8"/>
    </row>
    <row r="1516" spans="1:6" x14ac:dyDescent="0.2">
      <c r="A1516" s="2"/>
      <c r="B1516" s="2"/>
      <c r="C1516" s="2"/>
      <c r="D1516" s="2"/>
      <c r="F1516" s="8"/>
    </row>
    <row r="1517" spans="1:6" x14ac:dyDescent="0.2">
      <c r="A1517" s="2"/>
      <c r="B1517" s="2"/>
      <c r="C1517" s="2"/>
      <c r="D1517" s="2"/>
      <c r="F1517" s="8"/>
    </row>
    <row r="1518" spans="1:6" x14ac:dyDescent="0.2">
      <c r="A1518" s="2"/>
      <c r="B1518" s="2"/>
      <c r="C1518" s="2"/>
      <c r="D1518" s="2"/>
      <c r="F1518" s="8"/>
    </row>
    <row r="1519" spans="1:6" x14ac:dyDescent="0.2">
      <c r="A1519" s="2"/>
      <c r="B1519" s="2"/>
      <c r="C1519" s="2"/>
      <c r="D1519" s="2"/>
      <c r="F1519" s="8"/>
    </row>
    <row r="1520" spans="1:6" x14ac:dyDescent="0.2">
      <c r="A1520" s="2"/>
      <c r="B1520" s="2"/>
      <c r="C1520" s="2"/>
      <c r="D1520" s="2"/>
      <c r="F1520" s="8"/>
    </row>
    <row r="1521" spans="1:6" x14ac:dyDescent="0.2">
      <c r="A1521" s="2"/>
      <c r="B1521" s="2"/>
      <c r="C1521" s="2"/>
      <c r="D1521" s="2"/>
      <c r="F1521" s="8"/>
    </row>
    <row r="1522" spans="1:6" x14ac:dyDescent="0.2">
      <c r="A1522" s="2"/>
      <c r="B1522" s="2"/>
      <c r="C1522" s="2"/>
      <c r="D1522" s="2"/>
      <c r="F1522" s="8"/>
    </row>
    <row r="1523" spans="1:6" x14ac:dyDescent="0.2">
      <c r="A1523" s="2"/>
      <c r="B1523" s="2"/>
      <c r="C1523" s="2"/>
      <c r="D1523" s="2"/>
      <c r="F1523" s="8"/>
    </row>
    <row r="1524" spans="1:6" x14ac:dyDescent="0.2">
      <c r="A1524" s="2"/>
      <c r="B1524" s="2"/>
      <c r="C1524" s="2"/>
      <c r="D1524" s="2"/>
      <c r="F1524" s="8"/>
    </row>
    <row r="1525" spans="1:6" x14ac:dyDescent="0.2">
      <c r="A1525" s="2"/>
      <c r="B1525" s="2"/>
      <c r="C1525" s="2"/>
      <c r="D1525" s="2"/>
      <c r="F1525" s="8"/>
    </row>
    <row r="1526" spans="1:6" x14ac:dyDescent="0.2">
      <c r="A1526" s="2"/>
      <c r="B1526" s="2"/>
      <c r="C1526" s="2"/>
      <c r="D1526" s="2"/>
      <c r="F1526" s="8"/>
    </row>
    <row r="1527" spans="1:6" x14ac:dyDescent="0.2">
      <c r="A1527" s="2"/>
      <c r="B1527" s="2"/>
      <c r="C1527" s="2"/>
      <c r="D1527" s="2"/>
      <c r="F1527" s="8"/>
    </row>
    <row r="1528" spans="1:6" x14ac:dyDescent="0.2">
      <c r="A1528" s="2"/>
      <c r="B1528" s="2"/>
      <c r="C1528" s="2"/>
      <c r="D1528" s="2"/>
      <c r="F1528" s="8"/>
    </row>
    <row r="1529" spans="1:6" x14ac:dyDescent="0.2">
      <c r="A1529" s="2"/>
      <c r="B1529" s="2"/>
      <c r="C1529" s="2"/>
      <c r="D1529" s="2"/>
      <c r="F1529" s="8"/>
    </row>
    <row r="1530" spans="1:6" x14ac:dyDescent="0.2">
      <c r="A1530" s="2"/>
      <c r="B1530" s="2"/>
      <c r="C1530" s="2"/>
      <c r="D1530" s="2"/>
      <c r="F1530" s="8"/>
    </row>
    <row r="1531" spans="1:6" x14ac:dyDescent="0.2">
      <c r="A1531" s="2"/>
      <c r="B1531" s="2"/>
      <c r="C1531" s="2"/>
      <c r="D1531" s="2"/>
      <c r="F1531" s="8"/>
    </row>
    <row r="1532" spans="1:6" x14ac:dyDescent="0.2">
      <c r="A1532" s="2"/>
      <c r="B1532" s="2"/>
      <c r="C1532" s="2"/>
      <c r="D1532" s="2"/>
      <c r="F1532" s="8"/>
    </row>
    <row r="1533" spans="1:6" x14ac:dyDescent="0.2">
      <c r="A1533" s="2"/>
      <c r="B1533" s="2"/>
      <c r="C1533" s="2"/>
      <c r="D1533" s="2"/>
      <c r="F1533" s="8"/>
    </row>
    <row r="1534" spans="1:6" x14ac:dyDescent="0.2">
      <c r="A1534" s="2"/>
      <c r="B1534" s="2"/>
      <c r="C1534" s="2"/>
      <c r="D1534" s="2"/>
      <c r="F1534" s="8"/>
    </row>
    <row r="1535" spans="1:6" x14ac:dyDescent="0.2">
      <c r="A1535" s="2"/>
      <c r="B1535" s="2"/>
      <c r="C1535" s="2"/>
      <c r="D1535" s="2"/>
      <c r="F1535" s="8"/>
    </row>
    <row r="1536" spans="1:6" x14ac:dyDescent="0.2">
      <c r="A1536" s="2"/>
      <c r="B1536" s="2"/>
      <c r="C1536" s="2"/>
      <c r="D1536" s="2"/>
      <c r="F1536" s="8"/>
    </row>
    <row r="1537" spans="1:6" x14ac:dyDescent="0.2">
      <c r="A1537" s="2"/>
      <c r="B1537" s="2"/>
      <c r="C1537" s="2"/>
      <c r="D1537" s="2"/>
      <c r="F1537" s="8"/>
    </row>
    <row r="1538" spans="1:6" x14ac:dyDescent="0.2">
      <c r="A1538" s="2"/>
      <c r="B1538" s="2"/>
      <c r="C1538" s="2"/>
      <c r="D1538" s="2"/>
      <c r="F1538" s="8"/>
    </row>
    <row r="1539" spans="1:6" x14ac:dyDescent="0.2">
      <c r="A1539" s="2"/>
      <c r="B1539" s="2"/>
      <c r="C1539" s="2"/>
      <c r="D1539" s="2"/>
      <c r="F1539" s="8"/>
    </row>
    <row r="1540" spans="1:6" x14ac:dyDescent="0.2">
      <c r="A1540" s="2"/>
      <c r="B1540" s="2"/>
      <c r="C1540" s="2"/>
      <c r="D1540" s="2"/>
      <c r="F1540" s="8"/>
    </row>
    <row r="1541" spans="1:6" x14ac:dyDescent="0.2">
      <c r="A1541" s="2"/>
      <c r="B1541" s="2"/>
      <c r="C1541" s="2"/>
      <c r="D1541" s="2"/>
      <c r="F1541" s="8"/>
    </row>
    <row r="1542" spans="1:6" x14ac:dyDescent="0.2">
      <c r="A1542" s="2"/>
      <c r="B1542" s="2"/>
      <c r="C1542" s="2"/>
      <c r="D1542" s="2"/>
      <c r="F1542" s="8"/>
    </row>
    <row r="1543" spans="1:6" x14ac:dyDescent="0.2">
      <c r="A1543" s="2"/>
      <c r="B1543" s="2"/>
      <c r="C1543" s="2"/>
      <c r="D1543" s="2"/>
      <c r="F1543" s="8"/>
    </row>
    <row r="1544" spans="1:6" x14ac:dyDescent="0.2">
      <c r="A1544" s="2"/>
      <c r="B1544" s="2"/>
      <c r="C1544" s="2"/>
      <c r="D1544" s="2"/>
      <c r="F1544" s="8"/>
    </row>
    <row r="1545" spans="1:6" x14ac:dyDescent="0.2">
      <c r="A1545" s="2"/>
      <c r="B1545" s="2"/>
      <c r="C1545" s="2"/>
      <c r="D1545" s="2"/>
      <c r="F1545" s="8"/>
    </row>
    <row r="1546" spans="1:6" x14ac:dyDescent="0.2">
      <c r="A1546" s="2"/>
      <c r="B1546" s="2"/>
      <c r="C1546" s="2"/>
      <c r="D1546" s="2"/>
      <c r="F1546" s="8"/>
    </row>
    <row r="1547" spans="1:6" x14ac:dyDescent="0.2">
      <c r="A1547" s="2"/>
      <c r="B1547" s="2"/>
      <c r="C1547" s="2"/>
      <c r="D1547" s="2"/>
      <c r="F1547" s="8"/>
    </row>
    <row r="1548" spans="1:6" x14ac:dyDescent="0.2">
      <c r="A1548" s="2"/>
      <c r="B1548" s="2"/>
      <c r="C1548" s="2"/>
      <c r="D1548" s="2"/>
      <c r="F1548" s="8"/>
    </row>
    <row r="1549" spans="1:6" x14ac:dyDescent="0.2">
      <c r="A1549" s="2"/>
      <c r="B1549" s="2"/>
      <c r="C1549" s="2"/>
      <c r="D1549" s="2"/>
      <c r="F1549" s="8"/>
    </row>
    <row r="1550" spans="1:6" x14ac:dyDescent="0.2">
      <c r="A1550" s="2"/>
      <c r="B1550" s="2"/>
      <c r="C1550" s="2"/>
      <c r="D1550" s="2"/>
      <c r="F1550" s="8"/>
    </row>
    <row r="1551" spans="1:6" x14ac:dyDescent="0.2">
      <c r="A1551" s="2"/>
      <c r="B1551" s="2"/>
      <c r="C1551" s="2"/>
      <c r="D1551" s="2"/>
      <c r="F1551" s="8"/>
    </row>
    <row r="1552" spans="1:6" x14ac:dyDescent="0.2">
      <c r="A1552" s="2"/>
      <c r="B1552" s="2"/>
      <c r="C1552" s="2"/>
      <c r="D1552" s="2"/>
      <c r="F1552" s="8"/>
    </row>
    <row r="1553" spans="1:6" x14ac:dyDescent="0.2">
      <c r="A1553" s="2"/>
      <c r="B1553" s="2"/>
      <c r="C1553" s="2"/>
      <c r="D1553" s="2"/>
      <c r="F1553" s="8"/>
    </row>
    <row r="1554" spans="1:6" x14ac:dyDescent="0.2">
      <c r="A1554" s="2"/>
      <c r="B1554" s="2"/>
      <c r="C1554" s="2"/>
      <c r="D1554" s="2"/>
      <c r="F1554" s="8"/>
    </row>
    <row r="1555" spans="1:6" x14ac:dyDescent="0.2">
      <c r="A1555" s="2"/>
      <c r="B1555" s="2"/>
      <c r="C1555" s="2"/>
      <c r="D1555" s="2"/>
      <c r="F1555" s="8"/>
    </row>
    <row r="1556" spans="1:6" x14ac:dyDescent="0.2">
      <c r="A1556" s="2"/>
      <c r="B1556" s="2"/>
      <c r="C1556" s="2"/>
      <c r="D1556" s="2"/>
      <c r="F1556" s="8"/>
    </row>
    <row r="1557" spans="1:6" x14ac:dyDescent="0.2">
      <c r="A1557" s="2"/>
      <c r="B1557" s="2"/>
      <c r="C1557" s="2"/>
      <c r="D1557" s="2"/>
      <c r="F1557" s="8"/>
    </row>
    <row r="1558" spans="1:6" x14ac:dyDescent="0.2">
      <c r="A1558" s="2"/>
      <c r="B1558" s="2"/>
      <c r="C1558" s="2"/>
      <c r="D1558" s="2"/>
      <c r="F1558" s="8"/>
    </row>
    <row r="1559" spans="1:6" x14ac:dyDescent="0.2">
      <c r="A1559" s="2"/>
      <c r="B1559" s="2"/>
      <c r="C1559" s="2"/>
      <c r="D1559" s="2"/>
      <c r="F1559" s="8"/>
    </row>
    <row r="1560" spans="1:6" x14ac:dyDescent="0.2">
      <c r="A1560" s="2"/>
      <c r="B1560" s="2"/>
      <c r="C1560" s="2"/>
      <c r="D1560" s="2"/>
      <c r="F1560" s="8"/>
    </row>
    <row r="1561" spans="1:6" x14ac:dyDescent="0.2">
      <c r="A1561" s="2"/>
      <c r="B1561" s="2"/>
      <c r="C1561" s="2"/>
      <c r="D1561" s="2"/>
      <c r="F1561" s="8"/>
    </row>
    <row r="1562" spans="1:6" x14ac:dyDescent="0.2">
      <c r="A1562" s="2"/>
      <c r="B1562" s="2"/>
      <c r="C1562" s="2"/>
      <c r="D1562" s="2"/>
      <c r="F1562" s="8"/>
    </row>
    <row r="1563" spans="1:6" x14ac:dyDescent="0.2">
      <c r="A1563" s="2"/>
      <c r="B1563" s="2"/>
      <c r="C1563" s="2"/>
      <c r="D1563" s="2"/>
      <c r="F1563" s="8"/>
    </row>
    <row r="1564" spans="1:6" x14ac:dyDescent="0.2">
      <c r="A1564" s="2"/>
      <c r="B1564" s="2"/>
      <c r="C1564" s="2"/>
      <c r="D1564" s="2"/>
      <c r="F1564" s="8"/>
    </row>
    <row r="1565" spans="1:6" x14ac:dyDescent="0.2">
      <c r="A1565" s="2"/>
      <c r="B1565" s="2"/>
      <c r="C1565" s="2"/>
      <c r="D1565" s="2"/>
      <c r="F1565" s="8"/>
    </row>
    <row r="1566" spans="1:6" x14ac:dyDescent="0.2">
      <c r="A1566" s="2"/>
      <c r="B1566" s="2"/>
      <c r="C1566" s="2"/>
      <c r="D1566" s="2"/>
      <c r="F1566" s="8"/>
    </row>
    <row r="1567" spans="1:6" x14ac:dyDescent="0.2">
      <c r="A1567" s="2"/>
      <c r="B1567" s="2"/>
      <c r="C1567" s="2"/>
      <c r="D1567" s="2"/>
      <c r="F1567" s="8"/>
    </row>
    <row r="1568" spans="1:6" x14ac:dyDescent="0.2">
      <c r="A1568" s="2"/>
      <c r="B1568" s="2"/>
      <c r="C1568" s="2"/>
      <c r="D1568" s="2"/>
      <c r="F1568" s="8"/>
    </row>
    <row r="1569" spans="1:6" x14ac:dyDescent="0.2">
      <c r="A1569" s="2"/>
      <c r="B1569" s="2"/>
      <c r="C1569" s="2"/>
      <c r="D1569" s="2"/>
      <c r="F1569" s="8"/>
    </row>
    <row r="1570" spans="1:6" x14ac:dyDescent="0.2">
      <c r="A1570" s="2"/>
      <c r="B1570" s="2"/>
      <c r="C1570" s="2"/>
      <c r="D1570" s="2"/>
      <c r="F1570" s="8"/>
    </row>
    <row r="1571" spans="1:6" x14ac:dyDescent="0.2">
      <c r="A1571" s="2"/>
      <c r="B1571" s="2"/>
      <c r="C1571" s="2"/>
      <c r="D1571" s="2"/>
      <c r="F1571" s="8"/>
    </row>
    <row r="1572" spans="1:6" x14ac:dyDescent="0.2">
      <c r="A1572" s="2"/>
      <c r="B1572" s="2"/>
      <c r="C1572" s="2"/>
      <c r="D1572" s="2"/>
      <c r="F1572" s="8"/>
    </row>
    <row r="1573" spans="1:6" x14ac:dyDescent="0.2">
      <c r="A1573" s="2"/>
      <c r="B1573" s="2"/>
      <c r="C1573" s="2"/>
      <c r="D1573" s="2"/>
      <c r="F1573" s="8"/>
    </row>
    <row r="1574" spans="1:6" x14ac:dyDescent="0.2">
      <c r="A1574" s="2"/>
      <c r="B1574" s="2"/>
      <c r="C1574" s="2"/>
      <c r="D1574" s="2"/>
      <c r="F1574" s="8"/>
    </row>
    <row r="1575" spans="1:6" x14ac:dyDescent="0.2">
      <c r="A1575" s="2"/>
      <c r="B1575" s="2"/>
      <c r="C1575" s="2"/>
      <c r="D1575" s="2"/>
      <c r="F1575" s="8"/>
    </row>
    <row r="1576" spans="1:6" x14ac:dyDescent="0.2">
      <c r="A1576" s="2"/>
      <c r="B1576" s="2"/>
      <c r="C1576" s="2"/>
      <c r="D1576" s="2"/>
      <c r="F1576" s="8"/>
    </row>
    <row r="1577" spans="1:6" x14ac:dyDescent="0.2">
      <c r="A1577" s="2"/>
      <c r="B1577" s="2"/>
      <c r="C1577" s="2"/>
      <c r="D1577" s="2"/>
      <c r="F1577" s="8"/>
    </row>
    <row r="1578" spans="1:6" x14ac:dyDescent="0.2">
      <c r="A1578" s="2"/>
      <c r="B1578" s="2"/>
      <c r="C1578" s="2"/>
      <c r="D1578" s="2"/>
      <c r="F1578" s="8"/>
    </row>
    <row r="1579" spans="1:6" x14ac:dyDescent="0.2">
      <c r="A1579" s="2"/>
      <c r="B1579" s="2"/>
      <c r="C1579" s="2"/>
      <c r="D1579" s="2"/>
      <c r="F1579" s="8"/>
    </row>
    <row r="1580" spans="1:6" x14ac:dyDescent="0.2">
      <c r="A1580" s="2"/>
      <c r="B1580" s="2"/>
      <c r="C1580" s="2"/>
      <c r="D1580" s="2"/>
      <c r="F1580" s="8"/>
    </row>
    <row r="1581" spans="1:6" x14ac:dyDescent="0.2">
      <c r="A1581" s="2"/>
      <c r="B1581" s="2"/>
      <c r="C1581" s="2"/>
      <c r="D1581" s="2"/>
      <c r="F1581" s="8"/>
    </row>
    <row r="1582" spans="1:6" x14ac:dyDescent="0.2">
      <c r="A1582" s="2"/>
      <c r="B1582" s="2"/>
      <c r="C1582" s="2"/>
      <c r="D1582" s="2"/>
      <c r="F1582" s="8"/>
    </row>
    <row r="1583" spans="1:6" x14ac:dyDescent="0.2">
      <c r="A1583" s="2"/>
      <c r="B1583" s="2"/>
      <c r="C1583" s="2"/>
      <c r="D1583" s="2"/>
      <c r="F1583" s="8"/>
    </row>
    <row r="1584" spans="1:6" x14ac:dyDescent="0.2">
      <c r="A1584" s="2"/>
      <c r="B1584" s="2"/>
      <c r="C1584" s="2"/>
      <c r="D1584" s="2"/>
      <c r="F1584" s="8"/>
    </row>
    <row r="1585" spans="1:6" x14ac:dyDescent="0.2">
      <c r="A1585" s="2"/>
      <c r="B1585" s="2"/>
      <c r="C1585" s="2"/>
      <c r="D1585" s="2"/>
      <c r="F1585" s="8"/>
    </row>
    <row r="1586" spans="1:6" x14ac:dyDescent="0.2">
      <c r="A1586" s="2"/>
      <c r="B1586" s="2"/>
      <c r="C1586" s="2"/>
      <c r="D1586" s="2"/>
      <c r="F1586" s="8"/>
    </row>
    <row r="1587" spans="1:6" x14ac:dyDescent="0.2">
      <c r="A1587" s="2"/>
      <c r="B1587" s="2"/>
      <c r="C1587" s="2"/>
      <c r="D1587" s="2"/>
      <c r="F1587" s="8"/>
    </row>
    <row r="1588" spans="1:6" x14ac:dyDescent="0.2">
      <c r="A1588" s="2"/>
      <c r="B1588" s="2"/>
      <c r="C1588" s="2"/>
      <c r="D1588" s="2"/>
      <c r="F1588" s="8"/>
    </row>
    <row r="1589" spans="1:6" x14ac:dyDescent="0.2">
      <c r="A1589" s="2"/>
      <c r="B1589" s="2"/>
      <c r="C1589" s="2"/>
      <c r="D1589" s="2"/>
      <c r="F1589" s="8"/>
    </row>
    <row r="1590" spans="1:6" x14ac:dyDescent="0.2">
      <c r="A1590" s="2"/>
      <c r="B1590" s="2"/>
      <c r="C1590" s="2"/>
      <c r="D1590" s="2"/>
      <c r="F1590" s="8"/>
    </row>
    <row r="1591" spans="1:6" x14ac:dyDescent="0.2">
      <c r="A1591" s="2"/>
      <c r="B1591" s="2"/>
      <c r="C1591" s="2"/>
      <c r="D1591" s="2"/>
      <c r="F1591" s="8"/>
    </row>
    <row r="1592" spans="1:6" x14ac:dyDescent="0.2">
      <c r="A1592" s="2"/>
      <c r="B1592" s="2"/>
      <c r="C1592" s="2"/>
      <c r="D1592" s="2"/>
      <c r="F1592" s="8"/>
    </row>
    <row r="1593" spans="1:6" x14ac:dyDescent="0.2">
      <c r="A1593" s="2"/>
      <c r="B1593" s="2"/>
      <c r="C1593" s="2"/>
      <c r="D1593" s="2"/>
      <c r="F1593" s="8"/>
    </row>
    <row r="1594" spans="1:6" x14ac:dyDescent="0.2">
      <c r="A1594" s="2"/>
      <c r="B1594" s="2"/>
      <c r="C1594" s="2"/>
      <c r="D1594" s="2"/>
      <c r="F1594" s="8"/>
    </row>
    <row r="1595" spans="1:6" x14ac:dyDescent="0.2">
      <c r="A1595" s="2"/>
      <c r="B1595" s="2"/>
      <c r="C1595" s="2"/>
      <c r="D1595" s="2"/>
      <c r="F1595" s="8"/>
    </row>
    <row r="1596" spans="1:6" x14ac:dyDescent="0.2">
      <c r="A1596" s="2"/>
      <c r="B1596" s="2"/>
      <c r="C1596" s="2"/>
      <c r="D1596" s="2"/>
      <c r="F1596" s="8"/>
    </row>
    <row r="1597" spans="1:6" x14ac:dyDescent="0.2">
      <c r="A1597" s="2"/>
      <c r="B1597" s="2"/>
      <c r="C1597" s="2"/>
      <c r="D1597" s="2"/>
      <c r="F1597" s="8"/>
    </row>
    <row r="1598" spans="1:6" x14ac:dyDescent="0.2">
      <c r="A1598" s="2"/>
      <c r="B1598" s="2"/>
      <c r="C1598" s="2"/>
      <c r="D1598" s="2"/>
      <c r="F1598" s="8"/>
    </row>
    <row r="1599" spans="1:6" x14ac:dyDescent="0.2">
      <c r="A1599" s="2"/>
      <c r="B1599" s="2"/>
      <c r="C1599" s="2"/>
      <c r="D1599" s="2"/>
      <c r="F1599" s="8"/>
    </row>
    <row r="1600" spans="1:6" x14ac:dyDescent="0.2">
      <c r="A1600" s="2"/>
      <c r="B1600" s="2"/>
      <c r="C1600" s="2"/>
      <c r="D1600" s="2"/>
      <c r="F1600" s="8"/>
    </row>
    <row r="1601" spans="1:6" x14ac:dyDescent="0.2">
      <c r="A1601" s="2"/>
      <c r="B1601" s="2"/>
      <c r="C1601" s="2"/>
      <c r="D1601" s="2"/>
      <c r="F1601" s="8"/>
    </row>
    <row r="1602" spans="1:6" x14ac:dyDescent="0.2">
      <c r="A1602" s="2"/>
      <c r="B1602" s="2"/>
      <c r="C1602" s="2"/>
      <c r="D1602" s="2"/>
      <c r="F1602" s="8"/>
    </row>
    <row r="1603" spans="1:6" x14ac:dyDescent="0.2">
      <c r="A1603" s="2"/>
      <c r="B1603" s="2"/>
      <c r="C1603" s="2"/>
      <c r="D1603" s="2"/>
      <c r="F1603" s="8"/>
    </row>
    <row r="1604" spans="1:6" x14ac:dyDescent="0.2">
      <c r="A1604" s="2"/>
      <c r="B1604" s="2"/>
      <c r="C1604" s="2"/>
      <c r="D1604" s="2"/>
      <c r="F1604" s="8"/>
    </row>
    <row r="1605" spans="1:6" x14ac:dyDescent="0.2">
      <c r="A1605" s="2"/>
      <c r="B1605" s="2"/>
      <c r="C1605" s="2"/>
      <c r="D1605" s="2"/>
      <c r="F1605" s="8"/>
    </row>
    <row r="1606" spans="1:6" x14ac:dyDescent="0.2">
      <c r="A1606" s="2"/>
      <c r="B1606" s="2"/>
      <c r="C1606" s="2"/>
      <c r="D1606" s="2"/>
      <c r="F1606" s="8"/>
    </row>
    <row r="1607" spans="1:6" x14ac:dyDescent="0.2">
      <c r="A1607" s="2"/>
      <c r="B1607" s="2"/>
      <c r="C1607" s="2"/>
      <c r="D1607" s="2"/>
      <c r="F1607" s="8"/>
    </row>
    <row r="1608" spans="1:6" x14ac:dyDescent="0.2">
      <c r="A1608" s="2"/>
      <c r="B1608" s="2"/>
      <c r="C1608" s="2"/>
      <c r="D1608" s="2"/>
      <c r="F1608" s="8"/>
    </row>
    <row r="1609" spans="1:6" x14ac:dyDescent="0.2">
      <c r="A1609" s="2"/>
      <c r="B1609" s="2"/>
      <c r="C1609" s="2"/>
      <c r="D1609" s="2"/>
      <c r="F1609" s="8"/>
    </row>
    <row r="1610" spans="1:6" x14ac:dyDescent="0.2">
      <c r="A1610" s="2"/>
      <c r="B1610" s="2"/>
      <c r="C1610" s="2"/>
      <c r="D1610" s="2"/>
      <c r="F1610" s="8"/>
    </row>
    <row r="1611" spans="1:6" x14ac:dyDescent="0.2">
      <c r="A1611" s="2"/>
      <c r="B1611" s="2"/>
      <c r="C1611" s="2"/>
      <c r="D1611" s="2"/>
      <c r="F1611" s="8"/>
    </row>
    <row r="1612" spans="1:6" x14ac:dyDescent="0.2">
      <c r="A1612" s="2"/>
      <c r="B1612" s="2"/>
      <c r="C1612" s="2"/>
      <c r="D1612" s="2"/>
      <c r="F1612" s="8"/>
    </row>
    <row r="1613" spans="1:6" x14ac:dyDescent="0.2">
      <c r="A1613" s="2"/>
      <c r="B1613" s="2"/>
      <c r="C1613" s="2"/>
      <c r="D1613" s="2"/>
      <c r="F1613" s="8"/>
    </row>
    <row r="1614" spans="1:6" x14ac:dyDescent="0.2">
      <c r="A1614" s="2"/>
      <c r="B1614" s="2"/>
      <c r="C1614" s="2"/>
      <c r="D1614" s="2"/>
      <c r="F1614" s="8"/>
    </row>
    <row r="1615" spans="1:6" x14ac:dyDescent="0.2">
      <c r="A1615" s="2"/>
      <c r="B1615" s="2"/>
      <c r="C1615" s="2"/>
      <c r="D1615" s="2"/>
      <c r="F1615" s="8"/>
    </row>
    <row r="1616" spans="1:6" x14ac:dyDescent="0.2">
      <c r="A1616" s="2"/>
      <c r="B1616" s="2"/>
      <c r="C1616" s="2"/>
      <c r="D1616" s="2"/>
      <c r="F1616" s="8"/>
    </row>
    <row r="1617" spans="1:6" x14ac:dyDescent="0.2">
      <c r="A1617" s="2"/>
      <c r="B1617" s="2"/>
      <c r="C1617" s="2"/>
      <c r="D1617" s="2"/>
      <c r="F1617" s="8"/>
    </row>
    <row r="1618" spans="1:6" x14ac:dyDescent="0.2">
      <c r="A1618" s="2"/>
      <c r="B1618" s="2"/>
      <c r="C1618" s="2"/>
      <c r="D1618" s="2"/>
      <c r="F1618" s="8"/>
    </row>
    <row r="1619" spans="1:6" x14ac:dyDescent="0.2">
      <c r="A1619" s="2"/>
      <c r="B1619" s="2"/>
      <c r="C1619" s="2"/>
      <c r="D1619" s="2"/>
      <c r="F1619" s="8"/>
    </row>
    <row r="1620" spans="1:6" x14ac:dyDescent="0.2">
      <c r="A1620" s="2"/>
      <c r="B1620" s="2"/>
      <c r="C1620" s="2"/>
      <c r="D1620" s="2"/>
      <c r="F1620" s="8"/>
    </row>
    <row r="1621" spans="1:6" x14ac:dyDescent="0.2">
      <c r="A1621" s="2"/>
      <c r="B1621" s="2"/>
      <c r="C1621" s="2"/>
      <c r="D1621" s="2"/>
      <c r="F1621" s="8"/>
    </row>
    <row r="1622" spans="1:6" x14ac:dyDescent="0.2">
      <c r="A1622" s="2"/>
      <c r="B1622" s="2"/>
      <c r="C1622" s="2"/>
      <c r="D1622" s="2"/>
      <c r="F1622" s="8"/>
    </row>
    <row r="1623" spans="1:6" x14ac:dyDescent="0.2">
      <c r="A1623" s="2"/>
      <c r="B1623" s="2"/>
      <c r="C1623" s="2"/>
      <c r="D1623" s="2"/>
      <c r="F1623" s="8"/>
    </row>
    <row r="1624" spans="1:6" x14ac:dyDescent="0.2">
      <c r="A1624" s="2"/>
      <c r="B1624" s="2"/>
      <c r="C1624" s="2"/>
      <c r="D1624" s="2"/>
      <c r="F1624" s="8"/>
    </row>
    <row r="1625" spans="1:6" x14ac:dyDescent="0.2">
      <c r="A1625" s="2"/>
      <c r="B1625" s="2"/>
      <c r="C1625" s="2"/>
      <c r="D1625" s="2"/>
      <c r="F1625" s="8"/>
    </row>
    <row r="1626" spans="1:6" x14ac:dyDescent="0.2">
      <c r="A1626" s="2"/>
      <c r="B1626" s="2"/>
      <c r="C1626" s="2"/>
      <c r="D1626" s="2"/>
      <c r="F1626" s="8"/>
    </row>
    <row r="1627" spans="1:6" x14ac:dyDescent="0.2">
      <c r="A1627" s="2"/>
      <c r="B1627" s="2"/>
      <c r="C1627" s="2"/>
      <c r="D1627" s="2"/>
      <c r="F1627" s="8"/>
    </row>
    <row r="1628" spans="1:6" x14ac:dyDescent="0.2">
      <c r="A1628" s="2"/>
      <c r="B1628" s="2"/>
      <c r="C1628" s="2"/>
      <c r="D1628" s="2"/>
      <c r="F1628" s="8"/>
    </row>
    <row r="1629" spans="1:6" x14ac:dyDescent="0.2">
      <c r="A1629" s="2"/>
      <c r="B1629" s="2"/>
      <c r="C1629" s="2"/>
      <c r="D1629" s="2"/>
      <c r="F1629" s="8"/>
    </row>
    <row r="1630" spans="1:6" x14ac:dyDescent="0.2">
      <c r="A1630" s="2"/>
      <c r="B1630" s="2"/>
      <c r="C1630" s="2"/>
      <c r="D1630" s="2"/>
      <c r="F1630" s="8"/>
    </row>
    <row r="1631" spans="1:6" x14ac:dyDescent="0.2">
      <c r="A1631" s="2"/>
      <c r="B1631" s="2"/>
      <c r="C1631" s="2"/>
      <c r="D1631" s="2"/>
      <c r="F1631" s="8"/>
    </row>
    <row r="1632" spans="1:6" x14ac:dyDescent="0.2">
      <c r="A1632" s="2"/>
      <c r="B1632" s="2"/>
      <c r="C1632" s="2"/>
      <c r="D1632" s="2"/>
      <c r="F1632" s="8"/>
    </row>
    <row r="1633" spans="1:6" x14ac:dyDescent="0.2">
      <c r="A1633" s="2"/>
      <c r="B1633" s="2"/>
      <c r="C1633" s="2"/>
      <c r="D1633" s="2"/>
      <c r="F1633" s="8"/>
    </row>
    <row r="1634" spans="1:6" x14ac:dyDescent="0.2">
      <c r="A1634" s="2"/>
      <c r="B1634" s="2"/>
      <c r="C1634" s="2"/>
      <c r="D1634" s="2"/>
      <c r="F1634" s="8"/>
    </row>
    <row r="1635" spans="1:6" x14ac:dyDescent="0.2">
      <c r="A1635" s="2"/>
      <c r="B1635" s="2"/>
      <c r="C1635" s="2"/>
      <c r="D1635" s="2"/>
      <c r="F1635" s="8"/>
    </row>
    <row r="1636" spans="1:6" x14ac:dyDescent="0.2">
      <c r="A1636" s="2"/>
      <c r="B1636" s="2"/>
      <c r="C1636" s="2"/>
      <c r="D1636" s="2"/>
      <c r="F1636" s="8"/>
    </row>
    <row r="1637" spans="1:6" x14ac:dyDescent="0.2">
      <c r="A1637" s="2"/>
      <c r="B1637" s="2"/>
      <c r="C1637" s="2"/>
      <c r="D1637" s="2"/>
      <c r="F1637" s="8"/>
    </row>
    <row r="1638" spans="1:6" x14ac:dyDescent="0.2">
      <c r="A1638" s="2"/>
      <c r="B1638" s="2"/>
      <c r="C1638" s="2"/>
      <c r="D1638" s="2"/>
      <c r="F1638" s="8"/>
    </row>
    <row r="1639" spans="1:6" x14ac:dyDescent="0.2">
      <c r="A1639" s="2"/>
      <c r="B1639" s="2"/>
      <c r="C1639" s="2"/>
      <c r="D1639" s="2"/>
      <c r="F1639" s="8"/>
    </row>
    <row r="1640" spans="1:6" x14ac:dyDescent="0.2">
      <c r="A1640" s="2"/>
      <c r="B1640" s="2"/>
      <c r="C1640" s="2"/>
      <c r="D1640" s="2"/>
      <c r="F1640" s="8"/>
    </row>
    <row r="1641" spans="1:6" x14ac:dyDescent="0.2">
      <c r="A1641" s="2"/>
      <c r="B1641" s="2"/>
      <c r="C1641" s="2"/>
      <c r="D1641" s="2"/>
      <c r="F1641" s="8"/>
    </row>
    <row r="1642" spans="1:6" x14ac:dyDescent="0.2">
      <c r="A1642" s="2"/>
      <c r="B1642" s="2"/>
      <c r="C1642" s="2"/>
      <c r="D1642" s="2"/>
      <c r="F1642" s="8"/>
    </row>
    <row r="1643" spans="1:6" x14ac:dyDescent="0.2">
      <c r="A1643" s="2"/>
      <c r="B1643" s="2"/>
      <c r="C1643" s="2"/>
      <c r="D1643" s="2"/>
      <c r="F1643" s="8"/>
    </row>
    <row r="1644" spans="1:6" x14ac:dyDescent="0.2">
      <c r="A1644" s="2"/>
      <c r="B1644" s="2"/>
      <c r="C1644" s="2"/>
      <c r="D1644" s="2"/>
      <c r="F1644" s="8"/>
    </row>
    <row r="1645" spans="1:6" x14ac:dyDescent="0.2">
      <c r="A1645" s="2"/>
      <c r="B1645" s="2"/>
      <c r="C1645" s="2"/>
      <c r="D1645" s="2"/>
      <c r="F1645" s="8"/>
    </row>
    <row r="1646" spans="1:6" x14ac:dyDescent="0.2">
      <c r="A1646" s="2"/>
      <c r="B1646" s="2"/>
      <c r="C1646" s="2"/>
      <c r="D1646" s="2"/>
      <c r="F1646" s="8"/>
    </row>
    <row r="1647" spans="1:6" x14ac:dyDescent="0.2">
      <c r="A1647" s="2"/>
      <c r="B1647" s="2"/>
      <c r="C1647" s="2"/>
      <c r="D1647" s="2"/>
      <c r="F1647" s="8"/>
    </row>
    <row r="1648" spans="1:6" x14ac:dyDescent="0.2">
      <c r="A1648" s="2"/>
      <c r="B1648" s="2"/>
      <c r="C1648" s="2"/>
      <c r="D1648" s="2"/>
      <c r="F1648" s="8"/>
    </row>
    <row r="1649" spans="1:6" x14ac:dyDescent="0.2">
      <c r="A1649" s="2"/>
      <c r="B1649" s="2"/>
      <c r="C1649" s="2"/>
      <c r="D1649" s="2"/>
      <c r="F1649" s="8"/>
    </row>
    <row r="1650" spans="1:6" x14ac:dyDescent="0.2">
      <c r="A1650" s="2"/>
      <c r="B1650" s="2"/>
      <c r="C1650" s="2"/>
      <c r="D1650" s="2"/>
      <c r="F1650" s="8"/>
    </row>
    <row r="1651" spans="1:6" x14ac:dyDescent="0.2">
      <c r="A1651" s="2"/>
      <c r="B1651" s="2"/>
      <c r="C1651" s="2"/>
      <c r="D1651" s="2"/>
      <c r="F1651" s="8"/>
    </row>
    <row r="1652" spans="1:6" x14ac:dyDescent="0.2">
      <c r="A1652" s="2"/>
      <c r="B1652" s="2"/>
      <c r="C1652" s="2"/>
      <c r="D1652" s="2"/>
      <c r="F1652" s="8"/>
    </row>
    <row r="1653" spans="1:6" x14ac:dyDescent="0.2">
      <c r="A1653" s="2"/>
      <c r="B1653" s="2"/>
      <c r="C1653" s="2"/>
      <c r="D1653" s="2"/>
      <c r="F1653" s="8"/>
    </row>
    <row r="1654" spans="1:6" x14ac:dyDescent="0.2">
      <c r="A1654" s="2"/>
      <c r="B1654" s="2"/>
      <c r="C1654" s="2"/>
      <c r="D1654" s="2"/>
      <c r="F1654" s="8"/>
    </row>
    <row r="1655" spans="1:6" x14ac:dyDescent="0.2">
      <c r="A1655" s="2"/>
      <c r="B1655" s="2"/>
      <c r="C1655" s="2"/>
      <c r="D1655" s="2"/>
      <c r="F1655" s="8"/>
    </row>
    <row r="1656" spans="1:6" x14ac:dyDescent="0.2">
      <c r="A1656" s="2"/>
      <c r="B1656" s="2"/>
      <c r="C1656" s="2"/>
      <c r="D1656" s="2"/>
      <c r="F1656" s="8"/>
    </row>
    <row r="1657" spans="1:6" x14ac:dyDescent="0.2">
      <c r="A1657" s="2"/>
      <c r="B1657" s="2"/>
      <c r="C1657" s="2"/>
      <c r="D1657" s="2"/>
      <c r="F1657" s="8"/>
    </row>
    <row r="1658" spans="1:6" x14ac:dyDescent="0.2">
      <c r="A1658" s="2"/>
      <c r="B1658" s="2"/>
      <c r="C1658" s="2"/>
      <c r="D1658" s="2"/>
      <c r="F1658" s="8"/>
    </row>
    <row r="1659" spans="1:6" x14ac:dyDescent="0.2">
      <c r="A1659" s="2"/>
      <c r="B1659" s="2"/>
      <c r="C1659" s="2"/>
      <c r="D1659" s="2"/>
      <c r="F1659" s="8"/>
    </row>
    <row r="1660" spans="1:6" x14ac:dyDescent="0.2">
      <c r="A1660" s="2"/>
      <c r="B1660" s="2"/>
      <c r="C1660" s="2"/>
      <c r="D1660" s="2"/>
      <c r="F1660" s="8"/>
    </row>
    <row r="1661" spans="1:6" x14ac:dyDescent="0.2">
      <c r="A1661" s="2"/>
      <c r="B1661" s="2"/>
      <c r="C1661" s="2"/>
      <c r="D1661" s="2"/>
      <c r="F1661" s="8"/>
    </row>
    <row r="1662" spans="1:6" x14ac:dyDescent="0.2">
      <c r="A1662" s="2"/>
      <c r="B1662" s="2"/>
      <c r="C1662" s="2"/>
      <c r="D1662" s="2"/>
      <c r="F1662" s="8"/>
    </row>
    <row r="1663" spans="1:6" x14ac:dyDescent="0.2">
      <c r="A1663" s="2"/>
      <c r="B1663" s="2"/>
      <c r="C1663" s="2"/>
      <c r="D1663" s="2"/>
      <c r="F1663" s="8"/>
    </row>
    <row r="1664" spans="1:6" x14ac:dyDescent="0.2">
      <c r="A1664" s="2"/>
      <c r="B1664" s="2"/>
      <c r="C1664" s="2"/>
      <c r="D1664" s="2"/>
      <c r="F1664" s="8"/>
    </row>
    <row r="1665" spans="1:6" x14ac:dyDescent="0.2">
      <c r="A1665" s="2"/>
      <c r="B1665" s="2"/>
      <c r="C1665" s="2"/>
      <c r="D1665" s="2"/>
      <c r="F1665" s="8"/>
    </row>
    <row r="1666" spans="1:6" x14ac:dyDescent="0.2">
      <c r="A1666" s="2"/>
      <c r="B1666" s="2"/>
      <c r="C1666" s="2"/>
      <c r="D1666" s="2"/>
      <c r="F1666" s="8"/>
    </row>
    <row r="1667" spans="1:6" x14ac:dyDescent="0.2">
      <c r="A1667" s="2"/>
      <c r="B1667" s="2"/>
      <c r="C1667" s="2"/>
      <c r="D1667" s="2"/>
      <c r="F1667" s="8"/>
    </row>
    <row r="1668" spans="1:6" x14ac:dyDescent="0.2">
      <c r="A1668" s="2"/>
      <c r="B1668" s="2"/>
      <c r="C1668" s="2"/>
      <c r="D1668" s="2"/>
      <c r="F1668" s="8"/>
    </row>
    <row r="1669" spans="1:6" x14ac:dyDescent="0.2">
      <c r="A1669" s="2"/>
      <c r="B1669" s="2"/>
      <c r="C1669" s="2"/>
      <c r="D1669" s="2"/>
      <c r="F1669" s="8"/>
    </row>
    <row r="1670" spans="1:6" x14ac:dyDescent="0.2">
      <c r="A1670" s="2"/>
      <c r="B1670" s="2"/>
      <c r="C1670" s="2"/>
      <c r="D1670" s="2"/>
      <c r="F1670" s="8"/>
    </row>
    <row r="1671" spans="1:6" x14ac:dyDescent="0.2">
      <c r="A1671" s="2"/>
      <c r="B1671" s="2"/>
      <c r="C1671" s="2"/>
      <c r="D1671" s="2"/>
      <c r="F1671" s="8"/>
    </row>
    <row r="1672" spans="1:6" x14ac:dyDescent="0.2">
      <c r="A1672" s="2"/>
      <c r="B1672" s="2"/>
      <c r="C1672" s="2"/>
      <c r="D1672" s="2"/>
      <c r="F1672" s="8"/>
    </row>
    <row r="1673" spans="1:6" x14ac:dyDescent="0.2">
      <c r="A1673" s="2"/>
      <c r="B1673" s="2"/>
      <c r="C1673" s="2"/>
      <c r="D1673" s="2"/>
      <c r="F1673" s="8"/>
    </row>
    <row r="1674" spans="1:6" x14ac:dyDescent="0.2">
      <c r="A1674" s="2"/>
      <c r="B1674" s="2"/>
      <c r="C1674" s="2"/>
      <c r="D1674" s="2"/>
      <c r="F1674" s="8"/>
    </row>
    <row r="1675" spans="1:6" x14ac:dyDescent="0.2">
      <c r="A1675" s="2"/>
      <c r="B1675" s="2"/>
      <c r="C1675" s="2"/>
      <c r="D1675" s="2"/>
      <c r="F1675" s="8"/>
    </row>
    <row r="1676" spans="1:6" x14ac:dyDescent="0.2">
      <c r="A1676" s="2"/>
      <c r="B1676" s="2"/>
      <c r="C1676" s="2"/>
      <c r="D1676" s="2"/>
      <c r="F1676" s="8"/>
    </row>
    <row r="1677" spans="1:6" x14ac:dyDescent="0.2">
      <c r="A1677" s="2"/>
      <c r="B1677" s="2"/>
      <c r="C1677" s="2"/>
      <c r="D1677" s="2"/>
      <c r="F1677" s="8"/>
    </row>
    <row r="1678" spans="1:6" x14ac:dyDescent="0.2">
      <c r="A1678" s="2"/>
      <c r="B1678" s="2"/>
      <c r="C1678" s="2"/>
      <c r="D1678" s="2"/>
      <c r="F1678" s="8"/>
    </row>
    <row r="1679" spans="1:6" x14ac:dyDescent="0.2">
      <c r="A1679" s="2"/>
      <c r="B1679" s="2"/>
      <c r="C1679" s="2"/>
      <c r="D1679" s="2"/>
      <c r="F1679" s="8"/>
    </row>
    <row r="1680" spans="1:6" x14ac:dyDescent="0.2">
      <c r="A1680" s="2"/>
      <c r="B1680" s="2"/>
      <c r="C1680" s="2"/>
      <c r="D1680" s="2"/>
      <c r="F1680" s="8"/>
    </row>
    <row r="1681" spans="1:6" x14ac:dyDescent="0.2">
      <c r="A1681" s="2"/>
      <c r="B1681" s="2"/>
      <c r="C1681" s="2"/>
      <c r="D1681" s="2"/>
      <c r="F1681" s="8"/>
    </row>
    <row r="1682" spans="1:6" x14ac:dyDescent="0.2">
      <c r="A1682" s="2"/>
      <c r="B1682" s="2"/>
      <c r="C1682" s="2"/>
      <c r="D1682" s="2"/>
      <c r="F1682" s="8"/>
    </row>
    <row r="1683" spans="1:6" x14ac:dyDescent="0.2">
      <c r="A1683" s="2"/>
      <c r="B1683" s="2"/>
      <c r="C1683" s="2"/>
      <c r="D1683" s="2"/>
      <c r="F1683" s="8"/>
    </row>
    <row r="1684" spans="1:6" x14ac:dyDescent="0.2">
      <c r="A1684" s="2"/>
      <c r="B1684" s="2"/>
      <c r="C1684" s="2"/>
      <c r="D1684" s="2"/>
      <c r="F1684" s="8"/>
    </row>
    <row r="1685" spans="1:6" x14ac:dyDescent="0.2">
      <c r="A1685" s="2"/>
      <c r="B1685" s="2"/>
      <c r="C1685" s="2"/>
      <c r="D1685" s="2"/>
      <c r="F1685" s="8"/>
    </row>
    <row r="1686" spans="1:6" x14ac:dyDescent="0.2">
      <c r="A1686" s="2"/>
      <c r="B1686" s="2"/>
      <c r="C1686" s="2"/>
      <c r="D1686" s="2"/>
      <c r="F1686" s="8"/>
    </row>
    <row r="1687" spans="1:6" x14ac:dyDescent="0.2">
      <c r="A1687" s="2"/>
      <c r="B1687" s="2"/>
      <c r="C1687" s="2"/>
      <c r="D1687" s="2"/>
      <c r="F1687" s="8"/>
    </row>
    <row r="1688" spans="1:6" x14ac:dyDescent="0.2">
      <c r="A1688" s="2"/>
      <c r="B1688" s="2"/>
      <c r="C1688" s="2"/>
      <c r="D1688" s="2"/>
      <c r="F1688" s="8"/>
    </row>
    <row r="1689" spans="1:6" x14ac:dyDescent="0.2">
      <c r="A1689" s="2"/>
      <c r="B1689" s="2"/>
      <c r="C1689" s="2"/>
      <c r="D1689" s="2"/>
      <c r="F1689" s="8"/>
    </row>
    <row r="1690" spans="1:6" x14ac:dyDescent="0.2">
      <c r="A1690" s="2"/>
      <c r="B1690" s="2"/>
      <c r="C1690" s="2"/>
      <c r="D1690" s="2"/>
      <c r="F1690" s="8"/>
    </row>
    <row r="1691" spans="1:6" x14ac:dyDescent="0.2">
      <c r="A1691" s="2"/>
      <c r="B1691" s="2"/>
      <c r="C1691" s="2"/>
      <c r="D1691" s="2"/>
      <c r="F1691" s="8"/>
    </row>
    <row r="1692" spans="1:6" x14ac:dyDescent="0.2">
      <c r="A1692" s="2"/>
      <c r="B1692" s="2"/>
      <c r="C1692" s="2"/>
      <c r="D1692" s="2"/>
      <c r="F1692" s="8"/>
    </row>
    <row r="1693" spans="1:6" x14ac:dyDescent="0.2">
      <c r="A1693" s="2"/>
      <c r="B1693" s="2"/>
      <c r="C1693" s="2"/>
      <c r="D1693" s="2"/>
      <c r="F1693" s="8"/>
    </row>
    <row r="1694" spans="1:6" x14ac:dyDescent="0.2">
      <c r="A1694" s="2"/>
      <c r="B1694" s="2"/>
      <c r="C1694" s="2"/>
      <c r="D1694" s="2"/>
      <c r="F1694" s="8"/>
    </row>
    <row r="1695" spans="1:6" x14ac:dyDescent="0.2">
      <c r="A1695" s="2"/>
      <c r="B1695" s="2"/>
      <c r="C1695" s="2"/>
      <c r="D1695" s="2"/>
    </row>
    <row r="1696" spans="1:6" x14ac:dyDescent="0.2">
      <c r="A1696" s="2"/>
      <c r="B1696" s="2"/>
      <c r="C1696" s="2"/>
      <c r="D1696" s="2"/>
      <c r="F1696" s="8"/>
    </row>
    <row r="1697" spans="1:6" x14ac:dyDescent="0.2">
      <c r="A1697" s="2"/>
      <c r="B1697" s="2"/>
      <c r="C1697" s="2"/>
      <c r="D1697" s="2"/>
      <c r="F1697" s="8"/>
    </row>
    <row r="1698" spans="1:6" x14ac:dyDescent="0.2">
      <c r="A1698" s="2"/>
      <c r="B1698" s="2"/>
      <c r="C1698" s="2"/>
      <c r="D1698" s="2"/>
      <c r="F1698" s="8"/>
    </row>
    <row r="1699" spans="1:6" x14ac:dyDescent="0.2">
      <c r="A1699" s="2"/>
      <c r="B1699" s="2"/>
      <c r="C1699" s="2"/>
      <c r="D1699" s="2"/>
      <c r="F1699" s="8"/>
    </row>
    <row r="1700" spans="1:6" x14ac:dyDescent="0.2">
      <c r="A1700" s="2"/>
      <c r="B1700" s="2"/>
      <c r="C1700" s="2"/>
      <c r="D1700" s="2"/>
      <c r="F1700" s="8"/>
    </row>
    <row r="1701" spans="1:6" x14ac:dyDescent="0.2">
      <c r="A1701" s="2"/>
      <c r="B1701" s="2"/>
      <c r="C1701" s="2"/>
      <c r="D1701" s="2"/>
      <c r="F1701" s="8"/>
    </row>
    <row r="1702" spans="1:6" x14ac:dyDescent="0.2">
      <c r="A1702" s="2"/>
      <c r="B1702" s="2"/>
      <c r="C1702" s="2"/>
      <c r="D1702" s="2"/>
      <c r="F1702" s="8"/>
    </row>
    <row r="1703" spans="1:6" x14ac:dyDescent="0.2">
      <c r="A1703" s="2"/>
      <c r="B1703" s="2"/>
      <c r="C1703" s="2"/>
      <c r="D1703" s="2"/>
      <c r="F1703" s="8"/>
    </row>
    <row r="1704" spans="1:6" x14ac:dyDescent="0.2">
      <c r="A1704" s="2"/>
      <c r="B1704" s="2"/>
      <c r="C1704" s="2"/>
      <c r="D1704" s="2"/>
      <c r="F1704" s="8"/>
    </row>
    <row r="1705" spans="1:6" x14ac:dyDescent="0.2">
      <c r="A1705" s="2"/>
      <c r="B1705" s="2"/>
      <c r="C1705" s="2"/>
      <c r="D1705" s="2"/>
      <c r="F1705" s="8"/>
    </row>
    <row r="1706" spans="1:6" x14ac:dyDescent="0.2">
      <c r="A1706" s="2"/>
      <c r="B1706" s="2"/>
      <c r="C1706" s="2"/>
      <c r="D1706" s="2"/>
      <c r="F1706" s="8"/>
    </row>
    <row r="1707" spans="1:6" x14ac:dyDescent="0.2">
      <c r="A1707" s="2"/>
      <c r="B1707" s="2"/>
      <c r="C1707" s="2"/>
      <c r="D1707" s="2"/>
      <c r="F1707" s="8"/>
    </row>
    <row r="1708" spans="1:6" x14ac:dyDescent="0.2">
      <c r="A1708" s="2"/>
      <c r="B1708" s="2"/>
      <c r="C1708" s="2"/>
      <c r="D1708" s="2"/>
      <c r="F1708" s="8"/>
    </row>
    <row r="1709" spans="1:6" x14ac:dyDescent="0.2">
      <c r="A1709" s="2"/>
      <c r="B1709" s="2"/>
      <c r="C1709" s="2"/>
      <c r="D1709" s="2"/>
      <c r="F1709" s="8"/>
    </row>
    <row r="1710" spans="1:6" x14ac:dyDescent="0.2">
      <c r="A1710" s="2"/>
      <c r="B1710" s="2"/>
      <c r="C1710" s="2"/>
      <c r="D1710" s="2"/>
      <c r="F1710" s="8"/>
    </row>
    <row r="1711" spans="1:6" x14ac:dyDescent="0.2">
      <c r="A1711" s="2"/>
      <c r="B1711" s="2"/>
      <c r="C1711" s="2"/>
      <c r="D1711" s="2"/>
      <c r="F1711" s="8"/>
    </row>
    <row r="1712" spans="1:6" x14ac:dyDescent="0.2">
      <c r="A1712" s="2"/>
      <c r="B1712" s="2"/>
      <c r="C1712" s="2"/>
      <c r="D1712" s="2"/>
      <c r="F1712" s="8"/>
    </row>
    <row r="1713" spans="1:6" x14ac:dyDescent="0.2">
      <c r="A1713" s="2"/>
      <c r="B1713" s="2"/>
      <c r="C1713" s="2"/>
      <c r="D1713" s="2"/>
      <c r="F1713" s="8"/>
    </row>
    <row r="1714" spans="1:6" x14ac:dyDescent="0.2">
      <c r="A1714" s="2"/>
      <c r="B1714" s="2"/>
      <c r="C1714" s="2"/>
      <c r="D1714" s="2"/>
      <c r="F1714" s="8"/>
    </row>
    <row r="1715" spans="1:6" x14ac:dyDescent="0.2">
      <c r="A1715" s="2"/>
      <c r="B1715" s="2"/>
      <c r="C1715" s="2"/>
      <c r="D1715" s="2"/>
      <c r="F1715" s="8"/>
    </row>
    <row r="1716" spans="1:6" x14ac:dyDescent="0.2">
      <c r="A1716" s="2"/>
      <c r="B1716" s="2"/>
      <c r="C1716" s="2"/>
      <c r="D1716" s="2"/>
      <c r="F1716" s="8"/>
    </row>
    <row r="1717" spans="1:6" x14ac:dyDescent="0.2">
      <c r="A1717" s="2"/>
      <c r="B1717" s="2"/>
      <c r="C1717" s="2"/>
      <c r="D1717" s="2"/>
      <c r="F1717" s="8"/>
    </row>
    <row r="1718" spans="1:6" x14ac:dyDescent="0.2">
      <c r="A1718" s="2"/>
      <c r="B1718" s="2"/>
      <c r="C1718" s="2"/>
      <c r="D1718" s="2"/>
      <c r="F1718" s="8"/>
    </row>
    <row r="1719" spans="1:6" x14ac:dyDescent="0.2">
      <c r="A1719" s="2"/>
      <c r="B1719" s="2"/>
      <c r="C1719" s="2"/>
      <c r="D1719" s="2"/>
      <c r="F1719" s="8"/>
    </row>
    <row r="1720" spans="1:6" x14ac:dyDescent="0.2">
      <c r="A1720" s="2"/>
      <c r="B1720" s="2"/>
      <c r="C1720" s="2"/>
      <c r="D1720" s="2"/>
      <c r="F1720" s="8"/>
    </row>
    <row r="1721" spans="1:6" x14ac:dyDescent="0.2">
      <c r="A1721" s="2"/>
      <c r="B1721" s="2"/>
      <c r="C1721" s="2"/>
      <c r="D1721" s="2"/>
      <c r="F1721" s="8"/>
    </row>
    <row r="1722" spans="1:6" x14ac:dyDescent="0.2">
      <c r="A1722" s="2"/>
      <c r="B1722" s="2"/>
      <c r="C1722" s="2"/>
      <c r="D1722" s="2"/>
      <c r="F1722" s="8"/>
    </row>
    <row r="1723" spans="1:6" x14ac:dyDescent="0.2">
      <c r="A1723" s="2"/>
      <c r="B1723" s="2"/>
      <c r="C1723" s="2"/>
      <c r="D1723" s="2"/>
      <c r="F1723" s="8"/>
    </row>
    <row r="1724" spans="1:6" x14ac:dyDescent="0.2">
      <c r="A1724" s="2"/>
      <c r="B1724" s="2"/>
      <c r="C1724" s="2"/>
      <c r="D1724" s="2"/>
      <c r="F1724" s="8"/>
    </row>
    <row r="1725" spans="1:6" x14ac:dyDescent="0.2">
      <c r="A1725" s="2"/>
      <c r="B1725" s="2"/>
      <c r="C1725" s="2"/>
      <c r="D1725" s="2"/>
      <c r="F1725" s="8"/>
    </row>
    <row r="1726" spans="1:6" x14ac:dyDescent="0.2">
      <c r="A1726" s="2"/>
      <c r="B1726" s="2"/>
      <c r="C1726" s="2"/>
      <c r="D1726" s="2"/>
      <c r="F1726" s="8"/>
    </row>
    <row r="1727" spans="1:6" x14ac:dyDescent="0.2">
      <c r="A1727" s="2"/>
      <c r="B1727" s="2"/>
      <c r="C1727" s="2"/>
      <c r="D1727" s="2"/>
      <c r="F1727" s="8"/>
    </row>
    <row r="1728" spans="1:6" x14ac:dyDescent="0.2">
      <c r="A1728" s="2"/>
      <c r="B1728" s="2"/>
      <c r="C1728" s="2"/>
      <c r="D1728" s="2"/>
      <c r="F1728" s="8"/>
    </row>
    <row r="1729" spans="1:6" x14ac:dyDescent="0.2">
      <c r="A1729" s="2"/>
      <c r="B1729" s="2"/>
      <c r="C1729" s="2"/>
      <c r="D1729" s="2"/>
      <c r="F1729" s="8"/>
    </row>
    <row r="1730" spans="1:6" x14ac:dyDescent="0.2">
      <c r="A1730" s="2"/>
      <c r="B1730" s="2"/>
      <c r="C1730" s="2"/>
      <c r="D1730" s="2"/>
      <c r="F1730" s="8"/>
    </row>
    <row r="1731" spans="1:6" x14ac:dyDescent="0.2">
      <c r="A1731" s="2"/>
      <c r="B1731" s="2"/>
      <c r="C1731" s="2"/>
      <c r="D1731" s="2"/>
      <c r="F1731" s="8"/>
    </row>
    <row r="1732" spans="1:6" x14ac:dyDescent="0.2">
      <c r="A1732" s="2"/>
      <c r="B1732" s="2"/>
      <c r="C1732" s="2"/>
      <c r="D1732" s="2"/>
      <c r="F1732" s="8"/>
    </row>
    <row r="1733" spans="1:6" x14ac:dyDescent="0.2">
      <c r="A1733" s="2"/>
      <c r="B1733" s="2"/>
      <c r="C1733" s="2"/>
      <c r="D1733" s="2"/>
      <c r="F1733" s="8"/>
    </row>
    <row r="1734" spans="1:6" x14ac:dyDescent="0.2">
      <c r="A1734" s="2"/>
      <c r="B1734" s="2"/>
      <c r="C1734" s="2"/>
      <c r="D1734" s="2"/>
      <c r="F1734" s="8"/>
    </row>
    <row r="1735" spans="1:6" x14ac:dyDescent="0.2">
      <c r="A1735" s="2"/>
      <c r="B1735" s="2"/>
      <c r="C1735" s="2"/>
      <c r="D1735" s="2"/>
      <c r="F1735" s="8"/>
    </row>
    <row r="1736" spans="1:6" x14ac:dyDescent="0.2">
      <c r="A1736" s="2"/>
      <c r="B1736" s="2"/>
      <c r="C1736" s="2"/>
      <c r="D1736" s="2"/>
      <c r="F1736" s="8"/>
    </row>
    <row r="1737" spans="1:6" x14ac:dyDescent="0.2">
      <c r="A1737" s="2"/>
      <c r="B1737" s="2"/>
      <c r="C1737" s="2"/>
      <c r="D1737" s="2"/>
      <c r="F1737" s="8"/>
    </row>
    <row r="1738" spans="1:6" x14ac:dyDescent="0.2">
      <c r="A1738" s="2"/>
      <c r="B1738" s="2"/>
      <c r="C1738" s="2"/>
      <c r="D1738" s="2"/>
      <c r="F1738" s="8"/>
    </row>
    <row r="1739" spans="1:6" x14ac:dyDescent="0.2">
      <c r="A1739" s="2"/>
      <c r="B1739" s="2"/>
      <c r="C1739" s="2"/>
      <c r="D1739" s="2"/>
      <c r="F1739" s="8"/>
    </row>
    <row r="1740" spans="1:6" x14ac:dyDescent="0.2">
      <c r="A1740" s="2"/>
      <c r="B1740" s="2"/>
      <c r="C1740" s="2"/>
      <c r="D1740" s="2"/>
      <c r="F1740" s="8"/>
    </row>
    <row r="1741" spans="1:6" x14ac:dyDescent="0.2">
      <c r="A1741" s="2"/>
      <c r="B1741" s="2"/>
      <c r="C1741" s="2"/>
      <c r="D1741" s="2"/>
      <c r="F1741" s="8"/>
    </row>
    <row r="1742" spans="1:6" x14ac:dyDescent="0.2">
      <c r="A1742" s="2"/>
      <c r="B1742" s="2"/>
      <c r="C1742" s="2"/>
      <c r="D1742" s="2"/>
      <c r="F1742" s="8"/>
    </row>
    <row r="1743" spans="1:6" x14ac:dyDescent="0.2">
      <c r="A1743" s="2"/>
      <c r="B1743" s="2"/>
      <c r="C1743" s="2"/>
      <c r="D1743" s="2"/>
      <c r="F1743" s="8"/>
    </row>
    <row r="1744" spans="1:6" x14ac:dyDescent="0.2">
      <c r="A1744" s="2"/>
      <c r="B1744" s="2"/>
      <c r="C1744" s="2"/>
      <c r="D1744" s="2"/>
      <c r="F1744" s="8"/>
    </row>
    <row r="1745" spans="1:6" x14ac:dyDescent="0.2">
      <c r="A1745" s="2"/>
      <c r="B1745" s="2"/>
      <c r="C1745" s="2"/>
      <c r="D1745" s="2"/>
      <c r="F1745" s="8"/>
    </row>
    <row r="1746" spans="1:6" x14ac:dyDescent="0.2">
      <c r="A1746" s="2"/>
      <c r="B1746" s="2"/>
      <c r="C1746" s="2"/>
      <c r="D1746" s="2"/>
      <c r="F1746" s="8"/>
    </row>
    <row r="1747" spans="1:6" x14ac:dyDescent="0.2">
      <c r="A1747" s="2"/>
      <c r="B1747" s="2"/>
      <c r="C1747" s="2"/>
      <c r="D1747" s="2"/>
    </row>
    <row r="1748" spans="1:6" x14ac:dyDescent="0.2">
      <c r="A1748" s="2"/>
      <c r="B1748" s="2"/>
      <c r="C1748" s="2"/>
      <c r="D1748" s="2"/>
      <c r="F1748" s="8"/>
    </row>
    <row r="1749" spans="1:6" x14ac:dyDescent="0.2">
      <c r="A1749" s="2"/>
      <c r="B1749" s="2"/>
      <c r="C1749" s="2"/>
      <c r="D1749" s="2"/>
      <c r="F1749" s="8"/>
    </row>
    <row r="1750" spans="1:6" x14ac:dyDescent="0.2">
      <c r="A1750" s="2"/>
      <c r="B1750" s="2"/>
      <c r="C1750" s="2"/>
      <c r="D1750" s="2"/>
      <c r="F1750" s="8"/>
    </row>
    <row r="1751" spans="1:6" x14ac:dyDescent="0.2">
      <c r="A1751" s="2"/>
      <c r="B1751" s="2"/>
      <c r="C1751" s="2"/>
      <c r="D1751" s="2"/>
      <c r="F1751" s="8"/>
    </row>
    <row r="1752" spans="1:6" x14ac:dyDescent="0.2">
      <c r="A1752" s="2"/>
      <c r="B1752" s="2"/>
      <c r="C1752" s="2"/>
      <c r="D1752" s="2"/>
      <c r="F1752" s="8"/>
    </row>
    <row r="1753" spans="1:6" x14ac:dyDescent="0.2">
      <c r="A1753" s="2"/>
      <c r="B1753" s="2"/>
      <c r="C1753" s="2"/>
      <c r="D1753" s="2"/>
      <c r="F1753" s="8"/>
    </row>
    <row r="1754" spans="1:6" x14ac:dyDescent="0.2">
      <c r="A1754" s="2"/>
      <c r="B1754" s="2"/>
      <c r="C1754" s="2"/>
      <c r="D1754" s="2"/>
      <c r="F1754" s="8"/>
    </row>
    <row r="1755" spans="1:6" x14ac:dyDescent="0.2">
      <c r="A1755" s="2"/>
      <c r="B1755" s="2"/>
      <c r="C1755" s="2"/>
      <c r="D1755" s="2"/>
      <c r="F1755" s="8"/>
    </row>
    <row r="1756" spans="1:6" x14ac:dyDescent="0.2">
      <c r="A1756" s="2"/>
      <c r="B1756" s="2"/>
      <c r="C1756" s="2"/>
      <c r="D1756" s="2"/>
      <c r="F1756" s="8"/>
    </row>
    <row r="1757" spans="1:6" x14ac:dyDescent="0.2">
      <c r="A1757" s="2"/>
      <c r="B1757" s="2"/>
      <c r="C1757" s="2"/>
      <c r="D1757" s="2"/>
      <c r="F1757" s="8"/>
    </row>
    <row r="1758" spans="1:6" x14ac:dyDescent="0.2">
      <c r="A1758" s="2"/>
      <c r="B1758" s="2"/>
      <c r="C1758" s="2"/>
      <c r="D1758" s="2"/>
      <c r="F1758" s="8"/>
    </row>
    <row r="1759" spans="1:6" x14ac:dyDescent="0.2">
      <c r="A1759" s="2"/>
      <c r="B1759" s="2"/>
      <c r="C1759" s="2"/>
      <c r="D1759" s="2"/>
      <c r="F1759" s="8"/>
    </row>
    <row r="1760" spans="1:6" x14ac:dyDescent="0.2">
      <c r="A1760" s="2"/>
      <c r="B1760" s="2"/>
      <c r="C1760" s="2"/>
      <c r="D1760" s="2"/>
      <c r="F1760" s="8"/>
    </row>
    <row r="1761" spans="1:6" x14ac:dyDescent="0.2">
      <c r="A1761" s="2"/>
      <c r="B1761" s="2"/>
      <c r="C1761" s="2"/>
      <c r="D1761" s="2"/>
      <c r="F1761" s="8"/>
    </row>
    <row r="1762" spans="1:6" x14ac:dyDescent="0.2">
      <c r="A1762" s="2"/>
      <c r="B1762" s="2"/>
      <c r="C1762" s="2"/>
      <c r="D1762" s="2"/>
      <c r="F1762" s="8"/>
    </row>
    <row r="1763" spans="1:6" x14ac:dyDescent="0.2">
      <c r="A1763" s="2"/>
      <c r="B1763" s="2"/>
      <c r="C1763" s="2"/>
      <c r="D1763" s="2"/>
    </row>
    <row r="1764" spans="1:6" x14ac:dyDescent="0.2">
      <c r="A1764" s="2"/>
      <c r="B1764" s="2"/>
      <c r="C1764" s="2"/>
      <c r="D1764" s="2"/>
      <c r="F1764" s="8"/>
    </row>
    <row r="1765" spans="1:6" x14ac:dyDescent="0.2">
      <c r="A1765" s="2"/>
      <c r="B1765" s="2"/>
      <c r="C1765" s="2"/>
      <c r="D1765" s="2"/>
      <c r="F1765" s="8"/>
    </row>
    <row r="1766" spans="1:6" x14ac:dyDescent="0.2">
      <c r="A1766" s="2"/>
      <c r="B1766" s="2"/>
      <c r="C1766" s="2"/>
      <c r="D1766" s="2"/>
      <c r="F1766" s="8"/>
    </row>
    <row r="1767" spans="1:6" x14ac:dyDescent="0.2">
      <c r="A1767" s="2"/>
      <c r="B1767" s="2"/>
      <c r="C1767" s="2"/>
      <c r="D1767" s="2"/>
      <c r="F1767" s="8"/>
    </row>
    <row r="1768" spans="1:6" x14ac:dyDescent="0.2">
      <c r="A1768" s="2"/>
      <c r="B1768" s="2"/>
      <c r="C1768" s="2"/>
      <c r="D1768" s="2"/>
      <c r="F1768" s="8"/>
    </row>
    <row r="1769" spans="1:6" x14ac:dyDescent="0.2">
      <c r="A1769" s="2"/>
      <c r="B1769" s="2"/>
      <c r="C1769" s="2"/>
      <c r="D1769" s="2"/>
      <c r="F1769" s="8"/>
    </row>
    <row r="1770" spans="1:6" x14ac:dyDescent="0.2">
      <c r="A1770" s="2"/>
      <c r="B1770" s="2"/>
      <c r="C1770" s="2"/>
      <c r="D1770" s="2"/>
      <c r="F1770" s="8"/>
    </row>
    <row r="1771" spans="1:6" x14ac:dyDescent="0.2">
      <c r="A1771" s="2"/>
      <c r="B1771" s="2"/>
      <c r="C1771" s="2"/>
      <c r="D1771" s="2"/>
      <c r="F1771" s="8"/>
    </row>
    <row r="1772" spans="1:6" x14ac:dyDescent="0.2">
      <c r="A1772" s="2"/>
      <c r="B1772" s="2"/>
      <c r="C1772" s="2"/>
      <c r="D1772" s="2"/>
      <c r="F1772" s="8"/>
    </row>
    <row r="1773" spans="1:6" x14ac:dyDescent="0.2">
      <c r="A1773" s="2"/>
      <c r="B1773" s="2"/>
      <c r="C1773" s="2"/>
      <c r="D1773" s="2"/>
      <c r="F1773" s="8"/>
    </row>
    <row r="1774" spans="1:6" x14ac:dyDescent="0.2">
      <c r="A1774" s="2"/>
      <c r="B1774" s="2"/>
      <c r="C1774" s="2"/>
      <c r="D1774" s="2"/>
      <c r="F1774" s="8"/>
    </row>
    <row r="1775" spans="1:6" x14ac:dyDescent="0.2">
      <c r="A1775" s="2"/>
      <c r="B1775" s="2"/>
      <c r="C1775" s="2"/>
      <c r="D1775" s="2"/>
      <c r="F1775" s="8"/>
    </row>
    <row r="1776" spans="1:6" x14ac:dyDescent="0.2">
      <c r="A1776" s="2"/>
      <c r="B1776" s="2"/>
      <c r="C1776" s="2"/>
      <c r="D1776" s="2"/>
      <c r="F1776" s="8"/>
    </row>
    <row r="1777" spans="1:6" x14ac:dyDescent="0.2">
      <c r="A1777" s="2"/>
      <c r="B1777" s="2"/>
      <c r="C1777" s="2"/>
      <c r="D1777" s="2"/>
      <c r="F1777" s="8"/>
    </row>
    <row r="1778" spans="1:6" x14ac:dyDescent="0.2">
      <c r="A1778" s="2"/>
      <c r="B1778" s="2"/>
      <c r="C1778" s="2"/>
      <c r="D1778" s="2"/>
      <c r="F1778" s="8"/>
    </row>
    <row r="1779" spans="1:6" x14ac:dyDescent="0.2">
      <c r="A1779" s="2"/>
      <c r="B1779" s="2"/>
      <c r="C1779" s="2"/>
      <c r="D1779" s="2"/>
      <c r="F1779" s="8"/>
    </row>
    <row r="1780" spans="1:6" x14ac:dyDescent="0.2">
      <c r="A1780" s="2"/>
      <c r="B1780" s="2"/>
      <c r="C1780" s="2"/>
      <c r="D1780" s="2"/>
      <c r="F1780" s="8"/>
    </row>
    <row r="1781" spans="1:6" x14ac:dyDescent="0.2">
      <c r="A1781" s="2"/>
      <c r="B1781" s="2"/>
      <c r="C1781" s="2"/>
      <c r="D1781" s="2"/>
      <c r="F1781" s="8"/>
    </row>
    <row r="1782" spans="1:6" x14ac:dyDescent="0.2">
      <c r="A1782" s="2"/>
      <c r="B1782" s="2"/>
      <c r="C1782" s="2"/>
      <c r="D1782" s="2"/>
      <c r="F1782" s="8"/>
    </row>
    <row r="1783" spans="1:6" x14ac:dyDescent="0.2">
      <c r="A1783" s="2"/>
      <c r="B1783" s="2"/>
      <c r="C1783" s="2"/>
      <c r="D1783" s="2"/>
      <c r="F1783" s="8"/>
    </row>
    <row r="1784" spans="1:6" x14ac:dyDescent="0.2">
      <c r="A1784" s="2"/>
      <c r="B1784" s="2"/>
      <c r="C1784" s="2"/>
      <c r="D1784" s="2"/>
      <c r="F1784" s="8"/>
    </row>
    <row r="1785" spans="1:6" x14ac:dyDescent="0.2">
      <c r="A1785" s="2"/>
      <c r="B1785" s="2"/>
      <c r="C1785" s="2"/>
      <c r="D1785" s="2"/>
      <c r="F1785" s="8"/>
    </row>
    <row r="1786" spans="1:6" x14ac:dyDescent="0.2">
      <c r="A1786" s="2"/>
      <c r="B1786" s="2"/>
      <c r="C1786" s="2"/>
      <c r="D1786" s="2"/>
      <c r="F1786" s="8"/>
    </row>
    <row r="1787" spans="1:6" x14ac:dyDescent="0.2">
      <c r="A1787" s="2"/>
      <c r="B1787" s="2"/>
      <c r="C1787" s="2"/>
      <c r="D1787" s="2"/>
      <c r="F1787" s="8"/>
    </row>
    <row r="1788" spans="1:6" x14ac:dyDescent="0.2">
      <c r="A1788" s="2"/>
      <c r="B1788" s="2"/>
      <c r="C1788" s="2"/>
      <c r="D1788" s="2"/>
      <c r="F1788" s="8"/>
    </row>
    <row r="1789" spans="1:6" x14ac:dyDescent="0.2">
      <c r="A1789" s="2"/>
      <c r="B1789" s="2"/>
      <c r="C1789" s="2"/>
      <c r="D1789" s="2"/>
      <c r="F1789" s="8"/>
    </row>
    <row r="1790" spans="1:6" x14ac:dyDescent="0.2">
      <c r="A1790" s="2"/>
      <c r="B1790" s="2"/>
      <c r="C1790" s="2"/>
      <c r="D1790" s="2"/>
      <c r="F1790" s="8"/>
    </row>
    <row r="1791" spans="1:6" x14ac:dyDescent="0.2">
      <c r="A1791" s="2"/>
      <c r="B1791" s="2"/>
      <c r="C1791" s="2"/>
      <c r="D1791" s="2"/>
      <c r="F1791" s="8"/>
    </row>
    <row r="1792" spans="1:6" x14ac:dyDescent="0.2">
      <c r="A1792" s="2"/>
      <c r="B1792" s="2"/>
      <c r="C1792" s="2"/>
      <c r="D1792" s="2"/>
      <c r="F1792" s="8"/>
    </row>
    <row r="1793" spans="1:6" x14ac:dyDescent="0.2">
      <c r="A1793" s="2"/>
      <c r="B1793" s="2"/>
      <c r="C1793" s="2"/>
      <c r="D1793" s="2"/>
      <c r="F1793" s="8"/>
    </row>
    <row r="1794" spans="1:6" x14ac:dyDescent="0.2">
      <c r="A1794" s="2"/>
      <c r="B1794" s="2"/>
      <c r="C1794" s="2"/>
      <c r="D1794" s="2"/>
      <c r="F1794" s="8"/>
    </row>
    <row r="1795" spans="1:6" x14ac:dyDescent="0.2">
      <c r="A1795" s="2"/>
      <c r="B1795" s="2"/>
      <c r="C1795" s="2"/>
      <c r="D1795" s="2"/>
      <c r="F1795" s="8"/>
    </row>
    <row r="1796" spans="1:6" x14ac:dyDescent="0.2">
      <c r="A1796" s="2"/>
      <c r="B1796" s="2"/>
      <c r="C1796" s="2"/>
      <c r="D1796" s="2"/>
      <c r="F1796" s="8"/>
    </row>
    <row r="1797" spans="1:6" x14ac:dyDescent="0.2">
      <c r="A1797" s="2"/>
      <c r="B1797" s="2"/>
      <c r="C1797" s="2"/>
      <c r="D1797" s="2"/>
      <c r="F1797" s="8"/>
    </row>
    <row r="1798" spans="1:6" x14ac:dyDescent="0.2">
      <c r="A1798" s="2"/>
      <c r="B1798" s="2"/>
      <c r="C1798" s="2"/>
      <c r="D1798" s="2"/>
      <c r="F1798" s="8"/>
    </row>
    <row r="1799" spans="1:6" x14ac:dyDescent="0.2">
      <c r="A1799" s="2"/>
      <c r="B1799" s="2"/>
      <c r="C1799" s="2"/>
      <c r="D1799" s="2"/>
      <c r="F1799" s="8"/>
    </row>
    <row r="1800" spans="1:6" x14ac:dyDescent="0.2">
      <c r="A1800" s="2"/>
      <c r="B1800" s="2"/>
      <c r="C1800" s="2"/>
      <c r="D1800" s="2"/>
      <c r="F1800" s="8"/>
    </row>
    <row r="1801" spans="1:6" x14ac:dyDescent="0.2">
      <c r="A1801" s="2"/>
      <c r="B1801" s="2"/>
      <c r="C1801" s="2"/>
      <c r="D1801" s="2"/>
      <c r="F1801" s="8"/>
    </row>
    <row r="1802" spans="1:6" x14ac:dyDescent="0.2">
      <c r="A1802" s="2"/>
      <c r="B1802" s="2"/>
      <c r="C1802" s="2"/>
      <c r="D1802" s="2"/>
      <c r="F1802" s="8"/>
    </row>
    <row r="1803" spans="1:6" x14ac:dyDescent="0.2">
      <c r="A1803" s="2"/>
      <c r="B1803" s="2"/>
      <c r="C1803" s="2"/>
      <c r="D1803" s="2"/>
      <c r="F1803" s="8"/>
    </row>
    <row r="1804" spans="1:6" x14ac:dyDescent="0.2">
      <c r="A1804" s="2"/>
      <c r="B1804" s="2"/>
      <c r="C1804" s="2"/>
      <c r="D1804" s="2"/>
      <c r="F1804" s="8"/>
    </row>
    <row r="1805" spans="1:6" x14ac:dyDescent="0.2">
      <c r="A1805" s="2"/>
      <c r="B1805" s="2"/>
      <c r="C1805" s="2"/>
      <c r="D1805" s="2"/>
      <c r="F1805" s="8"/>
    </row>
    <row r="1806" spans="1:6" x14ac:dyDescent="0.2">
      <c r="A1806" s="2"/>
      <c r="B1806" s="2"/>
      <c r="C1806" s="2"/>
      <c r="D1806" s="2"/>
      <c r="F1806" s="8"/>
    </row>
    <row r="1807" spans="1:6" x14ac:dyDescent="0.2">
      <c r="A1807" s="2"/>
      <c r="B1807" s="2"/>
      <c r="C1807" s="2"/>
      <c r="D1807" s="2"/>
      <c r="F1807" s="8"/>
    </row>
    <row r="1808" spans="1:6" x14ac:dyDescent="0.2">
      <c r="A1808" s="2"/>
      <c r="B1808" s="2"/>
      <c r="C1808" s="2"/>
      <c r="D1808" s="2"/>
      <c r="F1808" s="8"/>
    </row>
    <row r="1809" spans="1:6" x14ac:dyDescent="0.2">
      <c r="A1809" s="2"/>
      <c r="B1809" s="2"/>
      <c r="C1809" s="2"/>
      <c r="D1809" s="2"/>
      <c r="F1809" s="8"/>
    </row>
    <row r="1810" spans="1:6" x14ac:dyDescent="0.2">
      <c r="A1810" s="2"/>
      <c r="B1810" s="2"/>
      <c r="C1810" s="2"/>
      <c r="D1810" s="2"/>
      <c r="F1810" s="8"/>
    </row>
    <row r="1811" spans="1:6" x14ac:dyDescent="0.2">
      <c r="A1811" s="2"/>
      <c r="B1811" s="2"/>
      <c r="C1811" s="2"/>
      <c r="D1811" s="2"/>
      <c r="F1811" s="8"/>
    </row>
    <row r="1812" spans="1:6" x14ac:dyDescent="0.2">
      <c r="A1812" s="2"/>
      <c r="B1812" s="2"/>
      <c r="C1812" s="2"/>
      <c r="D1812" s="2"/>
      <c r="F1812" s="8"/>
    </row>
    <row r="1813" spans="1:6" x14ac:dyDescent="0.2">
      <c r="A1813" s="2"/>
      <c r="B1813" s="2"/>
      <c r="C1813" s="2"/>
      <c r="D1813" s="2"/>
      <c r="F1813" s="8"/>
    </row>
    <row r="1814" spans="1:6" x14ac:dyDescent="0.2">
      <c r="A1814" s="2"/>
      <c r="B1814" s="2"/>
      <c r="C1814" s="2"/>
      <c r="D1814" s="2"/>
      <c r="F1814" s="8"/>
    </row>
    <row r="1815" spans="1:6" x14ac:dyDescent="0.2">
      <c r="A1815" s="2"/>
      <c r="B1815" s="2"/>
      <c r="C1815" s="2"/>
      <c r="D1815" s="2"/>
      <c r="F1815" s="8"/>
    </row>
    <row r="1816" spans="1:6" x14ac:dyDescent="0.2">
      <c r="A1816" s="2"/>
      <c r="B1816" s="2"/>
      <c r="C1816" s="2"/>
      <c r="D1816" s="2"/>
      <c r="F1816" s="8"/>
    </row>
    <row r="1817" spans="1:6" x14ac:dyDescent="0.2">
      <c r="A1817" s="2"/>
      <c r="B1817" s="2"/>
      <c r="C1817" s="2"/>
      <c r="D1817" s="2"/>
      <c r="F1817" s="8"/>
    </row>
    <row r="1818" spans="1:6" x14ac:dyDescent="0.2">
      <c r="A1818" s="2"/>
      <c r="B1818" s="2"/>
      <c r="C1818" s="2"/>
      <c r="D1818" s="2"/>
      <c r="F1818" s="8"/>
    </row>
    <row r="1819" spans="1:6" x14ac:dyDescent="0.2">
      <c r="A1819" s="2"/>
      <c r="B1819" s="2"/>
      <c r="C1819" s="2"/>
      <c r="D1819" s="2"/>
      <c r="F1819" s="8"/>
    </row>
    <row r="1820" spans="1:6" x14ac:dyDescent="0.2">
      <c r="A1820" s="2"/>
      <c r="B1820" s="2"/>
      <c r="C1820" s="2"/>
      <c r="D1820" s="2"/>
      <c r="F1820" s="8"/>
    </row>
    <row r="1821" spans="1:6" x14ac:dyDescent="0.2">
      <c r="A1821" s="2"/>
      <c r="B1821" s="2"/>
      <c r="C1821" s="2"/>
      <c r="D1821" s="2"/>
      <c r="F1821" s="8"/>
    </row>
    <row r="1822" spans="1:6" x14ac:dyDescent="0.2">
      <c r="A1822" s="2"/>
      <c r="B1822" s="2"/>
      <c r="C1822" s="2"/>
      <c r="D1822" s="2"/>
      <c r="F1822" s="8"/>
    </row>
    <row r="1823" spans="1:6" x14ac:dyDescent="0.2">
      <c r="A1823" s="2"/>
      <c r="B1823" s="2"/>
      <c r="C1823" s="2"/>
      <c r="D1823" s="2"/>
      <c r="F1823" s="8"/>
    </row>
    <row r="1824" spans="1:6" x14ac:dyDescent="0.2">
      <c r="A1824" s="2"/>
      <c r="B1824" s="2"/>
      <c r="C1824" s="2"/>
      <c r="D1824" s="2"/>
      <c r="F1824" s="8"/>
    </row>
    <row r="1825" spans="1:6" x14ac:dyDescent="0.2">
      <c r="A1825" s="2"/>
      <c r="B1825" s="2"/>
      <c r="C1825" s="2"/>
      <c r="D1825" s="2"/>
      <c r="F1825" s="8"/>
    </row>
    <row r="1826" spans="1:6" x14ac:dyDescent="0.2">
      <c r="A1826" s="2"/>
      <c r="B1826" s="2"/>
      <c r="C1826" s="2"/>
      <c r="D1826" s="2"/>
      <c r="F1826" s="8"/>
    </row>
    <row r="1827" spans="1:6" x14ac:dyDescent="0.2">
      <c r="A1827" s="2"/>
      <c r="B1827" s="2"/>
      <c r="C1827" s="2"/>
      <c r="D1827" s="2"/>
      <c r="F1827" s="8"/>
    </row>
    <row r="1828" spans="1:6" x14ac:dyDescent="0.2">
      <c r="A1828" s="2"/>
      <c r="B1828" s="2"/>
      <c r="C1828" s="2"/>
      <c r="D1828" s="2"/>
      <c r="F1828" s="8"/>
    </row>
    <row r="1829" spans="1:6" x14ac:dyDescent="0.2">
      <c r="A1829" s="2"/>
      <c r="B1829" s="2"/>
      <c r="C1829" s="2"/>
      <c r="D1829" s="2"/>
      <c r="F1829" s="8"/>
    </row>
    <row r="1830" spans="1:6" x14ac:dyDescent="0.2">
      <c r="A1830" s="2"/>
      <c r="B1830" s="2"/>
      <c r="C1830" s="2"/>
      <c r="D1830" s="2"/>
      <c r="F1830" s="8"/>
    </row>
    <row r="1831" spans="1:6" x14ac:dyDescent="0.2">
      <c r="A1831" s="2"/>
      <c r="B1831" s="2"/>
      <c r="C1831" s="2"/>
      <c r="D1831" s="2"/>
      <c r="F1831" s="8"/>
    </row>
    <row r="1832" spans="1:6" x14ac:dyDescent="0.2">
      <c r="A1832" s="2"/>
      <c r="B1832" s="2"/>
      <c r="C1832" s="2"/>
      <c r="D1832" s="2"/>
      <c r="F1832" s="8"/>
    </row>
    <row r="1833" spans="1:6" x14ac:dyDescent="0.2">
      <c r="A1833" s="2"/>
      <c r="B1833" s="2"/>
      <c r="C1833" s="2"/>
      <c r="D1833" s="2"/>
      <c r="F1833" s="8"/>
    </row>
    <row r="1834" spans="1:6" x14ac:dyDescent="0.2">
      <c r="A1834" s="2"/>
      <c r="B1834" s="2"/>
      <c r="C1834" s="2"/>
      <c r="D1834" s="2"/>
      <c r="F1834" s="8"/>
    </row>
    <row r="1835" spans="1:6" x14ac:dyDescent="0.2">
      <c r="A1835" s="2"/>
      <c r="B1835" s="2"/>
      <c r="C1835" s="2"/>
      <c r="D1835" s="2"/>
      <c r="F1835" s="8"/>
    </row>
    <row r="1836" spans="1:6" x14ac:dyDescent="0.2">
      <c r="A1836" s="2"/>
      <c r="B1836" s="2"/>
      <c r="C1836" s="2"/>
      <c r="D1836" s="2"/>
      <c r="F1836" s="8"/>
    </row>
    <row r="1837" spans="1:6" x14ac:dyDescent="0.2">
      <c r="A1837" s="2"/>
      <c r="B1837" s="2"/>
      <c r="C1837" s="2"/>
      <c r="D1837" s="2"/>
      <c r="F1837" s="8"/>
    </row>
    <row r="1838" spans="1:6" x14ac:dyDescent="0.2">
      <c r="A1838" s="2"/>
      <c r="B1838" s="2"/>
      <c r="C1838" s="2"/>
      <c r="D1838" s="2"/>
      <c r="F1838" s="8"/>
    </row>
    <row r="1839" spans="1:6" x14ac:dyDescent="0.2">
      <c r="A1839" s="2"/>
      <c r="B1839" s="2"/>
      <c r="C1839" s="2"/>
      <c r="D1839" s="2"/>
      <c r="F1839" s="8"/>
    </row>
    <row r="1840" spans="1:6" x14ac:dyDescent="0.2">
      <c r="A1840" s="2"/>
      <c r="B1840" s="2"/>
      <c r="C1840" s="2"/>
      <c r="D1840" s="2"/>
      <c r="F1840" s="8"/>
    </row>
    <row r="1841" spans="1:6" x14ac:dyDescent="0.2">
      <c r="A1841" s="2"/>
      <c r="B1841" s="2"/>
      <c r="C1841" s="2"/>
      <c r="D1841" s="2"/>
      <c r="F1841" s="8"/>
    </row>
    <row r="1842" spans="1:6" x14ac:dyDescent="0.2">
      <c r="A1842" s="2"/>
      <c r="B1842" s="2"/>
      <c r="C1842" s="2"/>
      <c r="D1842" s="2"/>
      <c r="F1842" s="8"/>
    </row>
    <row r="1843" spans="1:6" x14ac:dyDescent="0.2">
      <c r="A1843" s="2"/>
      <c r="B1843" s="2"/>
      <c r="C1843" s="2"/>
      <c r="D1843" s="2"/>
      <c r="F1843" s="8"/>
    </row>
    <row r="1844" spans="1:6" x14ac:dyDescent="0.2">
      <c r="A1844" s="2"/>
      <c r="B1844" s="2"/>
      <c r="C1844" s="2"/>
      <c r="D1844" s="2"/>
      <c r="F1844" s="8"/>
    </row>
    <row r="1845" spans="1:6" x14ac:dyDescent="0.2">
      <c r="A1845" s="2"/>
      <c r="B1845" s="2"/>
      <c r="C1845" s="2"/>
      <c r="D1845" s="2"/>
    </row>
    <row r="1846" spans="1:6" x14ac:dyDescent="0.2">
      <c r="A1846" s="2"/>
      <c r="B1846" s="2"/>
      <c r="C1846" s="2"/>
      <c r="D1846" s="2"/>
      <c r="F1846" s="8"/>
    </row>
    <row r="1847" spans="1:6" x14ac:dyDescent="0.2">
      <c r="A1847" s="2"/>
      <c r="B1847" s="2"/>
      <c r="C1847" s="2"/>
      <c r="D1847" s="2"/>
      <c r="F1847" s="8"/>
    </row>
    <row r="1848" spans="1:6" x14ac:dyDescent="0.2">
      <c r="A1848" s="2"/>
      <c r="B1848" s="2"/>
      <c r="C1848" s="2"/>
      <c r="D1848" s="2"/>
      <c r="F1848" s="8"/>
    </row>
    <row r="1849" spans="1:6" x14ac:dyDescent="0.2">
      <c r="A1849" s="2"/>
      <c r="B1849" s="2"/>
      <c r="C1849" s="2"/>
      <c r="D1849" s="2"/>
      <c r="F1849" s="8"/>
    </row>
    <row r="1850" spans="1:6" x14ac:dyDescent="0.2">
      <c r="A1850" s="2"/>
      <c r="B1850" s="2"/>
      <c r="C1850" s="2"/>
      <c r="D1850" s="2"/>
    </row>
    <row r="1851" spans="1:6" x14ac:dyDescent="0.2">
      <c r="A1851" s="2"/>
      <c r="B1851" s="2"/>
      <c r="C1851" s="2"/>
      <c r="D1851" s="2"/>
      <c r="F1851" s="8"/>
    </row>
    <row r="1852" spans="1:6" x14ac:dyDescent="0.2">
      <c r="A1852" s="2"/>
      <c r="B1852" s="2"/>
      <c r="C1852" s="2"/>
      <c r="D1852" s="2"/>
      <c r="F1852" s="8"/>
    </row>
    <row r="1853" spans="1:6" x14ac:dyDescent="0.2">
      <c r="A1853" s="2"/>
      <c r="B1853" s="2"/>
      <c r="C1853" s="2"/>
      <c r="D1853" s="2"/>
      <c r="F1853" s="8"/>
    </row>
    <row r="1854" spans="1:6" x14ac:dyDescent="0.2">
      <c r="A1854" s="2"/>
      <c r="B1854" s="2"/>
      <c r="C1854" s="2"/>
      <c r="D1854" s="2"/>
      <c r="F1854" s="8"/>
    </row>
    <row r="1855" spans="1:6" x14ac:dyDescent="0.2">
      <c r="A1855" s="2"/>
      <c r="B1855" s="2"/>
      <c r="C1855" s="2"/>
      <c r="D1855" s="2"/>
      <c r="F1855" s="8"/>
    </row>
    <row r="1856" spans="1:6" x14ac:dyDescent="0.2">
      <c r="A1856" s="2"/>
      <c r="B1856" s="2"/>
      <c r="C1856" s="2"/>
      <c r="D1856" s="2"/>
    </row>
    <row r="1857" spans="1:6" x14ac:dyDescent="0.2">
      <c r="A1857" s="2"/>
      <c r="B1857" s="2"/>
      <c r="C1857" s="2"/>
      <c r="D1857" s="2"/>
      <c r="F1857" s="8"/>
    </row>
    <row r="1858" spans="1:6" x14ac:dyDescent="0.2">
      <c r="A1858" s="2"/>
      <c r="B1858" s="2"/>
      <c r="C1858" s="2"/>
      <c r="D1858" s="2"/>
      <c r="F1858" s="8"/>
    </row>
    <row r="1859" spans="1:6" x14ac:dyDescent="0.2">
      <c r="A1859" s="2"/>
      <c r="B1859" s="2"/>
      <c r="C1859" s="2"/>
      <c r="D1859" s="2"/>
      <c r="F1859" s="8"/>
    </row>
    <row r="1860" spans="1:6" x14ac:dyDescent="0.2">
      <c r="A1860" s="2"/>
      <c r="B1860" s="2"/>
      <c r="C1860" s="2"/>
      <c r="D1860" s="2"/>
      <c r="F1860" s="8"/>
    </row>
    <row r="1861" spans="1:6" x14ac:dyDescent="0.2">
      <c r="A1861" s="2"/>
      <c r="B1861" s="2"/>
      <c r="C1861" s="2"/>
      <c r="D1861" s="2"/>
      <c r="F1861" s="8"/>
    </row>
    <row r="1862" spans="1:6" x14ac:dyDescent="0.2">
      <c r="A1862" s="2"/>
      <c r="B1862" s="2"/>
      <c r="C1862" s="2"/>
      <c r="D1862" s="2"/>
      <c r="F1862" s="8"/>
    </row>
    <row r="1863" spans="1:6" x14ac:dyDescent="0.2">
      <c r="A1863" s="2"/>
      <c r="B1863" s="2"/>
      <c r="C1863" s="2"/>
      <c r="D1863" s="2"/>
      <c r="F1863" s="8"/>
    </row>
    <row r="1864" spans="1:6" x14ac:dyDescent="0.2">
      <c r="A1864" s="2"/>
      <c r="B1864" s="2"/>
      <c r="C1864" s="2"/>
      <c r="D1864" s="2"/>
      <c r="F1864" s="8"/>
    </row>
    <row r="1865" spans="1:6" x14ac:dyDescent="0.2">
      <c r="A1865" s="2"/>
      <c r="B1865" s="2"/>
      <c r="C1865" s="2"/>
      <c r="D1865" s="2"/>
      <c r="F1865" s="8"/>
    </row>
    <row r="1866" spans="1:6" x14ac:dyDescent="0.2">
      <c r="A1866" s="2"/>
      <c r="B1866" s="2"/>
      <c r="C1866" s="2"/>
      <c r="D1866" s="2"/>
      <c r="F1866" s="8"/>
    </row>
    <row r="1867" spans="1:6" x14ac:dyDescent="0.2">
      <c r="A1867" s="2"/>
      <c r="B1867" s="2"/>
      <c r="C1867" s="2"/>
      <c r="D1867" s="2"/>
      <c r="F1867" s="8"/>
    </row>
    <row r="1868" spans="1:6" x14ac:dyDescent="0.2">
      <c r="A1868" s="2"/>
      <c r="B1868" s="2"/>
      <c r="C1868" s="2"/>
      <c r="D1868" s="2"/>
      <c r="F1868" s="8"/>
    </row>
    <row r="1869" spans="1:6" x14ac:dyDescent="0.2">
      <c r="A1869" s="2"/>
      <c r="B1869" s="2"/>
      <c r="C1869" s="2"/>
      <c r="D1869" s="2"/>
      <c r="F1869" s="8"/>
    </row>
    <row r="1870" spans="1:6" x14ac:dyDescent="0.2">
      <c r="A1870" s="2"/>
      <c r="B1870" s="2"/>
      <c r="C1870" s="2"/>
      <c r="D1870" s="2"/>
      <c r="F1870" s="8"/>
    </row>
    <row r="1871" spans="1:6" x14ac:dyDescent="0.2">
      <c r="A1871" s="2"/>
      <c r="B1871" s="2"/>
      <c r="C1871" s="2"/>
      <c r="D1871" s="2"/>
    </row>
    <row r="1872" spans="1:6" x14ac:dyDescent="0.2">
      <c r="A1872" s="2"/>
      <c r="B1872" s="2"/>
      <c r="C1872" s="2"/>
      <c r="D1872" s="2"/>
      <c r="F1872" s="8"/>
    </row>
    <row r="1873" spans="1:6" x14ac:dyDescent="0.2">
      <c r="A1873" s="2"/>
      <c r="B1873" s="2"/>
      <c r="C1873" s="2"/>
      <c r="D1873" s="2"/>
      <c r="F1873" s="8"/>
    </row>
    <row r="1874" spans="1:6" x14ac:dyDescent="0.2">
      <c r="A1874" s="2"/>
      <c r="B1874" s="2"/>
      <c r="C1874" s="2"/>
      <c r="D1874" s="2"/>
      <c r="F1874" s="8"/>
    </row>
    <row r="1875" spans="1:6" x14ac:dyDescent="0.2">
      <c r="A1875" s="2"/>
      <c r="B1875" s="2"/>
      <c r="C1875" s="2"/>
      <c r="D1875" s="2"/>
      <c r="F1875" s="8"/>
    </row>
    <row r="1876" spans="1:6" x14ac:dyDescent="0.2">
      <c r="A1876" s="2"/>
      <c r="B1876" s="2"/>
      <c r="C1876" s="2"/>
      <c r="D1876" s="2"/>
      <c r="F1876" s="8"/>
    </row>
    <row r="1877" spans="1:6" x14ac:dyDescent="0.2">
      <c r="A1877" s="2"/>
      <c r="B1877" s="2"/>
      <c r="C1877" s="2"/>
      <c r="D1877" s="2"/>
      <c r="F1877" s="8"/>
    </row>
    <row r="1878" spans="1:6" x14ac:dyDescent="0.2">
      <c r="A1878" s="2"/>
      <c r="B1878" s="2"/>
      <c r="C1878" s="2"/>
      <c r="D1878" s="2"/>
      <c r="F1878" s="8"/>
    </row>
    <row r="1879" spans="1:6" x14ac:dyDescent="0.2">
      <c r="A1879" s="2"/>
      <c r="B1879" s="2"/>
      <c r="C1879" s="2"/>
      <c r="D1879" s="2"/>
      <c r="F1879" s="8"/>
    </row>
    <row r="1880" spans="1:6" x14ac:dyDescent="0.2">
      <c r="A1880" s="2"/>
      <c r="B1880" s="2"/>
      <c r="C1880" s="2"/>
      <c r="D1880" s="2"/>
      <c r="F1880" s="8"/>
    </row>
    <row r="1881" spans="1:6" x14ac:dyDescent="0.2">
      <c r="A1881" s="2"/>
      <c r="B1881" s="2"/>
      <c r="C1881" s="2"/>
      <c r="D1881" s="2"/>
      <c r="F1881" s="8"/>
    </row>
    <row r="1882" spans="1:6" x14ac:dyDescent="0.2">
      <c r="A1882" s="2"/>
      <c r="B1882" s="2"/>
      <c r="C1882" s="2"/>
      <c r="D1882" s="2"/>
      <c r="F1882" s="8"/>
    </row>
    <row r="1883" spans="1:6" x14ac:dyDescent="0.2">
      <c r="A1883" s="2"/>
      <c r="B1883" s="2"/>
      <c r="C1883" s="2"/>
      <c r="D1883" s="2"/>
      <c r="F1883" s="8"/>
    </row>
    <row r="1884" spans="1:6" x14ac:dyDescent="0.2">
      <c r="A1884" s="2"/>
      <c r="B1884" s="2"/>
      <c r="C1884" s="2"/>
      <c r="D1884" s="2"/>
      <c r="F1884" s="8"/>
    </row>
    <row r="1885" spans="1:6" x14ac:dyDescent="0.2">
      <c r="A1885" s="2"/>
      <c r="B1885" s="2"/>
      <c r="C1885" s="2"/>
      <c r="D1885" s="2"/>
      <c r="F1885" s="8"/>
    </row>
    <row r="1886" spans="1:6" x14ac:dyDescent="0.2">
      <c r="A1886" s="2"/>
      <c r="B1886" s="2"/>
      <c r="C1886" s="2"/>
      <c r="D1886" s="2"/>
      <c r="F1886" s="8"/>
    </row>
    <row r="1887" spans="1:6" x14ac:dyDescent="0.2">
      <c r="A1887" s="2"/>
      <c r="B1887" s="2"/>
      <c r="C1887" s="2"/>
      <c r="D1887" s="2"/>
      <c r="F1887" s="8"/>
    </row>
    <row r="1888" spans="1:6" x14ac:dyDescent="0.2">
      <c r="A1888" s="2"/>
      <c r="B1888" s="2"/>
      <c r="C1888" s="2"/>
      <c r="D1888" s="2"/>
      <c r="F1888" s="8"/>
    </row>
    <row r="1889" spans="1:6" x14ac:dyDescent="0.2">
      <c r="A1889" s="2"/>
      <c r="B1889" s="2"/>
      <c r="C1889" s="2"/>
      <c r="D1889" s="2"/>
      <c r="F1889" s="8"/>
    </row>
    <row r="1890" spans="1:6" x14ac:dyDescent="0.2">
      <c r="A1890" s="2"/>
      <c r="B1890" s="2"/>
      <c r="C1890" s="2"/>
      <c r="D1890" s="2"/>
    </row>
    <row r="1891" spans="1:6" x14ac:dyDescent="0.2">
      <c r="A1891" s="2"/>
      <c r="B1891" s="2"/>
      <c r="C1891" s="2"/>
      <c r="D1891" s="2"/>
      <c r="F1891" s="8"/>
    </row>
    <row r="1892" spans="1:6" x14ac:dyDescent="0.2">
      <c r="A1892" s="2"/>
      <c r="B1892" s="2"/>
      <c r="C1892" s="2"/>
      <c r="D1892" s="2"/>
      <c r="F1892" s="8"/>
    </row>
    <row r="1893" spans="1:6" x14ac:dyDescent="0.2">
      <c r="A1893" s="2"/>
      <c r="B1893" s="2"/>
      <c r="C1893" s="2"/>
      <c r="D1893" s="2"/>
      <c r="F1893" s="8"/>
    </row>
    <row r="1894" spans="1:6" x14ac:dyDescent="0.2">
      <c r="A1894" s="2"/>
      <c r="B1894" s="2"/>
      <c r="C1894" s="2"/>
      <c r="D1894" s="2"/>
    </row>
    <row r="1895" spans="1:6" x14ac:dyDescent="0.2">
      <c r="A1895" s="2"/>
      <c r="B1895" s="2"/>
      <c r="C1895" s="2"/>
      <c r="D1895" s="2"/>
      <c r="F1895" s="8"/>
    </row>
    <row r="1896" spans="1:6" x14ac:dyDescent="0.2">
      <c r="A1896" s="2"/>
      <c r="B1896" s="2"/>
      <c r="C1896" s="2"/>
      <c r="D1896" s="2"/>
      <c r="F1896" s="8"/>
    </row>
    <row r="1897" spans="1:6" x14ac:dyDescent="0.2">
      <c r="A1897" s="2"/>
      <c r="B1897" s="2"/>
      <c r="C1897" s="2"/>
      <c r="D1897" s="2"/>
      <c r="F1897" s="8"/>
    </row>
    <row r="1898" spans="1:6" x14ac:dyDescent="0.2">
      <c r="A1898" s="2"/>
      <c r="B1898" s="2"/>
      <c r="C1898" s="2"/>
      <c r="D1898" s="2"/>
      <c r="F1898" s="8"/>
    </row>
    <row r="1899" spans="1:6" x14ac:dyDescent="0.2">
      <c r="A1899" s="2"/>
      <c r="B1899" s="2"/>
      <c r="C1899" s="2"/>
      <c r="D1899" s="2"/>
      <c r="F1899" s="8"/>
    </row>
    <row r="1900" spans="1:6" x14ac:dyDescent="0.2">
      <c r="A1900" s="2"/>
      <c r="B1900" s="2"/>
      <c r="C1900" s="2"/>
      <c r="D1900" s="2"/>
      <c r="F1900" s="8"/>
    </row>
    <row r="1901" spans="1:6" x14ac:dyDescent="0.2">
      <c r="A1901" s="2"/>
      <c r="B1901" s="2"/>
      <c r="C1901" s="2"/>
      <c r="D1901" s="2"/>
      <c r="F1901" s="8"/>
    </row>
    <row r="1902" spans="1:6" x14ac:dyDescent="0.2">
      <c r="A1902" s="2"/>
      <c r="B1902" s="2"/>
      <c r="C1902" s="2"/>
      <c r="D1902" s="2"/>
      <c r="F1902" s="8"/>
    </row>
    <row r="1903" spans="1:6" x14ac:dyDescent="0.2">
      <c r="A1903" s="2"/>
      <c r="B1903" s="2"/>
      <c r="C1903" s="2"/>
      <c r="D1903" s="2"/>
      <c r="F1903" s="8"/>
    </row>
    <row r="1904" spans="1:6" x14ac:dyDescent="0.2">
      <c r="A1904" s="2"/>
      <c r="B1904" s="2"/>
      <c r="C1904" s="2"/>
      <c r="D1904" s="2"/>
      <c r="F1904" s="8"/>
    </row>
    <row r="1905" spans="1:6" x14ac:dyDescent="0.2">
      <c r="A1905" s="2"/>
      <c r="B1905" s="2"/>
      <c r="C1905" s="2"/>
      <c r="D1905" s="2"/>
      <c r="F1905" s="8"/>
    </row>
    <row r="1906" spans="1:6" x14ac:dyDescent="0.2">
      <c r="A1906" s="2"/>
      <c r="B1906" s="2"/>
      <c r="C1906" s="2"/>
      <c r="D1906" s="2"/>
      <c r="F1906" s="8"/>
    </row>
    <row r="1907" spans="1:6" x14ac:dyDescent="0.2">
      <c r="A1907" s="2"/>
      <c r="B1907" s="2"/>
      <c r="C1907" s="2"/>
      <c r="D1907" s="2"/>
      <c r="F1907" s="8"/>
    </row>
    <row r="1908" spans="1:6" x14ac:dyDescent="0.2">
      <c r="A1908" s="2"/>
      <c r="B1908" s="2"/>
      <c r="C1908" s="2"/>
      <c r="D1908" s="2"/>
      <c r="F1908" s="8"/>
    </row>
    <row r="1909" spans="1:6" x14ac:dyDescent="0.2">
      <c r="A1909" s="2"/>
      <c r="B1909" s="2"/>
      <c r="C1909" s="2"/>
      <c r="D1909" s="2"/>
      <c r="F1909" s="8"/>
    </row>
    <row r="1910" spans="1:6" x14ac:dyDescent="0.2">
      <c r="A1910" s="2"/>
      <c r="B1910" s="2"/>
      <c r="C1910" s="2"/>
      <c r="D1910" s="2"/>
    </row>
    <row r="1911" spans="1:6" x14ac:dyDescent="0.2">
      <c r="A1911" s="2"/>
      <c r="B1911" s="2"/>
      <c r="C1911" s="2"/>
      <c r="D1911" s="2"/>
      <c r="F1911" s="8"/>
    </row>
    <row r="1912" spans="1:6" x14ac:dyDescent="0.2">
      <c r="A1912" s="2"/>
      <c r="B1912" s="2"/>
      <c r="C1912" s="2"/>
      <c r="D1912" s="2"/>
    </row>
    <row r="1913" spans="1:6" x14ac:dyDescent="0.2">
      <c r="A1913" s="2"/>
      <c r="B1913" s="2"/>
      <c r="C1913" s="2"/>
      <c r="D1913" s="2"/>
      <c r="F1913" s="8"/>
    </row>
    <row r="1914" spans="1:6" x14ac:dyDescent="0.2">
      <c r="A1914" s="2"/>
      <c r="B1914" s="2"/>
      <c r="C1914" s="2"/>
      <c r="D1914" s="2"/>
      <c r="F1914" s="8"/>
    </row>
    <row r="1915" spans="1:6" x14ac:dyDescent="0.2">
      <c r="A1915" s="2"/>
      <c r="B1915" s="2"/>
      <c r="C1915" s="2"/>
      <c r="D1915" s="2"/>
      <c r="F1915" s="8"/>
    </row>
    <row r="1916" spans="1:6" x14ac:dyDescent="0.2">
      <c r="A1916" s="2"/>
      <c r="B1916" s="2"/>
      <c r="C1916" s="2"/>
      <c r="D1916" s="2"/>
      <c r="F1916" s="8"/>
    </row>
    <row r="1917" spans="1:6" x14ac:dyDescent="0.2">
      <c r="A1917" s="2"/>
      <c r="B1917" s="2"/>
      <c r="C1917" s="2"/>
      <c r="D1917" s="2"/>
      <c r="F1917" s="8"/>
    </row>
    <row r="1918" spans="1:6" x14ac:dyDescent="0.2">
      <c r="A1918" s="2"/>
      <c r="B1918" s="2"/>
      <c r="C1918" s="2"/>
      <c r="D1918" s="2"/>
      <c r="F1918" s="8"/>
    </row>
    <row r="1919" spans="1:6" x14ac:dyDescent="0.2">
      <c r="A1919" s="2"/>
      <c r="B1919" s="2"/>
      <c r="C1919" s="2"/>
      <c r="D1919" s="2"/>
      <c r="F1919" s="8"/>
    </row>
    <row r="1920" spans="1:6" x14ac:dyDescent="0.2">
      <c r="A1920" s="2"/>
      <c r="B1920" s="2"/>
      <c r="C1920" s="2"/>
      <c r="D1920" s="2"/>
      <c r="F1920" s="8"/>
    </row>
    <row r="1921" spans="1:6" x14ac:dyDescent="0.2">
      <c r="A1921" s="2"/>
      <c r="B1921" s="2"/>
      <c r="C1921" s="2"/>
      <c r="D1921" s="2"/>
      <c r="F1921" s="8"/>
    </row>
    <row r="1922" spans="1:6" x14ac:dyDescent="0.2">
      <c r="A1922" s="2"/>
      <c r="B1922" s="2"/>
      <c r="C1922" s="2"/>
      <c r="D1922" s="2"/>
      <c r="F1922" s="8"/>
    </row>
    <row r="1923" spans="1:6" x14ac:dyDescent="0.2">
      <c r="A1923" s="2"/>
      <c r="B1923" s="2"/>
      <c r="C1923" s="2"/>
      <c r="D1923" s="2"/>
      <c r="F1923" s="8"/>
    </row>
    <row r="1924" spans="1:6" x14ac:dyDescent="0.2">
      <c r="A1924" s="2"/>
      <c r="B1924" s="2"/>
      <c r="C1924" s="2"/>
      <c r="D1924" s="2"/>
      <c r="F1924" s="8"/>
    </row>
    <row r="1925" spans="1:6" x14ac:dyDescent="0.2">
      <c r="A1925" s="2"/>
      <c r="B1925" s="2"/>
      <c r="C1925" s="2"/>
      <c r="D1925" s="2"/>
      <c r="F1925" s="8"/>
    </row>
    <row r="1926" spans="1:6" x14ac:dyDescent="0.2">
      <c r="A1926" s="2"/>
      <c r="B1926" s="2"/>
      <c r="C1926" s="2"/>
      <c r="D1926" s="2"/>
      <c r="F1926" s="8"/>
    </row>
    <row r="1927" spans="1:6" x14ac:dyDescent="0.2">
      <c r="A1927" s="2"/>
      <c r="B1927" s="2"/>
      <c r="C1927" s="2"/>
      <c r="D1927" s="2"/>
      <c r="F1927" s="8"/>
    </row>
    <row r="1928" spans="1:6" x14ac:dyDescent="0.2">
      <c r="A1928" s="2"/>
      <c r="B1928" s="2"/>
      <c r="C1928" s="2"/>
      <c r="D1928" s="2"/>
      <c r="F1928" s="8"/>
    </row>
    <row r="1929" spans="1:6" x14ac:dyDescent="0.2">
      <c r="A1929" s="2"/>
      <c r="B1929" s="2"/>
      <c r="C1929" s="2"/>
      <c r="D1929" s="2"/>
      <c r="F1929" s="8"/>
    </row>
    <row r="1930" spans="1:6" x14ac:dyDescent="0.2">
      <c r="A1930" s="2"/>
      <c r="B1930" s="2"/>
      <c r="C1930" s="2"/>
      <c r="D1930" s="2"/>
      <c r="F1930" s="8"/>
    </row>
    <row r="1931" spans="1:6" x14ac:dyDescent="0.2">
      <c r="A1931" s="2"/>
      <c r="B1931" s="2"/>
      <c r="C1931" s="2"/>
      <c r="D1931" s="2"/>
      <c r="F1931" s="8"/>
    </row>
    <row r="1932" spans="1:6" x14ac:dyDescent="0.2">
      <c r="A1932" s="2"/>
      <c r="B1932" s="2"/>
      <c r="C1932" s="2"/>
      <c r="D1932" s="2"/>
      <c r="F1932" s="8"/>
    </row>
    <row r="1933" spans="1:6" x14ac:dyDescent="0.2">
      <c r="A1933" s="2"/>
      <c r="B1933" s="2"/>
      <c r="C1933" s="2"/>
      <c r="D1933" s="2"/>
      <c r="F1933" s="8"/>
    </row>
    <row r="1934" spans="1:6" x14ac:dyDescent="0.2">
      <c r="A1934" s="2"/>
      <c r="B1934" s="2"/>
      <c r="C1934" s="2"/>
      <c r="D1934" s="2"/>
      <c r="F1934" s="8"/>
    </row>
    <row r="1935" spans="1:6" x14ac:dyDescent="0.2">
      <c r="A1935" s="2"/>
      <c r="B1935" s="2"/>
      <c r="C1935" s="2"/>
      <c r="D1935" s="2"/>
      <c r="F1935" s="8"/>
    </row>
    <row r="1936" spans="1:6" x14ac:dyDescent="0.2">
      <c r="A1936" s="2"/>
      <c r="B1936" s="2"/>
      <c r="C1936" s="2"/>
      <c r="D1936" s="2"/>
      <c r="F1936" s="8"/>
    </row>
    <row r="1937" spans="1:6" x14ac:dyDescent="0.2">
      <c r="A1937" s="2"/>
      <c r="B1937" s="2"/>
      <c r="C1937" s="2"/>
      <c r="D1937" s="2"/>
      <c r="F1937" s="8"/>
    </row>
    <row r="1938" spans="1:6" x14ac:dyDescent="0.2">
      <c r="A1938" s="2"/>
      <c r="B1938" s="2"/>
      <c r="C1938" s="2"/>
      <c r="D1938" s="2"/>
      <c r="F1938" s="8"/>
    </row>
    <row r="1939" spans="1:6" x14ac:dyDescent="0.2">
      <c r="A1939" s="2"/>
      <c r="B1939" s="2"/>
      <c r="C1939" s="2"/>
      <c r="D1939" s="2"/>
    </row>
    <row r="1940" spans="1:6" x14ac:dyDescent="0.2">
      <c r="A1940" s="2"/>
      <c r="B1940" s="2"/>
      <c r="C1940" s="2"/>
      <c r="D1940" s="2"/>
      <c r="F1940" s="8"/>
    </row>
    <row r="1941" spans="1:6" x14ac:dyDescent="0.2">
      <c r="A1941" s="2"/>
      <c r="B1941" s="2"/>
      <c r="C1941" s="2"/>
      <c r="D1941" s="2"/>
      <c r="F1941" s="8"/>
    </row>
    <row r="1942" spans="1:6" x14ac:dyDescent="0.2">
      <c r="A1942" s="2"/>
      <c r="B1942" s="2"/>
      <c r="C1942" s="2"/>
      <c r="D1942" s="2"/>
      <c r="F1942" s="8"/>
    </row>
    <row r="1943" spans="1:6" x14ac:dyDescent="0.2">
      <c r="A1943" s="2"/>
      <c r="B1943" s="2"/>
      <c r="C1943" s="2"/>
      <c r="D1943" s="2"/>
      <c r="F1943" s="8"/>
    </row>
    <row r="1944" spans="1:6" x14ac:dyDescent="0.2">
      <c r="A1944" s="2"/>
      <c r="B1944" s="2"/>
      <c r="C1944" s="2"/>
      <c r="D1944" s="2"/>
      <c r="F1944" s="8"/>
    </row>
    <row r="1945" spans="1:6" x14ac:dyDescent="0.2">
      <c r="A1945" s="2"/>
      <c r="B1945" s="2"/>
      <c r="C1945" s="2"/>
      <c r="D1945" s="2"/>
      <c r="F1945" s="8"/>
    </row>
    <row r="1946" spans="1:6" x14ac:dyDescent="0.2">
      <c r="A1946" s="2"/>
      <c r="B1946" s="2"/>
      <c r="C1946" s="2"/>
      <c r="D1946" s="2"/>
      <c r="F1946" s="8"/>
    </row>
    <row r="1947" spans="1:6" x14ac:dyDescent="0.2">
      <c r="A1947" s="2"/>
      <c r="B1947" s="2"/>
      <c r="C1947" s="2"/>
      <c r="D1947" s="2"/>
      <c r="F1947" s="8"/>
    </row>
    <row r="1948" spans="1:6" x14ac:dyDescent="0.2">
      <c r="A1948" s="2"/>
      <c r="B1948" s="2"/>
      <c r="C1948" s="2"/>
      <c r="D1948" s="2"/>
      <c r="F1948" s="8"/>
    </row>
    <row r="1949" spans="1:6" x14ac:dyDescent="0.2">
      <c r="A1949" s="2"/>
      <c r="B1949" s="2"/>
      <c r="C1949" s="2"/>
      <c r="D1949" s="2"/>
      <c r="F1949" s="8"/>
    </row>
    <row r="1950" spans="1:6" x14ac:dyDescent="0.2">
      <c r="A1950" s="2"/>
      <c r="B1950" s="2"/>
      <c r="C1950" s="2"/>
      <c r="D1950" s="2"/>
      <c r="F1950" s="8"/>
    </row>
    <row r="1951" spans="1:6" x14ac:dyDescent="0.2">
      <c r="A1951" s="2"/>
      <c r="B1951" s="2"/>
      <c r="C1951" s="2"/>
      <c r="D1951" s="2"/>
      <c r="F1951" s="8"/>
    </row>
    <row r="1952" spans="1:6" x14ac:dyDescent="0.2">
      <c r="A1952" s="2"/>
      <c r="B1952" s="2"/>
      <c r="C1952" s="2"/>
      <c r="D1952" s="2"/>
      <c r="F1952" s="8"/>
    </row>
    <row r="1953" spans="1:6" x14ac:dyDescent="0.2">
      <c r="A1953" s="2"/>
      <c r="B1953" s="2"/>
      <c r="C1953" s="2"/>
      <c r="D1953" s="2"/>
      <c r="F1953" s="8"/>
    </row>
    <row r="1954" spans="1:6" x14ac:dyDescent="0.2">
      <c r="A1954" s="2"/>
      <c r="B1954" s="2"/>
      <c r="C1954" s="2"/>
      <c r="D1954" s="2"/>
      <c r="F1954" s="8"/>
    </row>
    <row r="1955" spans="1:6" x14ac:dyDescent="0.2">
      <c r="A1955" s="2"/>
      <c r="B1955" s="2"/>
      <c r="C1955" s="2"/>
      <c r="D1955" s="2"/>
      <c r="F1955" s="8"/>
    </row>
    <row r="1956" spans="1:6" x14ac:dyDescent="0.2">
      <c r="A1956" s="2"/>
      <c r="B1956" s="2"/>
      <c r="C1956" s="2"/>
      <c r="D1956" s="2"/>
      <c r="F1956" s="8"/>
    </row>
    <row r="1957" spans="1:6" x14ac:dyDescent="0.2">
      <c r="A1957" s="2"/>
      <c r="B1957" s="2"/>
      <c r="C1957" s="2"/>
      <c r="D1957" s="2"/>
      <c r="F1957" s="8"/>
    </row>
    <row r="1958" spans="1:6" x14ac:dyDescent="0.2">
      <c r="A1958" s="2"/>
      <c r="B1958" s="2"/>
      <c r="C1958" s="2"/>
      <c r="D1958" s="2"/>
      <c r="F1958" s="8"/>
    </row>
    <row r="1959" spans="1:6" x14ac:dyDescent="0.2">
      <c r="A1959" s="2"/>
      <c r="B1959" s="2"/>
      <c r="C1959" s="2"/>
      <c r="D1959" s="2"/>
      <c r="F1959" s="8"/>
    </row>
    <row r="1960" spans="1:6" x14ac:dyDescent="0.2">
      <c r="A1960" s="2"/>
      <c r="B1960" s="2"/>
      <c r="C1960" s="2"/>
      <c r="D1960" s="2"/>
    </row>
    <row r="1961" spans="1:6" x14ac:dyDescent="0.2">
      <c r="A1961" s="2"/>
      <c r="B1961" s="2"/>
      <c r="C1961" s="2"/>
      <c r="D1961" s="2"/>
      <c r="F1961" s="8"/>
    </row>
    <row r="1962" spans="1:6" x14ac:dyDescent="0.2">
      <c r="A1962" s="2"/>
      <c r="B1962" s="2"/>
      <c r="C1962" s="2"/>
      <c r="D1962" s="2"/>
      <c r="F1962" s="8"/>
    </row>
    <row r="1963" spans="1:6" x14ac:dyDescent="0.2">
      <c r="A1963" s="2"/>
      <c r="B1963" s="2"/>
      <c r="C1963" s="2"/>
      <c r="D1963" s="2"/>
      <c r="F1963" s="8"/>
    </row>
    <row r="1964" spans="1:6" x14ac:dyDescent="0.2">
      <c r="A1964" s="2"/>
      <c r="B1964" s="2"/>
      <c r="C1964" s="2"/>
      <c r="D1964" s="2"/>
      <c r="F1964" s="8"/>
    </row>
    <row r="1965" spans="1:6" x14ac:dyDescent="0.2">
      <c r="A1965" s="2"/>
      <c r="B1965" s="2"/>
      <c r="C1965" s="2"/>
      <c r="D1965" s="2"/>
      <c r="F1965" s="8"/>
    </row>
    <row r="1966" spans="1:6" x14ac:dyDescent="0.2">
      <c r="A1966" s="2"/>
      <c r="B1966" s="2"/>
      <c r="C1966" s="2"/>
      <c r="D1966" s="2"/>
      <c r="F1966" s="8"/>
    </row>
    <row r="1967" spans="1:6" x14ac:dyDescent="0.2">
      <c r="A1967" s="2"/>
      <c r="B1967" s="2"/>
      <c r="C1967" s="2"/>
      <c r="D1967" s="2"/>
      <c r="F1967" s="8"/>
    </row>
    <row r="1968" spans="1:6" x14ac:dyDescent="0.2">
      <c r="A1968" s="2"/>
      <c r="B1968" s="2"/>
      <c r="C1968" s="2"/>
      <c r="D1968" s="2"/>
      <c r="F1968" s="8"/>
    </row>
    <row r="1969" spans="1:6" x14ac:dyDescent="0.2">
      <c r="A1969" s="2"/>
      <c r="B1969" s="2"/>
      <c r="C1969" s="2"/>
      <c r="D1969" s="2"/>
      <c r="F1969" s="8"/>
    </row>
    <row r="1970" spans="1:6" x14ac:dyDescent="0.2">
      <c r="A1970" s="2"/>
      <c r="B1970" s="2"/>
      <c r="C1970" s="2"/>
      <c r="D1970" s="2"/>
    </row>
    <row r="1971" spans="1:6" x14ac:dyDescent="0.2">
      <c r="A1971" s="2"/>
      <c r="B1971" s="2"/>
      <c r="C1971" s="2"/>
      <c r="D1971" s="2"/>
      <c r="F1971" s="8"/>
    </row>
    <row r="1972" spans="1:6" x14ac:dyDescent="0.2">
      <c r="A1972" s="2"/>
      <c r="B1972" s="2"/>
      <c r="C1972" s="2"/>
      <c r="D1972" s="2"/>
    </row>
    <row r="1973" spans="1:6" x14ac:dyDescent="0.2">
      <c r="A1973" s="2"/>
      <c r="B1973" s="2"/>
      <c r="C1973" s="2"/>
      <c r="D1973" s="2"/>
      <c r="F1973" s="8"/>
    </row>
    <row r="1974" spans="1:6" x14ac:dyDescent="0.2">
      <c r="A1974" s="2"/>
      <c r="B1974" s="2"/>
      <c r="C1974" s="2"/>
      <c r="D1974" s="2"/>
      <c r="F1974" s="8"/>
    </row>
    <row r="1975" spans="1:6" x14ac:dyDescent="0.2">
      <c r="A1975" s="2"/>
      <c r="B1975" s="2"/>
      <c r="C1975" s="2"/>
      <c r="D1975" s="2"/>
      <c r="F1975" s="8"/>
    </row>
    <row r="1976" spans="1:6" x14ac:dyDescent="0.2">
      <c r="A1976" s="2"/>
      <c r="B1976" s="2"/>
      <c r="C1976" s="2"/>
      <c r="D1976" s="2"/>
      <c r="F1976" s="8"/>
    </row>
    <row r="1977" spans="1:6" x14ac:dyDescent="0.2">
      <c r="A1977" s="2"/>
      <c r="B1977" s="2"/>
      <c r="C1977" s="2"/>
      <c r="D1977" s="2"/>
      <c r="F1977" s="8"/>
    </row>
    <row r="1978" spans="1:6" x14ac:dyDescent="0.2">
      <c r="A1978" s="2"/>
      <c r="B1978" s="2"/>
      <c r="C1978" s="2"/>
      <c r="D1978" s="2"/>
      <c r="F1978" s="8"/>
    </row>
    <row r="1979" spans="1:6" x14ac:dyDescent="0.2">
      <c r="A1979" s="2"/>
      <c r="B1979" s="2"/>
      <c r="C1979" s="2"/>
      <c r="D1979" s="2"/>
      <c r="F1979" s="8"/>
    </row>
    <row r="1980" spans="1:6" x14ac:dyDescent="0.2">
      <c r="A1980" s="2"/>
      <c r="B1980" s="2"/>
      <c r="C1980" s="2"/>
      <c r="D1980" s="2"/>
      <c r="F1980" s="8"/>
    </row>
    <row r="1981" spans="1:6" x14ac:dyDescent="0.2">
      <c r="A1981" s="2"/>
      <c r="B1981" s="2"/>
      <c r="C1981" s="2"/>
      <c r="D1981" s="2"/>
      <c r="F1981" s="8"/>
    </row>
    <row r="1982" spans="1:6" x14ac:dyDescent="0.2">
      <c r="A1982" s="2"/>
      <c r="B1982" s="2"/>
      <c r="C1982" s="2"/>
      <c r="D1982" s="2"/>
      <c r="F1982" s="8"/>
    </row>
    <row r="1983" spans="1:6" x14ac:dyDescent="0.2">
      <c r="A1983" s="2"/>
      <c r="B1983" s="2"/>
      <c r="C1983" s="2"/>
      <c r="D1983" s="2"/>
      <c r="F1983" s="8"/>
    </row>
    <row r="1984" spans="1:6" x14ac:dyDescent="0.2">
      <c r="A1984" s="2"/>
      <c r="B1984" s="2"/>
      <c r="C1984" s="2"/>
      <c r="D1984" s="2"/>
      <c r="F1984" s="8"/>
    </row>
    <row r="1985" spans="1:6" x14ac:dyDescent="0.2">
      <c r="A1985" s="2"/>
      <c r="B1985" s="2"/>
      <c r="C1985" s="2"/>
      <c r="D1985" s="2"/>
      <c r="F1985" s="8"/>
    </row>
    <row r="1986" spans="1:6" x14ac:dyDescent="0.2">
      <c r="A1986" s="2"/>
      <c r="B1986" s="2"/>
      <c r="C1986" s="2"/>
      <c r="D1986" s="2"/>
      <c r="F1986" s="8"/>
    </row>
    <row r="1987" spans="1:6" x14ac:dyDescent="0.2">
      <c r="A1987" s="2"/>
      <c r="B1987" s="2"/>
      <c r="C1987" s="2"/>
      <c r="D1987" s="2"/>
      <c r="F1987" s="8"/>
    </row>
    <row r="1988" spans="1:6" x14ac:dyDescent="0.2">
      <c r="A1988" s="2"/>
      <c r="B1988" s="2"/>
      <c r="C1988" s="2"/>
      <c r="D1988" s="2"/>
      <c r="F1988" s="8"/>
    </row>
    <row r="1989" spans="1:6" x14ac:dyDescent="0.2">
      <c r="A1989" s="2"/>
      <c r="B1989" s="2"/>
      <c r="C1989" s="2"/>
      <c r="D1989" s="2"/>
      <c r="F1989" s="8"/>
    </row>
    <row r="1990" spans="1:6" x14ac:dyDescent="0.2">
      <c r="A1990" s="2"/>
      <c r="B1990" s="2"/>
      <c r="C1990" s="2"/>
      <c r="D1990" s="2"/>
      <c r="F1990" s="8"/>
    </row>
    <row r="1991" spans="1:6" x14ac:dyDescent="0.2">
      <c r="A1991" s="2"/>
      <c r="B1991" s="2"/>
      <c r="C1991" s="2"/>
      <c r="D1991" s="2"/>
      <c r="F1991" s="8"/>
    </row>
    <row r="1992" spans="1:6" x14ac:dyDescent="0.2">
      <c r="A1992" s="2"/>
      <c r="B1992" s="2"/>
      <c r="C1992" s="2"/>
      <c r="D1992" s="2"/>
      <c r="F1992" s="8"/>
    </row>
    <row r="1993" spans="1:6" x14ac:dyDescent="0.2">
      <c r="A1993" s="2"/>
      <c r="B1993" s="2"/>
      <c r="C1993" s="2"/>
      <c r="D1993" s="2"/>
    </row>
    <row r="1994" spans="1:6" x14ac:dyDescent="0.2">
      <c r="A1994" s="2"/>
      <c r="B1994" s="2"/>
      <c r="C1994" s="2"/>
      <c r="D1994" s="2"/>
      <c r="F1994" s="8"/>
    </row>
    <row r="1995" spans="1:6" x14ac:dyDescent="0.2">
      <c r="A1995" s="2"/>
      <c r="B1995" s="2"/>
      <c r="C1995" s="2"/>
      <c r="D1995" s="2"/>
      <c r="F1995" s="8"/>
    </row>
    <row r="1996" spans="1:6" x14ac:dyDescent="0.2">
      <c r="A1996" s="2"/>
      <c r="B1996" s="2"/>
      <c r="C1996" s="2"/>
      <c r="D1996" s="2"/>
      <c r="F1996" s="8"/>
    </row>
    <row r="1997" spans="1:6" x14ac:dyDescent="0.2">
      <c r="A1997" s="2"/>
      <c r="B1997" s="2"/>
      <c r="C1997" s="2"/>
      <c r="D1997" s="2"/>
      <c r="F1997" s="8"/>
    </row>
    <row r="1998" spans="1:6" x14ac:dyDescent="0.2">
      <c r="A1998" s="2"/>
      <c r="B1998" s="2"/>
      <c r="C1998" s="2"/>
      <c r="D1998" s="2"/>
    </row>
    <row r="1999" spans="1:6" x14ac:dyDescent="0.2">
      <c r="A1999" s="2"/>
      <c r="B1999" s="2"/>
      <c r="C1999" s="2"/>
      <c r="D1999" s="2"/>
      <c r="F1999" s="8"/>
    </row>
    <row r="2000" spans="1:6" x14ac:dyDescent="0.2">
      <c r="A2000" s="2"/>
      <c r="B2000" s="2"/>
      <c r="C2000" s="2"/>
      <c r="D2000" s="2"/>
      <c r="F2000" s="8"/>
    </row>
    <row r="2001" spans="1:6" x14ac:dyDescent="0.2">
      <c r="A2001" s="2"/>
      <c r="B2001" s="2"/>
      <c r="C2001" s="2"/>
      <c r="D2001" s="2"/>
      <c r="F2001" s="8"/>
    </row>
    <row r="2002" spans="1:6" x14ac:dyDescent="0.2">
      <c r="A2002" s="2"/>
      <c r="B2002" s="2"/>
      <c r="C2002" s="2"/>
      <c r="D2002" s="2"/>
    </row>
    <row r="2003" spans="1:6" x14ac:dyDescent="0.2">
      <c r="A2003" s="2"/>
      <c r="B2003" s="2"/>
      <c r="C2003" s="2"/>
      <c r="D2003" s="2"/>
      <c r="F2003" s="8"/>
    </row>
    <row r="2004" spans="1:6" x14ac:dyDescent="0.2">
      <c r="A2004" s="2"/>
      <c r="B2004" s="2"/>
      <c r="C2004" s="2"/>
      <c r="D2004" s="2"/>
      <c r="F2004" s="8"/>
    </row>
    <row r="2005" spans="1:6" x14ac:dyDescent="0.2">
      <c r="A2005" s="2"/>
      <c r="B2005" s="2"/>
      <c r="C2005" s="2"/>
      <c r="D2005" s="2"/>
      <c r="F2005" s="8"/>
    </row>
    <row r="2006" spans="1:6" x14ac:dyDescent="0.2">
      <c r="A2006" s="2"/>
      <c r="B2006" s="2"/>
      <c r="C2006" s="2"/>
      <c r="D2006" s="2"/>
      <c r="F2006" s="8"/>
    </row>
    <row r="2007" spans="1:6" x14ac:dyDescent="0.2">
      <c r="A2007" s="2"/>
      <c r="B2007" s="2"/>
      <c r="C2007" s="2"/>
      <c r="D2007" s="2"/>
      <c r="F2007" s="8"/>
    </row>
    <row r="2008" spans="1:6" x14ac:dyDescent="0.2">
      <c r="A2008" s="2"/>
      <c r="B2008" s="2"/>
      <c r="C2008" s="2"/>
      <c r="D2008" s="2"/>
      <c r="F2008" s="8"/>
    </row>
    <row r="2009" spans="1:6" x14ac:dyDescent="0.2">
      <c r="A2009" s="2"/>
      <c r="B2009" s="2"/>
      <c r="C2009" s="2"/>
      <c r="D2009" s="2"/>
      <c r="F2009" s="8"/>
    </row>
    <row r="2010" spans="1:6" x14ac:dyDescent="0.2">
      <c r="A2010" s="2"/>
      <c r="B2010" s="2"/>
      <c r="C2010" s="2"/>
      <c r="D2010" s="2"/>
      <c r="F2010" s="8"/>
    </row>
    <row r="2011" spans="1:6" x14ac:dyDescent="0.2">
      <c r="A2011" s="2"/>
      <c r="B2011" s="2"/>
      <c r="C2011" s="2"/>
      <c r="D2011" s="2"/>
      <c r="F2011" s="8"/>
    </row>
    <row r="2012" spans="1:6" x14ac:dyDescent="0.2">
      <c r="A2012" s="2"/>
      <c r="B2012" s="2"/>
      <c r="C2012" s="2"/>
      <c r="D2012" s="2"/>
      <c r="F2012" s="8"/>
    </row>
    <row r="2013" spans="1:6" x14ac:dyDescent="0.2">
      <c r="A2013" s="2"/>
      <c r="B2013" s="2"/>
      <c r="C2013" s="2"/>
      <c r="D2013" s="2"/>
      <c r="F2013" s="8"/>
    </row>
    <row r="2014" spans="1:6" x14ac:dyDescent="0.2">
      <c r="A2014" s="2"/>
      <c r="B2014" s="2"/>
      <c r="C2014" s="2"/>
      <c r="D2014" s="2"/>
    </row>
    <row r="2015" spans="1:6" x14ac:dyDescent="0.2">
      <c r="A2015" s="2"/>
      <c r="B2015" s="2"/>
      <c r="C2015" s="2"/>
      <c r="D2015" s="2"/>
    </row>
    <row r="2016" spans="1:6" x14ac:dyDescent="0.2">
      <c r="A2016" s="2"/>
      <c r="B2016" s="2"/>
      <c r="C2016" s="2"/>
      <c r="D2016" s="2"/>
      <c r="F2016" s="8"/>
    </row>
    <row r="2017" spans="1:6" x14ac:dyDescent="0.2">
      <c r="A2017" s="2"/>
      <c r="B2017" s="2"/>
      <c r="C2017" s="2"/>
      <c r="D2017" s="2"/>
      <c r="F2017" s="8"/>
    </row>
    <row r="2018" spans="1:6" x14ac:dyDescent="0.2">
      <c r="A2018" s="2"/>
      <c r="B2018" s="2"/>
      <c r="C2018" s="2"/>
      <c r="D2018" s="2"/>
      <c r="F2018" s="8"/>
    </row>
    <row r="2019" spans="1:6" x14ac:dyDescent="0.2">
      <c r="A2019" s="2"/>
      <c r="B2019" s="2"/>
      <c r="C2019" s="2"/>
      <c r="D2019" s="2"/>
    </row>
    <row r="2020" spans="1:6" x14ac:dyDescent="0.2">
      <c r="A2020" s="2"/>
      <c r="B2020" s="2"/>
      <c r="C2020" s="2"/>
      <c r="D2020" s="2"/>
    </row>
    <row r="2021" spans="1:6" x14ac:dyDescent="0.2">
      <c r="A2021" s="2"/>
      <c r="B2021" s="2"/>
      <c r="C2021" s="2"/>
      <c r="D2021" s="2"/>
      <c r="F2021" s="8"/>
    </row>
    <row r="2022" spans="1:6" x14ac:dyDescent="0.2">
      <c r="A2022" s="2"/>
      <c r="B2022" s="2"/>
      <c r="C2022" s="2"/>
      <c r="D2022" s="2"/>
      <c r="F2022" s="8"/>
    </row>
    <row r="2023" spans="1:6" x14ac:dyDescent="0.2">
      <c r="A2023" s="2"/>
      <c r="B2023" s="2"/>
      <c r="C2023" s="2"/>
      <c r="D2023" s="2"/>
      <c r="F2023" s="8"/>
    </row>
    <row r="2024" spans="1:6" x14ac:dyDescent="0.2">
      <c r="A2024" s="2"/>
      <c r="B2024" s="2"/>
      <c r="C2024" s="2"/>
      <c r="D2024" s="2"/>
      <c r="F2024" s="8"/>
    </row>
    <row r="2025" spans="1:6" x14ac:dyDescent="0.2">
      <c r="A2025" s="2"/>
      <c r="B2025" s="2"/>
      <c r="C2025" s="2"/>
      <c r="D2025" s="2"/>
      <c r="F2025" s="8"/>
    </row>
    <row r="2026" spans="1:6" x14ac:dyDescent="0.2">
      <c r="A2026" s="2"/>
      <c r="B2026" s="2"/>
      <c r="C2026" s="2"/>
      <c r="D2026" s="2"/>
      <c r="F2026" s="8"/>
    </row>
    <row r="2027" spans="1:6" x14ac:dyDescent="0.2">
      <c r="A2027" s="2"/>
      <c r="B2027" s="2"/>
      <c r="C2027" s="2"/>
      <c r="D2027" s="2"/>
      <c r="F2027" s="8"/>
    </row>
    <row r="2028" spans="1:6" x14ac:dyDescent="0.2">
      <c r="A2028" s="2"/>
      <c r="B2028" s="2"/>
      <c r="C2028" s="2"/>
      <c r="D2028" s="2"/>
      <c r="F2028" s="8"/>
    </row>
    <row r="2029" spans="1:6" x14ac:dyDescent="0.2">
      <c r="A2029" s="2"/>
      <c r="B2029" s="2"/>
      <c r="C2029" s="2"/>
      <c r="D2029" s="2"/>
    </row>
    <row r="2030" spans="1:6" x14ac:dyDescent="0.2">
      <c r="A2030" s="2"/>
      <c r="B2030" s="2"/>
      <c r="C2030" s="2"/>
      <c r="D2030" s="2"/>
      <c r="F2030" s="8"/>
    </row>
    <row r="2031" spans="1:6" x14ac:dyDescent="0.2">
      <c r="A2031" s="2"/>
      <c r="B2031" s="2"/>
      <c r="C2031" s="2"/>
      <c r="D2031" s="2"/>
      <c r="F2031" s="8"/>
    </row>
    <row r="2032" spans="1:6" x14ac:dyDescent="0.2">
      <c r="A2032" s="2"/>
      <c r="B2032" s="2"/>
      <c r="C2032" s="2"/>
      <c r="D2032" s="2"/>
      <c r="F2032" s="8"/>
    </row>
    <row r="2033" spans="1:6" x14ac:dyDescent="0.2">
      <c r="A2033" s="2"/>
      <c r="B2033" s="2"/>
      <c r="C2033" s="2"/>
      <c r="D2033" s="2"/>
      <c r="F2033" s="8"/>
    </row>
    <row r="2034" spans="1:6" x14ac:dyDescent="0.2">
      <c r="A2034" s="2"/>
      <c r="B2034" s="2"/>
      <c r="C2034" s="2"/>
      <c r="D2034" s="2"/>
      <c r="F2034" s="8"/>
    </row>
    <row r="2035" spans="1:6" x14ac:dyDescent="0.2">
      <c r="A2035" s="2"/>
      <c r="B2035" s="2"/>
      <c r="C2035" s="2"/>
      <c r="D2035" s="2"/>
      <c r="F2035" s="8"/>
    </row>
    <row r="2036" spans="1:6" x14ac:dyDescent="0.2">
      <c r="A2036" s="2"/>
      <c r="B2036" s="2"/>
      <c r="C2036" s="2"/>
      <c r="D2036" s="2"/>
      <c r="F2036" s="8"/>
    </row>
    <row r="2037" spans="1:6" x14ac:dyDescent="0.2">
      <c r="A2037" s="2"/>
      <c r="B2037" s="2"/>
      <c r="C2037" s="2"/>
      <c r="D2037" s="2"/>
      <c r="F2037" s="8"/>
    </row>
    <row r="2038" spans="1:6" x14ac:dyDescent="0.2">
      <c r="A2038" s="2"/>
      <c r="B2038" s="2"/>
      <c r="C2038" s="2"/>
      <c r="D2038" s="2"/>
      <c r="F2038" s="8"/>
    </row>
    <row r="2039" spans="1:6" x14ac:dyDescent="0.2">
      <c r="A2039" s="2"/>
      <c r="B2039" s="2"/>
      <c r="C2039" s="2"/>
      <c r="D2039" s="2"/>
      <c r="F2039" s="8"/>
    </row>
    <row r="2040" spans="1:6" x14ac:dyDescent="0.2">
      <c r="A2040" s="2"/>
      <c r="B2040" s="2"/>
      <c r="C2040" s="2"/>
      <c r="D2040" s="2"/>
      <c r="F2040" s="8"/>
    </row>
    <row r="2041" spans="1:6" x14ac:dyDescent="0.2">
      <c r="A2041" s="2"/>
      <c r="B2041" s="2"/>
      <c r="C2041" s="2"/>
      <c r="D2041" s="2"/>
    </row>
    <row r="2042" spans="1:6" x14ac:dyDescent="0.2">
      <c r="A2042" s="2"/>
      <c r="B2042" s="2"/>
      <c r="C2042" s="2"/>
      <c r="D2042" s="2"/>
      <c r="F2042" s="8"/>
    </row>
    <row r="2043" spans="1:6" x14ac:dyDescent="0.2">
      <c r="A2043" s="2"/>
      <c r="B2043" s="2"/>
      <c r="C2043" s="2"/>
      <c r="D2043" s="2"/>
      <c r="F2043" s="8"/>
    </row>
    <row r="2044" spans="1:6" x14ac:dyDescent="0.2">
      <c r="A2044" s="2"/>
      <c r="B2044" s="2"/>
      <c r="C2044" s="2"/>
      <c r="D2044" s="2"/>
      <c r="F2044" s="8"/>
    </row>
    <row r="2045" spans="1:6" x14ac:dyDescent="0.2">
      <c r="A2045" s="2"/>
      <c r="B2045" s="2"/>
      <c r="C2045" s="2"/>
      <c r="D2045" s="2"/>
      <c r="F2045" s="8"/>
    </row>
    <row r="2046" spans="1:6" x14ac:dyDescent="0.2">
      <c r="A2046" s="2"/>
      <c r="B2046" s="2"/>
      <c r="C2046" s="2"/>
      <c r="D2046" s="2"/>
      <c r="F2046" s="8"/>
    </row>
    <row r="2047" spans="1:6" x14ac:dyDescent="0.2">
      <c r="A2047" s="2"/>
      <c r="B2047" s="2"/>
      <c r="C2047" s="2"/>
      <c r="D2047" s="2"/>
      <c r="F2047" s="8"/>
    </row>
    <row r="2048" spans="1:6" x14ac:dyDescent="0.2">
      <c r="A2048" s="2"/>
      <c r="B2048" s="2"/>
      <c r="C2048" s="2"/>
      <c r="D2048" s="2"/>
      <c r="F2048" s="8"/>
    </row>
    <row r="2049" spans="1:6" x14ac:dyDescent="0.2">
      <c r="A2049" s="2"/>
      <c r="B2049" s="2"/>
      <c r="C2049" s="2"/>
      <c r="D2049" s="2"/>
      <c r="F2049" s="8"/>
    </row>
    <row r="2050" spans="1:6" x14ac:dyDescent="0.2">
      <c r="A2050" s="2"/>
      <c r="B2050" s="2"/>
      <c r="C2050" s="2"/>
      <c r="D2050" s="2"/>
    </row>
    <row r="2051" spans="1:6" x14ac:dyDescent="0.2">
      <c r="A2051" s="2"/>
      <c r="B2051" s="2"/>
      <c r="C2051" s="2"/>
      <c r="D2051" s="2"/>
    </row>
    <row r="2052" spans="1:6" x14ac:dyDescent="0.2">
      <c r="A2052" s="2"/>
      <c r="B2052" s="2"/>
      <c r="C2052" s="2"/>
      <c r="D2052" s="2"/>
      <c r="F2052" s="8"/>
    </row>
    <row r="2053" spans="1:6" x14ac:dyDescent="0.2">
      <c r="A2053" s="2"/>
      <c r="B2053" s="2"/>
      <c r="C2053" s="2"/>
      <c r="D2053" s="2"/>
      <c r="F2053" s="8"/>
    </row>
    <row r="2054" spans="1:6" x14ac:dyDescent="0.2">
      <c r="A2054" s="2"/>
      <c r="B2054" s="2"/>
      <c r="C2054" s="2"/>
      <c r="D2054" s="2"/>
      <c r="F2054" s="8"/>
    </row>
    <row r="2055" spans="1:6" x14ac:dyDescent="0.2">
      <c r="A2055" s="2"/>
      <c r="B2055" s="2"/>
      <c r="C2055" s="2"/>
      <c r="D2055" s="2"/>
      <c r="F2055" s="8"/>
    </row>
    <row r="2056" spans="1:6" x14ac:dyDescent="0.2">
      <c r="A2056" s="2"/>
      <c r="B2056" s="2"/>
      <c r="C2056" s="2"/>
      <c r="D2056" s="2"/>
      <c r="F2056" s="8"/>
    </row>
    <row r="2057" spans="1:6" x14ac:dyDescent="0.2">
      <c r="A2057" s="2"/>
      <c r="B2057" s="2"/>
      <c r="C2057" s="2"/>
      <c r="D2057" s="2"/>
      <c r="F2057" s="8"/>
    </row>
    <row r="2058" spans="1:6" x14ac:dyDescent="0.2">
      <c r="A2058" s="2"/>
      <c r="B2058" s="2"/>
      <c r="C2058" s="2"/>
      <c r="D2058" s="2"/>
      <c r="F2058" s="8"/>
    </row>
    <row r="2059" spans="1:6" x14ac:dyDescent="0.2">
      <c r="A2059" s="2"/>
      <c r="B2059" s="2"/>
      <c r="C2059" s="2"/>
      <c r="D2059" s="2"/>
      <c r="F2059" s="8"/>
    </row>
    <row r="2060" spans="1:6" x14ac:dyDescent="0.2">
      <c r="A2060" s="2"/>
      <c r="B2060" s="2"/>
      <c r="C2060" s="2"/>
      <c r="D2060" s="2"/>
      <c r="F2060" s="8"/>
    </row>
    <row r="2061" spans="1:6" x14ac:dyDescent="0.2">
      <c r="A2061" s="2"/>
      <c r="B2061" s="2"/>
      <c r="C2061" s="2"/>
      <c r="D2061" s="2"/>
      <c r="F2061" s="8"/>
    </row>
    <row r="2062" spans="1:6" x14ac:dyDescent="0.2">
      <c r="A2062" s="2"/>
      <c r="B2062" s="2"/>
      <c r="C2062" s="2"/>
      <c r="D2062" s="2"/>
    </row>
    <row r="2063" spans="1:6" x14ac:dyDescent="0.2">
      <c r="A2063" s="2"/>
      <c r="B2063" s="2"/>
      <c r="C2063" s="2"/>
      <c r="D2063" s="2"/>
    </row>
    <row r="2064" spans="1:6" x14ac:dyDescent="0.2">
      <c r="A2064" s="2"/>
      <c r="B2064" s="2"/>
      <c r="C2064" s="2"/>
      <c r="D2064" s="2"/>
      <c r="F2064" s="8"/>
    </row>
    <row r="2065" spans="1:6" x14ac:dyDescent="0.2">
      <c r="A2065" s="2"/>
      <c r="B2065" s="2"/>
      <c r="C2065" s="2"/>
      <c r="D2065" s="2"/>
      <c r="F2065" s="8"/>
    </row>
    <row r="2066" spans="1:6" x14ac:dyDescent="0.2">
      <c r="A2066" s="2"/>
      <c r="B2066" s="2"/>
      <c r="C2066" s="2"/>
      <c r="D2066" s="2"/>
      <c r="F2066" s="8"/>
    </row>
    <row r="2067" spans="1:6" x14ac:dyDescent="0.2">
      <c r="A2067" s="2"/>
      <c r="B2067" s="2"/>
      <c r="C2067" s="2"/>
      <c r="D2067" s="2"/>
      <c r="F2067" s="8"/>
    </row>
    <row r="2068" spans="1:6" x14ac:dyDescent="0.2">
      <c r="A2068" s="2"/>
      <c r="B2068" s="2"/>
      <c r="C2068" s="2"/>
      <c r="D2068" s="2"/>
    </row>
    <row r="2069" spans="1:6" x14ac:dyDescent="0.2">
      <c r="A2069" s="2"/>
      <c r="B2069" s="2"/>
      <c r="C2069" s="2"/>
      <c r="D2069" s="2"/>
    </row>
    <row r="2070" spans="1:6" x14ac:dyDescent="0.2">
      <c r="A2070" s="2"/>
      <c r="B2070" s="2"/>
      <c r="C2070" s="2"/>
      <c r="D2070" s="2"/>
    </row>
    <row r="2071" spans="1:6" x14ac:dyDescent="0.2">
      <c r="A2071" s="2"/>
      <c r="B2071" s="2"/>
      <c r="C2071" s="2"/>
      <c r="D2071" s="2"/>
      <c r="F2071" s="8"/>
    </row>
    <row r="2072" spans="1:6" x14ac:dyDescent="0.2">
      <c r="A2072" s="2"/>
      <c r="B2072" s="2"/>
      <c r="C2072" s="2"/>
      <c r="D2072" s="2"/>
    </row>
    <row r="2073" spans="1:6" x14ac:dyDescent="0.2">
      <c r="A2073" s="2"/>
      <c r="B2073" s="2"/>
      <c r="C2073" s="2"/>
      <c r="D2073" s="2"/>
      <c r="F2073" s="8"/>
    </row>
    <row r="2074" spans="1:6" x14ac:dyDescent="0.2">
      <c r="A2074" s="2"/>
      <c r="B2074" s="2"/>
      <c r="C2074" s="2"/>
      <c r="D2074" s="2"/>
      <c r="F2074" s="8"/>
    </row>
    <row r="2075" spans="1:6" x14ac:dyDescent="0.2">
      <c r="A2075" s="2"/>
      <c r="B2075" s="2"/>
      <c r="C2075" s="2"/>
      <c r="D2075" s="2"/>
      <c r="F2075" s="8"/>
    </row>
    <row r="2076" spans="1:6" x14ac:dyDescent="0.2">
      <c r="A2076" s="2"/>
      <c r="B2076" s="2"/>
      <c r="C2076" s="2"/>
      <c r="D2076" s="2"/>
      <c r="F2076" s="8"/>
    </row>
    <row r="2077" spans="1:6" x14ac:dyDescent="0.2">
      <c r="A2077" s="2"/>
      <c r="B2077" s="2"/>
      <c r="C2077" s="2"/>
      <c r="D2077" s="2"/>
    </row>
    <row r="2078" spans="1:6" x14ac:dyDescent="0.2">
      <c r="A2078" s="2"/>
      <c r="B2078" s="2"/>
      <c r="C2078" s="2"/>
      <c r="D2078" s="2"/>
      <c r="F2078" s="8"/>
    </row>
    <row r="2079" spans="1:6" x14ac:dyDescent="0.2">
      <c r="A2079" s="2"/>
      <c r="B2079" s="2"/>
      <c r="C2079" s="2"/>
      <c r="D2079" s="2"/>
      <c r="F2079" s="8"/>
    </row>
    <row r="2080" spans="1:6" x14ac:dyDescent="0.2">
      <c r="A2080" s="2"/>
      <c r="B2080" s="2"/>
      <c r="C2080" s="2"/>
      <c r="D2080" s="2"/>
      <c r="F2080" s="8"/>
    </row>
    <row r="2081" spans="1:6" x14ac:dyDescent="0.2">
      <c r="A2081" s="2"/>
      <c r="B2081" s="2"/>
      <c r="C2081" s="2"/>
      <c r="D2081" s="2"/>
      <c r="F2081" s="8"/>
    </row>
    <row r="2082" spans="1:6" x14ac:dyDescent="0.2">
      <c r="A2082" s="2"/>
      <c r="B2082" s="2"/>
      <c r="C2082" s="2"/>
      <c r="D2082" s="2"/>
      <c r="F2082" s="8"/>
    </row>
    <row r="2083" spans="1:6" x14ac:dyDescent="0.2">
      <c r="A2083" s="2"/>
      <c r="B2083" s="2"/>
      <c r="C2083" s="2"/>
      <c r="D2083" s="2"/>
    </row>
    <row r="2084" spans="1:6" x14ac:dyDescent="0.2">
      <c r="A2084" s="2"/>
      <c r="B2084" s="2"/>
      <c r="C2084" s="2"/>
      <c r="D2084" s="2"/>
    </row>
    <row r="2085" spans="1:6" x14ac:dyDescent="0.2">
      <c r="A2085" s="2"/>
      <c r="B2085" s="2"/>
      <c r="C2085" s="2"/>
      <c r="D2085" s="2"/>
      <c r="F2085" s="8"/>
    </row>
    <row r="2086" spans="1:6" x14ac:dyDescent="0.2">
      <c r="A2086" s="2"/>
      <c r="B2086" s="2"/>
      <c r="C2086" s="2"/>
      <c r="D2086" s="2"/>
      <c r="F2086" s="8"/>
    </row>
    <row r="2087" spans="1:6" x14ac:dyDescent="0.2">
      <c r="A2087" s="2"/>
      <c r="B2087" s="2"/>
      <c r="C2087" s="2"/>
      <c r="D2087" s="2"/>
    </row>
    <row r="2088" spans="1:6" x14ac:dyDescent="0.2">
      <c r="A2088" s="2"/>
      <c r="B2088" s="2"/>
      <c r="C2088" s="2"/>
      <c r="D2088" s="2"/>
      <c r="F2088" s="8"/>
    </row>
    <row r="2089" spans="1:6" x14ac:dyDescent="0.2">
      <c r="A2089" s="2"/>
      <c r="B2089" s="2"/>
      <c r="C2089" s="2"/>
      <c r="D2089" s="2"/>
    </row>
    <row r="2090" spans="1:6" x14ac:dyDescent="0.2">
      <c r="A2090" s="2"/>
      <c r="B2090" s="2"/>
      <c r="C2090" s="2"/>
      <c r="D2090" s="2"/>
      <c r="F2090" s="8"/>
    </row>
    <row r="2091" spans="1:6" x14ac:dyDescent="0.2">
      <c r="A2091" s="2"/>
      <c r="B2091" s="2"/>
      <c r="C2091" s="2"/>
      <c r="D2091" s="2"/>
      <c r="F2091" s="8"/>
    </row>
    <row r="2092" spans="1:6" x14ac:dyDescent="0.2">
      <c r="A2092" s="2"/>
      <c r="B2092" s="2"/>
      <c r="C2092" s="2"/>
      <c r="D2092" s="2"/>
      <c r="F2092" s="8"/>
    </row>
    <row r="2093" spans="1:6" x14ac:dyDescent="0.2">
      <c r="A2093" s="2"/>
      <c r="B2093" s="2"/>
      <c r="C2093" s="2"/>
      <c r="D2093" s="2"/>
      <c r="F2093" s="8"/>
    </row>
    <row r="2094" spans="1:6" x14ac:dyDescent="0.2">
      <c r="A2094" s="2"/>
      <c r="B2094" s="2"/>
      <c r="C2094" s="2"/>
      <c r="D2094" s="2"/>
    </row>
    <row r="2095" spans="1:6" x14ac:dyDescent="0.2">
      <c r="A2095" s="2"/>
      <c r="B2095" s="2"/>
      <c r="C2095" s="2"/>
      <c r="D2095" s="2"/>
      <c r="F2095" s="8"/>
    </row>
    <row r="2096" spans="1:6" x14ac:dyDescent="0.2">
      <c r="A2096" s="2"/>
      <c r="B2096" s="2"/>
      <c r="C2096" s="2"/>
      <c r="D2096" s="2"/>
      <c r="F2096" s="8"/>
    </row>
    <row r="2097" spans="1:6" x14ac:dyDescent="0.2">
      <c r="A2097" s="2"/>
      <c r="B2097" s="2"/>
      <c r="C2097" s="2"/>
      <c r="D2097" s="2"/>
    </row>
    <row r="2098" spans="1:6" x14ac:dyDescent="0.2">
      <c r="A2098" s="2"/>
      <c r="B2098" s="2"/>
      <c r="C2098" s="2"/>
      <c r="D2098" s="2"/>
      <c r="F2098" s="8"/>
    </row>
    <row r="2099" spans="1:6" x14ac:dyDescent="0.2">
      <c r="A2099" s="2"/>
      <c r="B2099" s="2"/>
      <c r="C2099" s="2"/>
      <c r="D2099" s="2"/>
    </row>
    <row r="2100" spans="1:6" x14ac:dyDescent="0.2">
      <c r="A2100" s="2"/>
      <c r="B2100" s="2"/>
      <c r="C2100" s="2"/>
      <c r="D2100" s="2"/>
    </row>
    <row r="2101" spans="1:6" x14ac:dyDescent="0.2">
      <c r="A2101" s="2"/>
      <c r="B2101" s="2"/>
      <c r="C2101" s="2"/>
      <c r="D2101" s="2"/>
      <c r="F2101" s="8"/>
    </row>
    <row r="2102" spans="1:6" x14ac:dyDescent="0.2">
      <c r="A2102" s="2"/>
      <c r="B2102" s="2"/>
      <c r="C2102" s="2"/>
      <c r="D2102" s="2"/>
      <c r="F2102" s="8"/>
    </row>
    <row r="2103" spans="1:6" x14ac:dyDescent="0.2">
      <c r="A2103" s="2"/>
      <c r="B2103" s="2"/>
      <c r="C2103" s="2"/>
      <c r="D2103" s="2"/>
      <c r="F2103" s="8"/>
    </row>
    <row r="2104" spans="1:6" x14ac:dyDescent="0.2">
      <c r="A2104" s="2"/>
      <c r="B2104" s="2"/>
      <c r="C2104" s="2"/>
      <c r="D2104" s="2"/>
      <c r="F2104" s="8"/>
    </row>
    <row r="2105" spans="1:6" x14ac:dyDescent="0.2">
      <c r="A2105" s="2"/>
      <c r="B2105" s="2"/>
      <c r="C2105" s="2"/>
      <c r="D2105" s="2"/>
      <c r="F2105" s="8"/>
    </row>
    <row r="2106" spans="1:6" x14ac:dyDescent="0.2">
      <c r="A2106" s="2"/>
      <c r="B2106" s="2"/>
      <c r="C2106" s="2"/>
      <c r="D2106" s="2"/>
      <c r="F2106" s="8"/>
    </row>
    <row r="2107" spans="1:6" x14ac:dyDescent="0.2">
      <c r="A2107" s="2"/>
      <c r="B2107" s="2"/>
      <c r="C2107" s="2"/>
      <c r="D2107" s="2"/>
      <c r="F2107" s="8"/>
    </row>
    <row r="2108" spans="1:6" x14ac:dyDescent="0.2">
      <c r="A2108" s="2"/>
      <c r="B2108" s="2"/>
      <c r="C2108" s="2"/>
      <c r="D2108" s="2"/>
      <c r="F2108" s="8"/>
    </row>
    <row r="2109" spans="1:6" x14ac:dyDescent="0.2">
      <c r="A2109" s="2"/>
      <c r="B2109" s="2"/>
      <c r="C2109" s="2"/>
      <c r="D2109" s="2"/>
    </row>
    <row r="2110" spans="1:6" x14ac:dyDescent="0.2">
      <c r="A2110" s="2"/>
      <c r="B2110" s="2"/>
      <c r="C2110" s="2"/>
      <c r="D2110" s="2"/>
      <c r="F2110" s="8"/>
    </row>
    <row r="2111" spans="1:6" x14ac:dyDescent="0.2">
      <c r="A2111" s="2"/>
      <c r="B2111" s="2"/>
      <c r="C2111" s="2"/>
      <c r="D2111" s="2"/>
    </row>
    <row r="2112" spans="1:6" x14ac:dyDescent="0.2">
      <c r="A2112" s="2"/>
      <c r="B2112" s="2"/>
      <c r="C2112" s="2"/>
      <c r="D2112" s="2"/>
    </row>
    <row r="2113" spans="1:6" x14ac:dyDescent="0.2">
      <c r="A2113" s="2"/>
      <c r="B2113" s="2"/>
      <c r="C2113" s="2"/>
      <c r="D2113" s="2"/>
      <c r="F2113" s="8"/>
    </row>
    <row r="2114" spans="1:6" x14ac:dyDescent="0.2">
      <c r="A2114" s="2"/>
      <c r="B2114" s="2"/>
      <c r="C2114" s="2"/>
      <c r="D2114" s="2"/>
      <c r="F2114" s="8"/>
    </row>
    <row r="2115" spans="1:6" x14ac:dyDescent="0.2">
      <c r="A2115" s="2"/>
      <c r="B2115" s="2"/>
      <c r="C2115" s="2"/>
      <c r="D2115" s="2"/>
      <c r="F2115" s="8"/>
    </row>
    <row r="2116" spans="1:6" x14ac:dyDescent="0.2">
      <c r="A2116" s="2"/>
      <c r="B2116" s="2"/>
      <c r="C2116" s="2"/>
      <c r="D2116" s="2"/>
    </row>
    <row r="2117" spans="1:6" x14ac:dyDescent="0.2">
      <c r="A2117" s="2"/>
      <c r="B2117" s="2"/>
      <c r="C2117" s="2"/>
      <c r="D2117" s="2"/>
      <c r="F2117" s="8"/>
    </row>
    <row r="2118" spans="1:6" x14ac:dyDescent="0.2">
      <c r="A2118" s="2"/>
      <c r="B2118" s="2"/>
      <c r="C2118" s="2"/>
      <c r="D2118" s="2"/>
      <c r="F2118" s="8"/>
    </row>
    <row r="2119" spans="1:6" x14ac:dyDescent="0.2">
      <c r="A2119" s="2"/>
      <c r="B2119" s="2"/>
      <c r="C2119" s="2"/>
      <c r="D2119" s="2"/>
      <c r="F2119" s="8"/>
    </row>
    <row r="2120" spans="1:6" x14ac:dyDescent="0.2">
      <c r="A2120" s="2"/>
      <c r="B2120" s="2"/>
      <c r="C2120" s="2"/>
      <c r="D2120" s="2"/>
    </row>
    <row r="2121" spans="1:6" x14ac:dyDescent="0.2">
      <c r="A2121" s="2"/>
      <c r="B2121" s="2"/>
      <c r="C2121" s="2"/>
      <c r="D2121" s="2"/>
      <c r="F2121" s="8"/>
    </row>
    <row r="2122" spans="1:6" x14ac:dyDescent="0.2">
      <c r="A2122" s="2"/>
      <c r="B2122" s="2"/>
      <c r="C2122" s="2"/>
      <c r="D2122" s="2"/>
      <c r="F2122" s="8"/>
    </row>
    <row r="2123" spans="1:6" x14ac:dyDescent="0.2">
      <c r="A2123" s="2"/>
      <c r="B2123" s="2"/>
      <c r="C2123" s="2"/>
      <c r="D2123" s="2"/>
      <c r="F2123" s="8"/>
    </row>
    <row r="2124" spans="1:6" x14ac:dyDescent="0.2">
      <c r="A2124" s="2"/>
      <c r="B2124" s="2"/>
      <c r="C2124" s="2"/>
      <c r="D2124" s="2"/>
      <c r="F2124" s="8"/>
    </row>
    <row r="2125" spans="1:6" x14ac:dyDescent="0.2">
      <c r="A2125" s="2"/>
      <c r="B2125" s="2"/>
      <c r="C2125" s="2"/>
      <c r="D2125" s="2"/>
    </row>
    <row r="2126" spans="1:6" x14ac:dyDescent="0.2">
      <c r="A2126" s="2"/>
      <c r="B2126" s="2"/>
      <c r="C2126" s="2"/>
      <c r="D2126" s="2"/>
      <c r="F2126" s="8"/>
    </row>
    <row r="2127" spans="1:6" x14ac:dyDescent="0.2">
      <c r="A2127" s="2"/>
      <c r="B2127" s="2"/>
      <c r="C2127" s="2"/>
      <c r="D2127" s="2"/>
      <c r="F2127" s="8"/>
    </row>
    <row r="2128" spans="1:6" x14ac:dyDescent="0.2">
      <c r="A2128" s="2"/>
      <c r="B2128" s="2"/>
      <c r="C2128" s="2"/>
      <c r="D2128" s="2"/>
      <c r="F2128" s="8"/>
    </row>
    <row r="2129" spans="1:6" x14ac:dyDescent="0.2">
      <c r="A2129" s="2"/>
      <c r="B2129" s="2"/>
      <c r="C2129" s="2"/>
      <c r="D2129" s="2"/>
      <c r="F2129" s="8"/>
    </row>
    <row r="2130" spans="1:6" x14ac:dyDescent="0.2">
      <c r="A2130" s="2"/>
      <c r="B2130" s="2"/>
      <c r="C2130" s="2"/>
      <c r="D2130" s="2"/>
      <c r="F2130" s="8"/>
    </row>
    <row r="2131" spans="1:6" x14ac:dyDescent="0.2">
      <c r="A2131" s="2"/>
      <c r="B2131" s="2"/>
      <c r="C2131" s="2"/>
      <c r="D2131" s="2"/>
      <c r="F2131" s="8"/>
    </row>
    <row r="2132" spans="1:6" x14ac:dyDescent="0.2">
      <c r="A2132" s="2"/>
      <c r="B2132" s="2"/>
      <c r="C2132" s="2"/>
      <c r="D2132" s="2"/>
      <c r="F2132" s="8"/>
    </row>
    <row r="2133" spans="1:6" x14ac:dyDescent="0.2">
      <c r="A2133" s="2"/>
      <c r="B2133" s="2"/>
      <c r="C2133" s="2"/>
      <c r="D2133" s="2"/>
      <c r="F2133" s="8"/>
    </row>
    <row r="2134" spans="1:6" x14ac:dyDescent="0.2">
      <c r="A2134" s="2"/>
      <c r="B2134" s="2"/>
      <c r="C2134" s="2"/>
      <c r="D2134" s="2"/>
      <c r="F2134" s="8"/>
    </row>
    <row r="2135" spans="1:6" x14ac:dyDescent="0.2">
      <c r="A2135" s="2"/>
      <c r="B2135" s="2"/>
      <c r="C2135" s="2"/>
      <c r="D2135" s="2"/>
      <c r="F2135" s="8"/>
    </row>
    <row r="2136" spans="1:6" x14ac:dyDescent="0.2">
      <c r="A2136" s="2"/>
      <c r="B2136" s="2"/>
      <c r="C2136" s="2"/>
      <c r="D2136" s="2"/>
      <c r="F2136" s="8"/>
    </row>
    <row r="2137" spans="1:6" x14ac:dyDescent="0.2">
      <c r="A2137" s="2"/>
      <c r="B2137" s="2"/>
      <c r="C2137" s="2"/>
      <c r="D2137" s="2"/>
    </row>
    <row r="2138" spans="1:6" x14ac:dyDescent="0.2">
      <c r="A2138" s="2"/>
      <c r="B2138" s="2"/>
      <c r="C2138" s="2"/>
      <c r="D2138" s="2"/>
    </row>
    <row r="2139" spans="1:6" x14ac:dyDescent="0.2">
      <c r="A2139" s="2"/>
      <c r="B2139" s="2"/>
      <c r="C2139" s="2"/>
      <c r="D2139" s="2"/>
    </row>
    <row r="2140" spans="1:6" x14ac:dyDescent="0.2">
      <c r="A2140" s="2"/>
      <c r="B2140" s="2"/>
      <c r="C2140" s="2"/>
      <c r="D2140" s="2"/>
      <c r="F2140" s="8"/>
    </row>
    <row r="2141" spans="1:6" x14ac:dyDescent="0.2">
      <c r="A2141" s="2"/>
      <c r="B2141" s="2"/>
      <c r="C2141" s="2"/>
      <c r="D2141" s="2"/>
      <c r="F2141" s="8"/>
    </row>
    <row r="2142" spans="1:6" x14ac:dyDescent="0.2">
      <c r="A2142" s="2"/>
      <c r="B2142" s="2"/>
      <c r="C2142" s="2"/>
      <c r="D2142" s="2"/>
      <c r="F2142" s="8"/>
    </row>
    <row r="2143" spans="1:6" x14ac:dyDescent="0.2">
      <c r="A2143" s="2"/>
      <c r="B2143" s="2"/>
      <c r="C2143" s="2"/>
      <c r="D2143" s="2"/>
      <c r="F2143" s="8"/>
    </row>
    <row r="2144" spans="1:6" x14ac:dyDescent="0.2">
      <c r="A2144" s="2"/>
      <c r="B2144" s="2"/>
      <c r="C2144" s="2"/>
      <c r="D2144" s="2"/>
      <c r="F2144" s="8"/>
    </row>
    <row r="2145" spans="1:6" x14ac:dyDescent="0.2">
      <c r="A2145" s="2"/>
      <c r="B2145" s="2"/>
      <c r="C2145" s="2"/>
      <c r="D2145" s="2"/>
      <c r="F2145" s="8"/>
    </row>
    <row r="2146" spans="1:6" x14ac:dyDescent="0.2">
      <c r="A2146" s="2"/>
      <c r="B2146" s="2"/>
      <c r="C2146" s="2"/>
      <c r="D2146" s="2"/>
      <c r="F2146" s="8"/>
    </row>
    <row r="2147" spans="1:6" x14ac:dyDescent="0.2">
      <c r="A2147" s="2"/>
      <c r="B2147" s="2"/>
      <c r="C2147" s="2"/>
      <c r="D2147" s="2"/>
      <c r="F2147" s="8"/>
    </row>
    <row r="2148" spans="1:6" x14ac:dyDescent="0.2">
      <c r="A2148" s="2"/>
      <c r="B2148" s="2"/>
      <c r="C2148" s="2"/>
      <c r="D2148" s="2"/>
      <c r="F2148" s="8"/>
    </row>
    <row r="2149" spans="1:6" x14ac:dyDescent="0.2">
      <c r="A2149" s="2"/>
      <c r="B2149" s="2"/>
      <c r="C2149" s="2"/>
      <c r="D2149" s="2"/>
    </row>
    <row r="2150" spans="1:6" x14ac:dyDescent="0.2">
      <c r="A2150" s="2"/>
      <c r="B2150" s="2"/>
      <c r="C2150" s="2"/>
      <c r="D2150" s="2"/>
      <c r="F2150" s="8"/>
    </row>
    <row r="2151" spans="1:6" x14ac:dyDescent="0.2">
      <c r="A2151" s="2"/>
      <c r="B2151" s="2"/>
      <c r="C2151" s="2"/>
      <c r="D2151" s="2"/>
      <c r="F2151" s="8"/>
    </row>
    <row r="2152" spans="1:6" x14ac:dyDescent="0.2">
      <c r="A2152" s="2"/>
      <c r="B2152" s="2"/>
      <c r="C2152" s="2"/>
      <c r="D2152" s="2"/>
      <c r="F2152" s="8"/>
    </row>
    <row r="2153" spans="1:6" x14ac:dyDescent="0.2">
      <c r="A2153" s="2"/>
      <c r="B2153" s="2"/>
      <c r="C2153" s="2"/>
      <c r="D2153" s="2"/>
      <c r="F2153" s="8"/>
    </row>
    <row r="2154" spans="1:6" x14ac:dyDescent="0.2">
      <c r="A2154" s="2"/>
      <c r="B2154" s="2"/>
      <c r="C2154" s="2"/>
      <c r="D2154" s="2"/>
    </row>
    <row r="2155" spans="1:6" x14ac:dyDescent="0.2">
      <c r="A2155" s="2"/>
      <c r="B2155" s="2"/>
      <c r="C2155" s="2"/>
      <c r="D2155" s="2"/>
    </row>
    <row r="2156" spans="1:6" x14ac:dyDescent="0.2">
      <c r="A2156" s="2"/>
      <c r="B2156" s="2"/>
      <c r="C2156" s="2"/>
      <c r="D2156" s="2"/>
      <c r="F2156" s="8"/>
    </row>
    <row r="2157" spans="1:6" x14ac:dyDescent="0.2">
      <c r="A2157" s="2"/>
      <c r="B2157" s="2"/>
      <c r="C2157" s="2"/>
      <c r="D2157" s="2"/>
    </row>
    <row r="2158" spans="1:6" x14ac:dyDescent="0.2">
      <c r="A2158" s="2"/>
      <c r="B2158" s="2"/>
      <c r="C2158" s="2"/>
      <c r="D2158" s="2"/>
      <c r="F2158" s="8"/>
    </row>
    <row r="2159" spans="1:6" x14ac:dyDescent="0.2">
      <c r="A2159" s="2"/>
      <c r="B2159" s="2"/>
      <c r="C2159" s="2"/>
      <c r="D2159" s="2"/>
      <c r="F2159" s="8"/>
    </row>
    <row r="2160" spans="1:6" x14ac:dyDescent="0.2">
      <c r="A2160" s="2"/>
      <c r="B2160" s="2"/>
      <c r="C2160" s="2"/>
      <c r="D2160" s="2"/>
      <c r="F2160" s="8"/>
    </row>
    <row r="2161" spans="1:6" x14ac:dyDescent="0.2">
      <c r="A2161" s="2"/>
      <c r="B2161" s="2"/>
      <c r="C2161" s="2"/>
      <c r="D2161" s="2"/>
      <c r="F2161" s="8"/>
    </row>
    <row r="2162" spans="1:6" x14ac:dyDescent="0.2">
      <c r="A2162" s="2"/>
      <c r="B2162" s="2"/>
      <c r="C2162" s="2"/>
      <c r="D2162" s="2"/>
      <c r="F2162" s="8"/>
    </row>
    <row r="2163" spans="1:6" x14ac:dyDescent="0.2">
      <c r="A2163" s="2"/>
      <c r="B2163" s="2"/>
      <c r="C2163" s="2"/>
      <c r="D2163" s="2"/>
      <c r="F2163" s="8"/>
    </row>
    <row r="2164" spans="1:6" x14ac:dyDescent="0.2">
      <c r="A2164" s="2"/>
      <c r="B2164" s="2"/>
      <c r="C2164" s="2"/>
      <c r="D2164" s="2"/>
      <c r="F2164" s="8"/>
    </row>
    <row r="2165" spans="1:6" x14ac:dyDescent="0.2">
      <c r="A2165" s="2"/>
      <c r="B2165" s="2"/>
      <c r="C2165" s="2"/>
      <c r="D2165" s="2"/>
      <c r="F2165" s="8"/>
    </row>
    <row r="2166" spans="1:6" x14ac:dyDescent="0.2">
      <c r="A2166" s="2"/>
      <c r="B2166" s="2"/>
      <c r="C2166" s="2"/>
      <c r="D2166" s="2"/>
    </row>
    <row r="2167" spans="1:6" x14ac:dyDescent="0.2">
      <c r="A2167" s="2"/>
      <c r="B2167" s="2"/>
      <c r="C2167" s="2"/>
      <c r="D2167" s="2"/>
      <c r="F2167" s="8"/>
    </row>
    <row r="2168" spans="1:6" x14ac:dyDescent="0.2">
      <c r="A2168" s="2"/>
      <c r="B2168" s="2"/>
      <c r="C2168" s="2"/>
      <c r="D2168" s="2"/>
      <c r="F2168" s="8"/>
    </row>
    <row r="2169" spans="1:6" x14ac:dyDescent="0.2">
      <c r="A2169" s="2"/>
      <c r="B2169" s="2"/>
      <c r="C2169" s="2"/>
      <c r="D2169" s="2"/>
      <c r="F2169" s="8"/>
    </row>
    <row r="2170" spans="1:6" x14ac:dyDescent="0.2">
      <c r="A2170" s="2"/>
      <c r="B2170" s="2"/>
      <c r="C2170" s="2"/>
      <c r="D2170" s="2"/>
      <c r="F2170" s="8"/>
    </row>
    <row r="2171" spans="1:6" x14ac:dyDescent="0.2">
      <c r="A2171" s="2"/>
      <c r="B2171" s="2"/>
      <c r="C2171" s="2"/>
      <c r="D2171" s="2"/>
    </row>
    <row r="2172" spans="1:6" x14ac:dyDescent="0.2">
      <c r="A2172" s="2"/>
      <c r="B2172" s="2"/>
      <c r="C2172" s="2"/>
      <c r="D2172" s="2"/>
      <c r="F2172" s="8"/>
    </row>
    <row r="2173" spans="1:6" x14ac:dyDescent="0.2">
      <c r="A2173" s="2"/>
      <c r="B2173" s="2"/>
      <c r="C2173" s="2"/>
      <c r="D2173" s="2"/>
      <c r="F2173" s="8"/>
    </row>
    <row r="2174" spans="1:6" x14ac:dyDescent="0.2">
      <c r="A2174" s="2"/>
      <c r="B2174" s="2"/>
      <c r="C2174" s="2"/>
      <c r="D2174" s="2"/>
      <c r="F2174" s="8"/>
    </row>
    <row r="2175" spans="1:6" x14ac:dyDescent="0.2">
      <c r="A2175" s="2"/>
      <c r="B2175" s="2"/>
      <c r="C2175" s="2"/>
      <c r="D2175" s="2"/>
      <c r="F2175" s="8"/>
    </row>
    <row r="2176" spans="1:6" x14ac:dyDescent="0.2">
      <c r="A2176" s="2"/>
      <c r="B2176" s="2"/>
      <c r="C2176" s="2"/>
      <c r="D2176" s="2"/>
      <c r="F2176" s="8"/>
    </row>
    <row r="2177" spans="1:6" x14ac:dyDescent="0.2">
      <c r="A2177" s="2"/>
      <c r="B2177" s="2"/>
      <c r="C2177" s="2"/>
      <c r="D2177" s="2"/>
      <c r="F2177" s="8"/>
    </row>
    <row r="2178" spans="1:6" x14ac:dyDescent="0.2">
      <c r="A2178" s="2"/>
      <c r="B2178" s="2"/>
      <c r="C2178" s="2"/>
      <c r="D2178" s="2"/>
    </row>
    <row r="2179" spans="1:6" x14ac:dyDescent="0.2">
      <c r="A2179" s="2"/>
      <c r="B2179" s="2"/>
      <c r="C2179" s="2"/>
      <c r="D2179" s="2"/>
      <c r="F2179" s="8"/>
    </row>
    <row r="2180" spans="1:6" x14ac:dyDescent="0.2">
      <c r="A2180" s="2"/>
      <c r="B2180" s="2"/>
      <c r="C2180" s="2"/>
      <c r="D2180" s="2"/>
      <c r="F2180" s="8"/>
    </row>
    <row r="2181" spans="1:6" x14ac:dyDescent="0.2">
      <c r="A2181" s="2"/>
      <c r="B2181" s="2"/>
      <c r="C2181" s="2"/>
      <c r="D2181" s="2"/>
      <c r="F2181" s="8"/>
    </row>
    <row r="2182" spans="1:6" x14ac:dyDescent="0.2">
      <c r="A2182" s="2"/>
      <c r="B2182" s="2"/>
      <c r="C2182" s="2"/>
      <c r="D2182" s="2"/>
      <c r="F2182" s="8"/>
    </row>
    <row r="2183" spans="1:6" x14ac:dyDescent="0.2">
      <c r="A2183" s="2"/>
      <c r="B2183" s="2"/>
      <c r="C2183" s="2"/>
      <c r="D2183" s="2"/>
    </row>
    <row r="2184" spans="1:6" x14ac:dyDescent="0.2">
      <c r="A2184" s="2"/>
      <c r="B2184" s="2"/>
      <c r="C2184" s="2"/>
      <c r="D2184" s="2"/>
      <c r="F2184" s="8"/>
    </row>
    <row r="2185" spans="1:6" x14ac:dyDescent="0.2">
      <c r="A2185" s="2"/>
      <c r="B2185" s="2"/>
      <c r="C2185" s="2"/>
      <c r="D2185" s="2"/>
      <c r="F2185" s="8"/>
    </row>
    <row r="2186" spans="1:6" x14ac:dyDescent="0.2">
      <c r="A2186" s="2"/>
      <c r="B2186" s="2"/>
      <c r="C2186" s="2"/>
      <c r="D2186" s="2"/>
      <c r="F2186" s="8"/>
    </row>
    <row r="2187" spans="1:6" x14ac:dyDescent="0.2">
      <c r="A2187" s="2"/>
      <c r="B2187" s="2"/>
      <c r="C2187" s="2"/>
      <c r="D2187" s="2"/>
      <c r="F2187" s="8"/>
    </row>
    <row r="2188" spans="1:6" x14ac:dyDescent="0.2">
      <c r="A2188" s="2"/>
      <c r="B2188" s="2"/>
      <c r="C2188" s="2"/>
      <c r="D2188" s="2"/>
      <c r="F2188" s="8"/>
    </row>
    <row r="2189" spans="1:6" x14ac:dyDescent="0.2">
      <c r="A2189" s="2"/>
      <c r="B2189" s="2"/>
      <c r="C2189" s="2"/>
      <c r="D2189" s="2"/>
      <c r="F2189" s="8"/>
    </row>
    <row r="2190" spans="1:6" x14ac:dyDescent="0.2">
      <c r="A2190" s="2"/>
      <c r="B2190" s="2"/>
      <c r="C2190" s="2"/>
      <c r="D2190" s="2"/>
      <c r="F2190" s="8"/>
    </row>
    <row r="2191" spans="1:6" x14ac:dyDescent="0.2">
      <c r="A2191" s="2"/>
      <c r="B2191" s="2"/>
      <c r="C2191" s="2"/>
      <c r="D2191" s="2"/>
      <c r="F2191" s="8"/>
    </row>
    <row r="2192" spans="1:6" x14ac:dyDescent="0.2">
      <c r="A2192" s="2"/>
      <c r="B2192" s="2"/>
      <c r="C2192" s="2"/>
      <c r="D2192" s="2"/>
    </row>
    <row r="2193" spans="1:6" x14ac:dyDescent="0.2">
      <c r="A2193" s="2"/>
      <c r="B2193" s="2"/>
      <c r="C2193" s="2"/>
      <c r="D2193" s="2"/>
    </row>
    <row r="2194" spans="1:6" x14ac:dyDescent="0.2">
      <c r="A2194" s="2"/>
      <c r="B2194" s="2"/>
      <c r="C2194" s="2"/>
      <c r="D2194" s="2"/>
      <c r="F2194" s="8"/>
    </row>
    <row r="2195" spans="1:6" x14ac:dyDescent="0.2">
      <c r="A2195" s="2"/>
      <c r="B2195" s="2"/>
      <c r="C2195" s="2"/>
      <c r="D2195" s="2"/>
      <c r="F2195" s="8"/>
    </row>
    <row r="2196" spans="1:6" x14ac:dyDescent="0.2">
      <c r="A2196" s="2"/>
      <c r="B2196" s="2"/>
      <c r="C2196" s="2"/>
      <c r="D2196" s="2"/>
      <c r="F2196" s="8"/>
    </row>
    <row r="2197" spans="1:6" x14ac:dyDescent="0.2">
      <c r="A2197" s="2"/>
      <c r="B2197" s="2"/>
      <c r="C2197" s="2"/>
      <c r="D2197" s="2"/>
      <c r="F2197" s="8"/>
    </row>
    <row r="2198" spans="1:6" x14ac:dyDescent="0.2">
      <c r="A2198" s="2"/>
      <c r="B2198" s="2"/>
      <c r="C2198" s="2"/>
      <c r="D2198" s="2"/>
      <c r="F2198" s="8"/>
    </row>
    <row r="2199" spans="1:6" x14ac:dyDescent="0.2">
      <c r="A2199" s="2"/>
      <c r="B2199" s="2"/>
      <c r="C2199" s="2"/>
      <c r="D2199" s="2"/>
      <c r="F2199" s="8"/>
    </row>
    <row r="2200" spans="1:6" x14ac:dyDescent="0.2">
      <c r="A2200" s="2"/>
      <c r="B2200" s="2"/>
      <c r="C2200" s="2"/>
      <c r="D2200" s="2"/>
      <c r="F2200" s="8"/>
    </row>
    <row r="2201" spans="1:6" x14ac:dyDescent="0.2">
      <c r="A2201" s="2"/>
      <c r="B2201" s="2"/>
      <c r="C2201" s="2"/>
      <c r="D2201" s="2"/>
      <c r="F2201" s="8"/>
    </row>
    <row r="2202" spans="1:6" x14ac:dyDescent="0.2">
      <c r="A2202" s="2"/>
      <c r="B2202" s="2"/>
      <c r="C2202" s="2"/>
      <c r="D2202" s="2"/>
      <c r="F2202" s="8"/>
    </row>
    <row r="2203" spans="1:6" x14ac:dyDescent="0.2">
      <c r="A2203" s="2"/>
      <c r="B2203" s="2"/>
      <c r="C2203" s="2"/>
      <c r="D2203" s="2"/>
      <c r="F2203" s="8"/>
    </row>
    <row r="2204" spans="1:6" x14ac:dyDescent="0.2">
      <c r="A2204" s="2"/>
      <c r="B2204" s="2"/>
      <c r="C2204" s="2"/>
      <c r="D2204" s="2"/>
      <c r="F2204" s="8"/>
    </row>
    <row r="2205" spans="1:6" x14ac:dyDescent="0.2">
      <c r="A2205" s="2"/>
      <c r="B2205" s="2"/>
      <c r="C2205" s="2"/>
      <c r="D2205" s="2"/>
      <c r="F2205" s="8"/>
    </row>
    <row r="2206" spans="1:6" x14ac:dyDescent="0.2">
      <c r="A2206" s="2"/>
      <c r="B2206" s="2"/>
      <c r="C2206" s="2"/>
      <c r="D2206" s="2"/>
      <c r="F2206" s="8"/>
    </row>
    <row r="2207" spans="1:6" x14ac:dyDescent="0.2">
      <c r="A2207" s="2"/>
      <c r="B2207" s="2"/>
      <c r="C2207" s="2"/>
      <c r="D2207" s="2"/>
      <c r="F2207" s="8"/>
    </row>
    <row r="2208" spans="1:6" x14ac:dyDescent="0.2">
      <c r="A2208" s="2"/>
      <c r="B2208" s="2"/>
      <c r="C2208" s="2"/>
      <c r="D2208" s="2"/>
      <c r="F2208" s="8"/>
    </row>
    <row r="2209" spans="1:6" x14ac:dyDescent="0.2">
      <c r="A2209" s="2"/>
      <c r="B2209" s="2"/>
      <c r="C2209" s="2"/>
      <c r="D2209" s="2"/>
      <c r="F2209" s="8"/>
    </row>
    <row r="2210" spans="1:6" x14ac:dyDescent="0.2">
      <c r="A2210" s="2"/>
      <c r="B2210" s="2"/>
      <c r="C2210" s="2"/>
      <c r="D2210" s="2"/>
      <c r="F2210" s="8"/>
    </row>
    <row r="2211" spans="1:6" x14ac:dyDescent="0.2">
      <c r="A2211" s="2"/>
      <c r="B2211" s="2"/>
      <c r="C2211" s="2"/>
      <c r="D2211" s="2"/>
      <c r="F2211" s="8"/>
    </row>
    <row r="2212" spans="1:6" x14ac:dyDescent="0.2">
      <c r="A2212" s="2"/>
      <c r="B2212" s="2"/>
      <c r="C2212" s="2"/>
      <c r="D2212" s="2"/>
      <c r="F2212" s="8"/>
    </row>
    <row r="2213" spans="1:6" x14ac:dyDescent="0.2">
      <c r="A2213" s="2"/>
      <c r="B2213" s="2"/>
      <c r="C2213" s="2"/>
      <c r="D2213" s="2"/>
      <c r="F2213" s="8"/>
    </row>
    <row r="2214" spans="1:6" x14ac:dyDescent="0.2">
      <c r="A2214" s="2"/>
      <c r="B2214" s="2"/>
      <c r="C2214" s="2"/>
      <c r="D2214" s="2"/>
      <c r="F2214" s="8"/>
    </row>
    <row r="2215" spans="1:6" x14ac:dyDescent="0.2">
      <c r="A2215" s="2"/>
      <c r="B2215" s="2"/>
      <c r="C2215" s="2"/>
      <c r="D2215" s="2"/>
      <c r="F2215" s="8"/>
    </row>
    <row r="2216" spans="1:6" x14ac:dyDescent="0.2">
      <c r="A2216" s="2"/>
      <c r="B2216" s="2"/>
      <c r="C2216" s="2"/>
      <c r="D2216" s="2"/>
      <c r="F2216" s="8"/>
    </row>
    <row r="2217" spans="1:6" x14ac:dyDescent="0.2">
      <c r="A2217" s="2"/>
      <c r="B2217" s="2"/>
      <c r="C2217" s="2"/>
      <c r="D2217" s="2"/>
      <c r="F2217" s="8"/>
    </row>
    <row r="2218" spans="1:6" x14ac:dyDescent="0.2">
      <c r="A2218" s="2"/>
      <c r="B2218" s="2"/>
      <c r="C2218" s="2"/>
      <c r="D2218" s="2"/>
      <c r="F2218" s="8"/>
    </row>
    <row r="2219" spans="1:6" x14ac:dyDescent="0.2">
      <c r="A2219" s="2"/>
      <c r="B2219" s="2"/>
      <c r="C2219" s="2"/>
      <c r="D2219" s="2"/>
    </row>
    <row r="2220" spans="1:6" x14ac:dyDescent="0.2">
      <c r="A2220" s="2"/>
      <c r="B2220" s="2"/>
      <c r="C2220" s="2"/>
      <c r="D2220" s="2"/>
      <c r="F2220" s="8"/>
    </row>
    <row r="2221" spans="1:6" x14ac:dyDescent="0.2">
      <c r="A2221" s="2"/>
      <c r="B2221" s="2"/>
      <c r="C2221" s="2"/>
      <c r="D2221" s="2"/>
      <c r="F2221" s="8"/>
    </row>
    <row r="2222" spans="1:6" x14ac:dyDescent="0.2">
      <c r="A2222" s="2"/>
      <c r="B2222" s="2"/>
      <c r="C2222" s="2"/>
      <c r="D2222" s="2"/>
      <c r="F2222" s="8"/>
    </row>
    <row r="2223" spans="1:6" x14ac:dyDescent="0.2">
      <c r="A2223" s="2"/>
      <c r="B2223" s="2"/>
      <c r="C2223" s="2"/>
      <c r="D2223" s="2"/>
      <c r="F2223" s="8"/>
    </row>
    <row r="2224" spans="1:6" x14ac:dyDescent="0.2">
      <c r="A2224" s="2"/>
      <c r="B2224" s="2"/>
      <c r="C2224" s="2"/>
      <c r="D2224" s="2"/>
      <c r="F2224" s="8"/>
    </row>
    <row r="2225" spans="1:6" x14ac:dyDescent="0.2">
      <c r="A2225" s="2"/>
      <c r="B2225" s="2"/>
      <c r="C2225" s="2"/>
      <c r="D2225" s="2"/>
      <c r="F2225" s="8"/>
    </row>
    <row r="2226" spans="1:6" x14ac:dyDescent="0.2">
      <c r="A2226" s="2"/>
      <c r="B2226" s="2"/>
      <c r="C2226" s="2"/>
      <c r="D2226" s="2"/>
      <c r="F2226" s="8"/>
    </row>
    <row r="2227" spans="1:6" x14ac:dyDescent="0.2">
      <c r="A2227" s="2"/>
      <c r="B2227" s="2"/>
      <c r="C2227" s="2"/>
      <c r="D2227" s="2"/>
      <c r="F2227" s="8"/>
    </row>
    <row r="2228" spans="1:6" x14ac:dyDescent="0.2">
      <c r="A2228" s="2"/>
      <c r="B2228" s="2"/>
      <c r="C2228" s="2"/>
      <c r="D2228" s="2"/>
      <c r="F2228" s="8"/>
    </row>
    <row r="2229" spans="1:6" x14ac:dyDescent="0.2">
      <c r="A2229" s="2"/>
      <c r="B2229" s="2"/>
      <c r="C2229" s="2"/>
      <c r="D2229" s="2"/>
      <c r="F2229" s="8"/>
    </row>
    <row r="2230" spans="1:6" x14ac:dyDescent="0.2">
      <c r="A2230" s="2"/>
      <c r="B2230" s="2"/>
      <c r="C2230" s="2"/>
      <c r="D2230" s="2"/>
      <c r="F2230" s="8"/>
    </row>
    <row r="2231" spans="1:6" x14ac:dyDescent="0.2">
      <c r="A2231" s="2"/>
      <c r="B2231" s="2"/>
      <c r="C2231" s="2"/>
      <c r="D2231" s="2"/>
      <c r="F2231" s="8"/>
    </row>
    <row r="2232" spans="1:6" x14ac:dyDescent="0.2">
      <c r="A2232" s="2"/>
      <c r="B2232" s="2"/>
      <c r="C2232" s="2"/>
      <c r="D2232" s="2"/>
      <c r="F2232" s="8"/>
    </row>
    <row r="2233" spans="1:6" x14ac:dyDescent="0.2">
      <c r="A2233" s="2"/>
      <c r="B2233" s="2"/>
      <c r="C2233" s="2"/>
      <c r="D2233" s="2"/>
      <c r="F2233" s="8"/>
    </row>
    <row r="2234" spans="1:6" x14ac:dyDescent="0.2">
      <c r="A2234" s="2"/>
      <c r="B2234" s="2"/>
      <c r="C2234" s="2"/>
      <c r="D2234" s="2"/>
      <c r="F2234" s="8"/>
    </row>
    <row r="2235" spans="1:6" x14ac:dyDescent="0.2">
      <c r="A2235" s="2"/>
      <c r="B2235" s="2"/>
      <c r="C2235" s="2"/>
      <c r="D2235" s="2"/>
      <c r="F2235" s="8"/>
    </row>
    <row r="2236" spans="1:6" x14ac:dyDescent="0.2">
      <c r="A2236" s="2"/>
      <c r="B2236" s="2"/>
      <c r="C2236" s="2"/>
      <c r="D2236" s="2"/>
      <c r="F2236" s="8"/>
    </row>
    <row r="2237" spans="1:6" x14ac:dyDescent="0.2">
      <c r="A2237" s="2"/>
      <c r="B2237" s="2"/>
      <c r="C2237" s="2"/>
      <c r="D2237" s="2"/>
      <c r="F2237" s="8"/>
    </row>
    <row r="2238" spans="1:6" x14ac:dyDescent="0.2">
      <c r="A2238" s="2"/>
      <c r="B2238" s="2"/>
      <c r="C2238" s="2"/>
      <c r="D2238" s="2"/>
      <c r="F2238" s="8"/>
    </row>
    <row r="2239" spans="1:6" x14ac:dyDescent="0.2">
      <c r="A2239" s="2"/>
      <c r="B2239" s="2"/>
      <c r="C2239" s="2"/>
      <c r="D2239" s="2"/>
      <c r="F2239" s="8"/>
    </row>
    <row r="2240" spans="1:6" x14ac:dyDescent="0.2">
      <c r="A2240" s="2"/>
      <c r="B2240" s="2"/>
      <c r="C2240" s="2"/>
      <c r="D2240" s="2"/>
      <c r="F2240" s="8"/>
    </row>
    <row r="2241" spans="1:6" x14ac:dyDescent="0.2">
      <c r="A2241" s="2"/>
      <c r="B2241" s="2"/>
      <c r="C2241" s="2"/>
      <c r="D2241" s="2"/>
      <c r="F2241" s="8"/>
    </row>
    <row r="2242" spans="1:6" x14ac:dyDescent="0.2">
      <c r="A2242" s="2"/>
      <c r="B2242" s="2"/>
      <c r="C2242" s="2"/>
      <c r="D2242" s="2"/>
      <c r="F2242" s="8"/>
    </row>
    <row r="2243" spans="1:6" x14ac:dyDescent="0.2">
      <c r="A2243" s="2"/>
      <c r="B2243" s="2"/>
      <c r="C2243" s="2"/>
      <c r="D2243" s="2"/>
      <c r="F2243" s="8"/>
    </row>
    <row r="2244" spans="1:6" x14ac:dyDescent="0.2">
      <c r="A2244" s="2"/>
      <c r="B2244" s="2"/>
      <c r="C2244" s="2"/>
      <c r="D2244" s="2"/>
      <c r="F2244" s="8"/>
    </row>
    <row r="2245" spans="1:6" x14ac:dyDescent="0.2">
      <c r="A2245" s="2"/>
      <c r="B2245" s="2"/>
      <c r="C2245" s="2"/>
      <c r="D2245" s="2"/>
      <c r="F2245" s="8"/>
    </row>
    <row r="2246" spans="1:6" x14ac:dyDescent="0.2">
      <c r="A2246" s="2"/>
      <c r="B2246" s="2"/>
      <c r="C2246" s="2"/>
      <c r="D2246" s="2"/>
      <c r="F2246" s="8"/>
    </row>
    <row r="2247" spans="1:6" x14ac:dyDescent="0.2">
      <c r="A2247" s="2"/>
      <c r="B2247" s="2"/>
      <c r="C2247" s="2"/>
      <c r="D2247" s="2"/>
      <c r="F2247" s="8"/>
    </row>
    <row r="2248" spans="1:6" x14ac:dyDescent="0.2">
      <c r="A2248" s="2"/>
      <c r="B2248" s="2"/>
      <c r="C2248" s="2"/>
      <c r="D2248" s="2"/>
      <c r="F2248" s="8"/>
    </row>
    <row r="2249" spans="1:6" x14ac:dyDescent="0.2">
      <c r="A2249" s="2"/>
      <c r="B2249" s="2"/>
      <c r="C2249" s="2"/>
      <c r="D2249" s="2"/>
      <c r="F2249" s="8"/>
    </row>
    <row r="2250" spans="1:6" x14ac:dyDescent="0.2">
      <c r="A2250" s="2"/>
      <c r="B2250" s="2"/>
      <c r="C2250" s="2"/>
      <c r="D2250" s="2"/>
      <c r="F2250" s="8"/>
    </row>
    <row r="2251" spans="1:6" x14ac:dyDescent="0.2">
      <c r="A2251" s="2"/>
      <c r="B2251" s="2"/>
      <c r="C2251" s="2"/>
      <c r="D2251" s="2"/>
      <c r="F2251" s="8"/>
    </row>
    <row r="2252" spans="1:6" x14ac:dyDescent="0.2">
      <c r="A2252" s="2"/>
      <c r="B2252" s="2"/>
      <c r="C2252" s="2"/>
      <c r="D2252" s="2"/>
      <c r="F2252" s="8"/>
    </row>
    <row r="2253" spans="1:6" x14ac:dyDescent="0.2">
      <c r="A2253" s="2"/>
      <c r="B2253" s="2"/>
      <c r="C2253" s="2"/>
      <c r="D2253" s="2"/>
      <c r="F2253" s="8"/>
    </row>
    <row r="2254" spans="1:6" x14ac:dyDescent="0.2">
      <c r="A2254" s="2"/>
      <c r="B2254" s="2"/>
      <c r="C2254" s="2"/>
      <c r="D2254" s="2"/>
      <c r="F2254" s="8"/>
    </row>
    <row r="2255" spans="1:6" x14ac:dyDescent="0.2">
      <c r="A2255" s="2"/>
      <c r="B2255" s="2"/>
      <c r="C2255" s="2"/>
      <c r="D2255" s="2"/>
      <c r="F2255" s="8"/>
    </row>
    <row r="2256" spans="1:6" x14ac:dyDescent="0.2">
      <c r="A2256" s="2"/>
      <c r="B2256" s="2"/>
      <c r="C2256" s="2"/>
      <c r="D2256" s="2"/>
      <c r="F2256" s="8"/>
    </row>
    <row r="2257" spans="1:6" x14ac:dyDescent="0.2">
      <c r="A2257" s="2"/>
      <c r="B2257" s="2"/>
      <c r="C2257" s="2"/>
      <c r="D2257" s="2"/>
      <c r="F2257" s="8"/>
    </row>
    <row r="2258" spans="1:6" x14ac:dyDescent="0.2">
      <c r="A2258" s="2"/>
      <c r="B2258" s="2"/>
      <c r="C2258" s="2"/>
      <c r="D2258" s="2"/>
      <c r="F2258" s="8"/>
    </row>
    <row r="2259" spans="1:6" x14ac:dyDescent="0.2">
      <c r="A2259" s="2"/>
      <c r="B2259" s="2"/>
      <c r="C2259" s="2"/>
      <c r="D2259" s="2"/>
      <c r="F2259" s="8"/>
    </row>
    <row r="2260" spans="1:6" x14ac:dyDescent="0.2">
      <c r="A2260" s="2"/>
      <c r="B2260" s="2"/>
      <c r="C2260" s="2"/>
      <c r="D2260" s="2"/>
      <c r="F2260" s="8"/>
    </row>
    <row r="2261" spans="1:6" x14ac:dyDescent="0.2">
      <c r="A2261" s="2"/>
      <c r="B2261" s="2"/>
      <c r="C2261" s="2"/>
      <c r="D2261" s="2"/>
      <c r="F2261" s="8"/>
    </row>
    <row r="2262" spans="1:6" x14ac:dyDescent="0.2">
      <c r="A2262" s="2"/>
      <c r="B2262" s="2"/>
      <c r="C2262" s="2"/>
      <c r="D2262" s="2"/>
      <c r="F2262" s="8"/>
    </row>
    <row r="2263" spans="1:6" x14ac:dyDescent="0.2">
      <c r="A2263" s="2"/>
      <c r="B2263" s="2"/>
      <c r="C2263" s="2"/>
      <c r="D2263" s="2"/>
      <c r="F2263" s="8"/>
    </row>
    <row r="2264" spans="1:6" x14ac:dyDescent="0.2">
      <c r="A2264" s="2"/>
      <c r="B2264" s="2"/>
      <c r="C2264" s="2"/>
      <c r="D2264" s="2"/>
      <c r="F2264" s="8"/>
    </row>
    <row r="2265" spans="1:6" x14ac:dyDescent="0.2">
      <c r="A2265" s="2"/>
      <c r="B2265" s="2"/>
      <c r="C2265" s="2"/>
      <c r="D2265" s="2"/>
      <c r="F2265" s="8"/>
    </row>
    <row r="2266" spans="1:6" x14ac:dyDescent="0.2">
      <c r="A2266" s="2"/>
      <c r="B2266" s="2"/>
      <c r="C2266" s="2"/>
      <c r="D2266" s="2"/>
      <c r="F2266" s="8"/>
    </row>
    <row r="2267" spans="1:6" x14ac:dyDescent="0.2">
      <c r="A2267" s="2"/>
      <c r="B2267" s="2"/>
      <c r="C2267" s="2"/>
      <c r="D2267" s="2"/>
      <c r="F2267" s="8"/>
    </row>
    <row r="2268" spans="1:6" x14ac:dyDescent="0.2">
      <c r="A2268" s="2"/>
      <c r="B2268" s="2"/>
      <c r="C2268" s="2"/>
      <c r="D2268" s="2"/>
      <c r="F2268" s="8"/>
    </row>
    <row r="2269" spans="1:6" x14ac:dyDescent="0.2">
      <c r="A2269" s="2"/>
      <c r="B2269" s="2"/>
      <c r="C2269" s="2"/>
      <c r="D2269" s="2"/>
      <c r="F2269" s="8"/>
    </row>
    <row r="2270" spans="1:6" x14ac:dyDescent="0.2">
      <c r="A2270" s="2"/>
      <c r="B2270" s="2"/>
      <c r="C2270" s="2"/>
      <c r="D2270" s="2"/>
      <c r="F2270" s="8"/>
    </row>
    <row r="2271" spans="1:6" x14ac:dyDescent="0.2">
      <c r="A2271" s="2"/>
      <c r="B2271" s="2"/>
      <c r="C2271" s="2"/>
      <c r="D2271" s="2"/>
      <c r="F2271" s="8"/>
    </row>
    <row r="2272" spans="1:6" x14ac:dyDescent="0.2">
      <c r="A2272" s="2"/>
      <c r="B2272" s="2"/>
      <c r="C2272" s="2"/>
      <c r="D2272" s="2"/>
      <c r="F2272" s="8"/>
    </row>
    <row r="2273" spans="1:6" x14ac:dyDescent="0.2">
      <c r="A2273" s="2"/>
      <c r="B2273" s="2"/>
      <c r="C2273" s="2"/>
      <c r="D2273" s="2"/>
      <c r="F2273" s="8"/>
    </row>
    <row r="2274" spans="1:6" x14ac:dyDescent="0.2">
      <c r="A2274" s="2"/>
      <c r="B2274" s="2"/>
      <c r="C2274" s="2"/>
      <c r="D2274" s="2"/>
      <c r="F2274" s="8"/>
    </row>
    <row r="2275" spans="1:6" x14ac:dyDescent="0.2">
      <c r="A2275" s="2"/>
      <c r="B2275" s="2"/>
      <c r="C2275" s="2"/>
      <c r="D2275" s="2"/>
      <c r="F2275" s="8"/>
    </row>
    <row r="2276" spans="1:6" x14ac:dyDescent="0.2">
      <c r="A2276" s="2"/>
      <c r="B2276" s="2"/>
      <c r="C2276" s="2"/>
      <c r="D2276" s="2"/>
      <c r="F2276" s="8"/>
    </row>
    <row r="2277" spans="1:6" x14ac:dyDescent="0.2">
      <c r="A2277" s="2"/>
      <c r="B2277" s="2"/>
      <c r="C2277" s="2"/>
      <c r="D2277" s="2"/>
      <c r="F2277" s="8"/>
    </row>
    <row r="2278" spans="1:6" x14ac:dyDescent="0.2">
      <c r="A2278" s="2"/>
      <c r="B2278" s="2"/>
      <c r="C2278" s="2"/>
      <c r="D2278" s="2"/>
      <c r="F2278" s="8"/>
    </row>
    <row r="2279" spans="1:6" x14ac:dyDescent="0.2">
      <c r="A2279" s="2"/>
      <c r="B2279" s="2"/>
      <c r="C2279" s="2"/>
      <c r="D2279" s="2"/>
      <c r="F2279" s="8"/>
    </row>
    <row r="2280" spans="1:6" x14ac:dyDescent="0.2">
      <c r="A2280" s="2"/>
      <c r="B2280" s="2"/>
      <c r="C2280" s="2"/>
      <c r="D2280" s="2"/>
      <c r="F2280" s="8"/>
    </row>
    <row r="2281" spans="1:6" x14ac:dyDescent="0.2">
      <c r="A2281" s="2"/>
      <c r="B2281" s="2"/>
      <c r="C2281" s="2"/>
      <c r="D2281" s="2"/>
      <c r="F2281" s="8"/>
    </row>
    <row r="2282" spans="1:6" x14ac:dyDescent="0.2">
      <c r="A2282" s="2"/>
      <c r="B2282" s="2"/>
      <c r="C2282" s="2"/>
      <c r="D2282" s="2"/>
      <c r="F2282" s="8"/>
    </row>
    <row r="2283" spans="1:6" x14ac:dyDescent="0.2">
      <c r="A2283" s="2"/>
      <c r="B2283" s="2"/>
      <c r="C2283" s="2"/>
      <c r="D2283" s="2"/>
      <c r="F2283" s="8"/>
    </row>
    <row r="2284" spans="1:6" x14ac:dyDescent="0.2">
      <c r="A2284" s="2"/>
      <c r="B2284" s="2"/>
      <c r="C2284" s="2"/>
      <c r="D2284" s="2"/>
      <c r="F2284" s="8"/>
    </row>
    <row r="2285" spans="1:6" x14ac:dyDescent="0.2">
      <c r="A2285" s="2"/>
      <c r="B2285" s="2"/>
      <c r="C2285" s="2"/>
      <c r="D2285" s="2"/>
      <c r="F2285" s="8"/>
    </row>
    <row r="2286" spans="1:6" x14ac:dyDescent="0.2">
      <c r="A2286" s="2"/>
      <c r="B2286" s="2"/>
      <c r="C2286" s="2"/>
      <c r="D2286" s="2"/>
      <c r="F2286" s="8"/>
    </row>
    <row r="2287" spans="1:6" x14ac:dyDescent="0.2">
      <c r="A2287" s="2"/>
      <c r="B2287" s="2"/>
      <c r="C2287" s="2"/>
      <c r="D2287" s="2"/>
      <c r="F2287" s="8"/>
    </row>
    <row r="2288" spans="1:6" x14ac:dyDescent="0.2">
      <c r="A2288" s="2"/>
      <c r="B2288" s="2"/>
      <c r="C2288" s="2"/>
      <c r="D2288" s="2"/>
      <c r="F2288" s="8"/>
    </row>
    <row r="2289" spans="1:6" x14ac:dyDescent="0.2">
      <c r="A2289" s="2"/>
      <c r="B2289" s="2"/>
      <c r="C2289" s="2"/>
      <c r="D2289" s="2"/>
      <c r="F2289" s="8"/>
    </row>
    <row r="2290" spans="1:6" x14ac:dyDescent="0.2">
      <c r="A2290" s="2"/>
      <c r="B2290" s="2"/>
      <c r="C2290" s="2"/>
      <c r="D2290" s="2"/>
      <c r="F2290" s="8"/>
    </row>
    <row r="2291" spans="1:6" x14ac:dyDescent="0.2">
      <c r="A2291" s="2"/>
      <c r="B2291" s="2"/>
      <c r="C2291" s="2"/>
      <c r="D2291" s="2"/>
      <c r="F2291" s="8"/>
    </row>
    <row r="2292" spans="1:6" x14ac:dyDescent="0.2">
      <c r="A2292" s="2"/>
      <c r="B2292" s="2"/>
      <c r="C2292" s="2"/>
      <c r="D2292" s="2"/>
      <c r="F2292" s="8"/>
    </row>
    <row r="2293" spans="1:6" x14ac:dyDescent="0.2">
      <c r="A2293" s="2"/>
      <c r="B2293" s="2"/>
      <c r="C2293" s="2"/>
      <c r="D2293" s="2"/>
      <c r="F2293" s="8"/>
    </row>
    <row r="2294" spans="1:6" x14ac:dyDescent="0.2">
      <c r="A2294" s="2"/>
      <c r="B2294" s="2"/>
      <c r="C2294" s="2"/>
      <c r="D2294" s="2"/>
      <c r="F2294" s="8"/>
    </row>
    <row r="2295" spans="1:6" x14ac:dyDescent="0.2">
      <c r="A2295" s="2"/>
      <c r="B2295" s="2"/>
      <c r="C2295" s="2"/>
      <c r="D2295" s="2"/>
      <c r="F2295" s="8"/>
    </row>
    <row r="2296" spans="1:6" x14ac:dyDescent="0.2">
      <c r="A2296" s="2"/>
      <c r="B2296" s="2"/>
      <c r="C2296" s="2"/>
      <c r="D2296" s="2"/>
      <c r="F2296" s="8"/>
    </row>
    <row r="2297" spans="1:6" x14ac:dyDescent="0.2">
      <c r="A2297" s="2"/>
      <c r="B2297" s="2"/>
      <c r="C2297" s="2"/>
      <c r="D2297" s="2"/>
      <c r="F2297" s="8"/>
    </row>
    <row r="2298" spans="1:6" x14ac:dyDescent="0.2">
      <c r="A2298" s="2"/>
      <c r="B2298" s="2"/>
      <c r="C2298" s="2"/>
      <c r="D2298" s="2"/>
      <c r="F2298" s="8"/>
    </row>
    <row r="2299" spans="1:6" x14ac:dyDescent="0.2">
      <c r="A2299" s="2"/>
      <c r="B2299" s="2"/>
      <c r="C2299" s="2"/>
      <c r="D2299" s="2"/>
      <c r="F2299" s="8"/>
    </row>
    <row r="2300" spans="1:6" x14ac:dyDescent="0.2">
      <c r="A2300" s="2"/>
      <c r="B2300" s="2"/>
      <c r="C2300" s="2"/>
      <c r="D2300" s="2"/>
      <c r="F2300" s="8"/>
    </row>
    <row r="2301" spans="1:6" x14ac:dyDescent="0.2">
      <c r="A2301" s="2"/>
      <c r="B2301" s="2"/>
      <c r="C2301" s="2"/>
      <c r="D2301" s="2"/>
      <c r="F2301" s="8"/>
    </row>
    <row r="2302" spans="1:6" x14ac:dyDescent="0.2">
      <c r="A2302" s="2"/>
      <c r="B2302" s="2"/>
      <c r="C2302" s="2"/>
      <c r="D2302" s="2"/>
      <c r="F2302" s="8"/>
    </row>
    <row r="2303" spans="1:6" x14ac:dyDescent="0.2">
      <c r="A2303" s="2"/>
      <c r="B2303" s="2"/>
      <c r="C2303" s="2"/>
      <c r="D2303" s="2"/>
      <c r="F2303" s="8"/>
    </row>
    <row r="2304" spans="1:6" x14ac:dyDescent="0.2">
      <c r="A2304" s="2"/>
      <c r="B2304" s="2"/>
      <c r="C2304" s="2"/>
      <c r="D2304" s="2"/>
      <c r="F2304" s="8"/>
    </row>
    <row r="2305" spans="1:6" x14ac:dyDescent="0.2">
      <c r="A2305" s="2"/>
      <c r="B2305" s="2"/>
      <c r="C2305" s="2"/>
      <c r="D2305" s="2"/>
      <c r="F2305" s="8"/>
    </row>
    <row r="2306" spans="1:6" x14ac:dyDescent="0.2">
      <c r="A2306" s="2"/>
      <c r="B2306" s="2"/>
      <c r="C2306" s="2"/>
      <c r="D2306" s="2"/>
      <c r="F2306" s="8"/>
    </row>
    <row r="2307" spans="1:6" x14ac:dyDescent="0.2">
      <c r="A2307" s="2"/>
      <c r="B2307" s="2"/>
      <c r="C2307" s="2"/>
      <c r="D2307" s="2"/>
      <c r="F2307" s="8"/>
    </row>
    <row r="2308" spans="1:6" x14ac:dyDescent="0.2">
      <c r="A2308" s="2"/>
      <c r="B2308" s="2"/>
      <c r="C2308" s="2"/>
      <c r="D2308" s="2"/>
      <c r="F2308" s="8"/>
    </row>
    <row r="2309" spans="1:6" x14ac:dyDescent="0.2">
      <c r="A2309" s="2"/>
      <c r="B2309" s="2"/>
      <c r="C2309" s="2"/>
      <c r="D2309" s="2"/>
      <c r="F2309" s="8"/>
    </row>
    <row r="2310" spans="1:6" x14ac:dyDescent="0.2">
      <c r="A2310" s="2"/>
      <c r="B2310" s="2"/>
      <c r="C2310" s="2"/>
      <c r="D2310" s="2"/>
      <c r="F2310" s="8"/>
    </row>
    <row r="2311" spans="1:6" x14ac:dyDescent="0.2">
      <c r="A2311" s="2"/>
      <c r="B2311" s="2"/>
      <c r="C2311" s="2"/>
      <c r="D2311" s="2"/>
      <c r="F2311" s="8"/>
    </row>
    <row r="2312" spans="1:6" x14ac:dyDescent="0.2">
      <c r="A2312" s="2"/>
      <c r="B2312" s="2"/>
      <c r="C2312" s="2"/>
      <c r="D2312" s="2"/>
      <c r="F2312" s="8"/>
    </row>
    <row r="2313" spans="1:6" x14ac:dyDescent="0.2">
      <c r="A2313" s="2"/>
      <c r="B2313" s="2"/>
      <c r="C2313" s="2"/>
      <c r="D2313" s="2"/>
      <c r="F2313" s="8"/>
    </row>
    <row r="2314" spans="1:6" x14ac:dyDescent="0.2">
      <c r="A2314" s="2"/>
      <c r="B2314" s="2"/>
      <c r="C2314" s="2"/>
      <c r="D2314" s="2"/>
      <c r="F2314" s="8"/>
    </row>
    <row r="2315" spans="1:6" x14ac:dyDescent="0.2">
      <c r="A2315" s="2"/>
      <c r="B2315" s="2"/>
      <c r="C2315" s="2"/>
      <c r="D2315" s="2"/>
      <c r="F2315" s="8"/>
    </row>
    <row r="2316" spans="1:6" x14ac:dyDescent="0.2">
      <c r="A2316" s="2"/>
      <c r="B2316" s="2"/>
      <c r="C2316" s="2"/>
      <c r="D2316" s="2"/>
      <c r="F2316" s="8"/>
    </row>
    <row r="2317" spans="1:6" x14ac:dyDescent="0.2">
      <c r="A2317" s="2"/>
      <c r="B2317" s="2"/>
      <c r="C2317" s="2"/>
      <c r="D2317" s="2"/>
      <c r="F2317" s="8"/>
    </row>
    <row r="2318" spans="1:6" x14ac:dyDescent="0.2">
      <c r="A2318" s="2"/>
      <c r="B2318" s="2"/>
      <c r="C2318" s="2"/>
      <c r="D2318" s="2"/>
      <c r="F2318" s="8"/>
    </row>
    <row r="2319" spans="1:6" x14ac:dyDescent="0.2">
      <c r="A2319" s="2"/>
      <c r="B2319" s="2"/>
      <c r="C2319" s="2"/>
      <c r="D2319" s="2"/>
      <c r="F2319" s="8"/>
    </row>
    <row r="2320" spans="1:6" x14ac:dyDescent="0.2">
      <c r="A2320" s="2"/>
      <c r="B2320" s="2"/>
      <c r="C2320" s="2"/>
      <c r="D2320" s="2"/>
    </row>
    <row r="2321" spans="1:6" x14ac:dyDescent="0.2">
      <c r="A2321" s="2"/>
      <c r="B2321" s="2"/>
      <c r="C2321" s="2"/>
      <c r="D2321" s="2"/>
      <c r="F2321" s="8"/>
    </row>
    <row r="2322" spans="1:6" x14ac:dyDescent="0.2">
      <c r="A2322" s="2"/>
      <c r="B2322" s="2"/>
      <c r="C2322" s="2"/>
      <c r="D2322" s="2"/>
      <c r="F2322" s="8"/>
    </row>
    <row r="2323" spans="1:6" x14ac:dyDescent="0.2">
      <c r="A2323" s="2"/>
      <c r="B2323" s="2"/>
      <c r="C2323" s="2"/>
      <c r="D2323" s="2"/>
      <c r="F2323" s="8"/>
    </row>
    <row r="2324" spans="1:6" x14ac:dyDescent="0.2">
      <c r="A2324" s="2"/>
      <c r="B2324" s="2"/>
      <c r="C2324" s="2"/>
      <c r="D2324" s="2"/>
      <c r="F2324" s="8"/>
    </row>
    <row r="2325" spans="1:6" x14ac:dyDescent="0.2">
      <c r="A2325" s="2"/>
      <c r="B2325" s="2"/>
      <c r="C2325" s="2"/>
      <c r="D2325" s="2"/>
      <c r="F2325" s="8"/>
    </row>
    <row r="2326" spans="1:6" x14ac:dyDescent="0.2">
      <c r="A2326" s="2"/>
      <c r="B2326" s="2"/>
      <c r="C2326" s="2"/>
      <c r="D2326" s="2"/>
      <c r="F2326" s="8"/>
    </row>
    <row r="2327" spans="1:6" x14ac:dyDescent="0.2">
      <c r="A2327" s="2"/>
      <c r="B2327" s="2"/>
      <c r="C2327" s="2"/>
      <c r="D2327" s="2"/>
      <c r="F2327" s="8"/>
    </row>
    <row r="2328" spans="1:6" x14ac:dyDescent="0.2">
      <c r="A2328" s="2"/>
      <c r="B2328" s="2"/>
      <c r="C2328" s="2"/>
      <c r="D2328" s="2"/>
      <c r="F2328" s="8"/>
    </row>
    <row r="2329" spans="1:6" x14ac:dyDescent="0.2">
      <c r="A2329" s="2"/>
      <c r="B2329" s="2"/>
      <c r="C2329" s="2"/>
      <c r="D2329" s="2"/>
      <c r="F2329" s="8"/>
    </row>
    <row r="2330" spans="1:6" x14ac:dyDescent="0.2">
      <c r="A2330" s="2"/>
      <c r="B2330" s="2"/>
      <c r="C2330" s="2"/>
      <c r="D2330" s="2"/>
      <c r="F2330" s="8"/>
    </row>
    <row r="2331" spans="1:6" x14ac:dyDescent="0.2">
      <c r="A2331" s="2"/>
      <c r="B2331" s="2"/>
      <c r="C2331" s="2"/>
      <c r="D2331" s="2"/>
      <c r="F2331" s="8"/>
    </row>
    <row r="2332" spans="1:6" x14ac:dyDescent="0.2">
      <c r="A2332" s="2"/>
      <c r="B2332" s="2"/>
      <c r="C2332" s="2"/>
      <c r="D2332" s="2"/>
      <c r="F2332" s="8"/>
    </row>
    <row r="2333" spans="1:6" x14ac:dyDescent="0.2">
      <c r="A2333" s="2"/>
      <c r="B2333" s="2"/>
      <c r="C2333" s="2"/>
      <c r="D2333" s="2"/>
      <c r="F2333" s="8"/>
    </row>
    <row r="2334" spans="1:6" x14ac:dyDescent="0.2">
      <c r="A2334" s="2"/>
      <c r="B2334" s="2"/>
      <c r="C2334" s="2"/>
      <c r="D2334" s="2"/>
      <c r="F2334" s="8"/>
    </row>
    <row r="2335" spans="1:6" x14ac:dyDescent="0.2">
      <c r="A2335" s="2"/>
      <c r="B2335" s="2"/>
      <c r="C2335" s="2"/>
      <c r="D2335" s="2"/>
      <c r="F2335" s="8"/>
    </row>
    <row r="2336" spans="1:6" x14ac:dyDescent="0.2">
      <c r="A2336" s="2"/>
      <c r="B2336" s="2"/>
      <c r="C2336" s="2"/>
      <c r="D2336" s="2"/>
      <c r="F2336" s="8"/>
    </row>
    <row r="2337" spans="1:6" x14ac:dyDescent="0.2">
      <c r="A2337" s="2"/>
      <c r="B2337" s="2"/>
      <c r="C2337" s="2"/>
      <c r="D2337" s="2"/>
      <c r="F2337" s="8"/>
    </row>
    <row r="2338" spans="1:6" x14ac:dyDescent="0.2">
      <c r="A2338" s="2"/>
      <c r="B2338" s="2"/>
      <c r="C2338" s="2"/>
      <c r="D2338" s="2"/>
      <c r="F2338" s="8"/>
    </row>
    <row r="2339" spans="1:6" x14ac:dyDescent="0.2">
      <c r="A2339" s="2"/>
      <c r="B2339" s="2"/>
      <c r="C2339" s="2"/>
      <c r="D2339" s="2"/>
      <c r="F2339" s="8"/>
    </row>
    <row r="2340" spans="1:6" x14ac:dyDescent="0.2">
      <c r="A2340" s="2"/>
      <c r="B2340" s="2"/>
      <c r="C2340" s="2"/>
      <c r="D2340" s="2"/>
      <c r="F2340" s="8"/>
    </row>
    <row r="2341" spans="1:6" x14ac:dyDescent="0.2">
      <c r="A2341" s="2"/>
      <c r="B2341" s="2"/>
      <c r="C2341" s="2"/>
      <c r="D2341" s="2"/>
      <c r="F2341" s="8"/>
    </row>
    <row r="2342" spans="1:6" x14ac:dyDescent="0.2">
      <c r="A2342" s="2"/>
      <c r="B2342" s="2"/>
      <c r="C2342" s="2"/>
      <c r="D2342" s="2"/>
      <c r="F2342" s="8"/>
    </row>
    <row r="2343" spans="1:6" x14ac:dyDescent="0.2">
      <c r="A2343" s="2"/>
      <c r="B2343" s="2"/>
      <c r="C2343" s="2"/>
      <c r="D2343" s="2"/>
      <c r="F2343" s="8"/>
    </row>
    <row r="2344" spans="1:6" x14ac:dyDescent="0.2">
      <c r="A2344" s="2"/>
      <c r="B2344" s="2"/>
      <c r="C2344" s="2"/>
      <c r="D2344" s="2"/>
      <c r="F2344" s="8"/>
    </row>
    <row r="2345" spans="1:6" x14ac:dyDescent="0.2">
      <c r="A2345" s="2"/>
      <c r="B2345" s="2"/>
      <c r="C2345" s="2"/>
      <c r="D2345" s="2"/>
      <c r="F2345" s="8"/>
    </row>
    <row r="2346" spans="1:6" x14ac:dyDescent="0.2">
      <c r="A2346" s="2"/>
      <c r="B2346" s="2"/>
      <c r="C2346" s="2"/>
      <c r="D2346" s="2"/>
      <c r="F2346" s="8"/>
    </row>
    <row r="2347" spans="1:6" x14ac:dyDescent="0.2">
      <c r="A2347" s="2"/>
      <c r="B2347" s="2"/>
      <c r="C2347" s="2"/>
      <c r="D2347" s="2"/>
      <c r="F2347" s="8"/>
    </row>
    <row r="2348" spans="1:6" x14ac:dyDescent="0.2">
      <c r="A2348" s="2"/>
      <c r="B2348" s="2"/>
      <c r="C2348" s="2"/>
      <c r="D2348" s="2"/>
      <c r="F2348" s="8"/>
    </row>
    <row r="2349" spans="1:6" x14ac:dyDescent="0.2">
      <c r="A2349" s="2"/>
      <c r="B2349" s="2"/>
      <c r="C2349" s="2"/>
      <c r="D2349" s="2"/>
      <c r="F2349" s="8"/>
    </row>
    <row r="2350" spans="1:6" x14ac:dyDescent="0.2">
      <c r="A2350" s="2"/>
      <c r="B2350" s="2"/>
      <c r="C2350" s="2"/>
      <c r="D2350" s="2"/>
      <c r="F2350" s="8"/>
    </row>
    <row r="2351" spans="1:6" x14ac:dyDescent="0.2">
      <c r="A2351" s="2"/>
      <c r="B2351" s="2"/>
      <c r="C2351" s="2"/>
      <c r="D2351" s="2"/>
      <c r="F2351" s="8"/>
    </row>
    <row r="2352" spans="1:6" x14ac:dyDescent="0.2">
      <c r="A2352" s="2"/>
      <c r="B2352" s="2"/>
      <c r="C2352" s="2"/>
      <c r="D2352" s="2"/>
      <c r="F2352" s="8"/>
    </row>
    <row r="2353" spans="1:6" x14ac:dyDescent="0.2">
      <c r="A2353" s="2"/>
      <c r="B2353" s="2"/>
      <c r="C2353" s="2"/>
      <c r="D2353" s="2"/>
      <c r="F2353" s="8"/>
    </row>
    <row r="2354" spans="1:6" x14ac:dyDescent="0.2">
      <c r="A2354" s="2"/>
      <c r="B2354" s="2"/>
      <c r="C2354" s="2"/>
      <c r="D2354" s="2"/>
      <c r="F2354" s="8"/>
    </row>
    <row r="2355" spans="1:6" x14ac:dyDescent="0.2">
      <c r="A2355" s="2"/>
      <c r="B2355" s="2"/>
      <c r="C2355" s="2"/>
      <c r="D2355" s="2"/>
      <c r="F2355" s="8"/>
    </row>
    <row r="2356" spans="1:6" x14ac:dyDescent="0.2">
      <c r="A2356" s="2"/>
      <c r="B2356" s="2"/>
      <c r="C2356" s="2"/>
      <c r="D2356" s="2"/>
      <c r="F2356" s="8"/>
    </row>
    <row r="2357" spans="1:6" x14ac:dyDescent="0.2">
      <c r="A2357" s="2"/>
      <c r="B2357" s="2"/>
      <c r="C2357" s="2"/>
      <c r="D2357" s="2"/>
      <c r="F2357" s="8"/>
    </row>
    <row r="2358" spans="1:6" x14ac:dyDescent="0.2">
      <c r="A2358" s="2"/>
      <c r="B2358" s="2"/>
      <c r="C2358" s="2"/>
      <c r="D2358" s="2"/>
      <c r="F2358" s="8"/>
    </row>
    <row r="2359" spans="1:6" x14ac:dyDescent="0.2">
      <c r="A2359" s="2"/>
      <c r="B2359" s="2"/>
      <c r="C2359" s="2"/>
      <c r="D2359" s="2"/>
      <c r="F2359" s="8"/>
    </row>
    <row r="2360" spans="1:6" x14ac:dyDescent="0.2">
      <c r="A2360" s="2"/>
      <c r="B2360" s="2"/>
      <c r="C2360" s="2"/>
      <c r="D2360" s="2"/>
      <c r="F2360" s="8"/>
    </row>
    <row r="2361" spans="1:6" x14ac:dyDescent="0.2">
      <c r="A2361" s="2"/>
      <c r="B2361" s="2"/>
      <c r="C2361" s="2"/>
      <c r="D2361" s="2"/>
      <c r="F2361" s="8"/>
    </row>
    <row r="2362" spans="1:6" x14ac:dyDescent="0.2">
      <c r="A2362" s="2"/>
      <c r="B2362" s="2"/>
      <c r="C2362" s="2"/>
      <c r="D2362" s="2"/>
      <c r="F2362" s="8"/>
    </row>
    <row r="2363" spans="1:6" x14ac:dyDescent="0.2">
      <c r="A2363" s="2"/>
      <c r="B2363" s="2"/>
      <c r="C2363" s="2"/>
      <c r="D2363" s="2"/>
      <c r="F2363" s="8"/>
    </row>
    <row r="2364" spans="1:6" x14ac:dyDescent="0.2">
      <c r="A2364" s="2"/>
      <c r="B2364" s="2"/>
      <c r="C2364" s="2"/>
      <c r="D2364" s="2"/>
      <c r="F2364" s="8"/>
    </row>
    <row r="2365" spans="1:6" x14ac:dyDescent="0.2">
      <c r="A2365" s="2"/>
      <c r="B2365" s="2"/>
      <c r="C2365" s="2"/>
      <c r="D2365" s="2"/>
      <c r="F2365" s="8"/>
    </row>
    <row r="2366" spans="1:6" x14ac:dyDescent="0.2">
      <c r="A2366" s="2"/>
      <c r="B2366" s="2"/>
      <c r="C2366" s="2"/>
      <c r="D2366" s="2"/>
      <c r="F2366" s="8"/>
    </row>
    <row r="2367" spans="1:6" x14ac:dyDescent="0.2">
      <c r="A2367" s="2"/>
      <c r="B2367" s="2"/>
      <c r="C2367" s="2"/>
      <c r="D2367" s="2"/>
      <c r="F2367" s="8"/>
    </row>
    <row r="2368" spans="1:6" x14ac:dyDescent="0.2">
      <c r="A2368" s="2"/>
      <c r="B2368" s="2"/>
      <c r="C2368" s="2"/>
      <c r="D2368" s="2"/>
      <c r="F2368" s="8"/>
    </row>
    <row r="2369" spans="1:6" x14ac:dyDescent="0.2">
      <c r="A2369" s="2"/>
      <c r="B2369" s="2"/>
      <c r="C2369" s="2"/>
      <c r="D2369" s="2"/>
      <c r="F2369" s="8"/>
    </row>
    <row r="2370" spans="1:6" x14ac:dyDescent="0.2">
      <c r="A2370" s="2"/>
      <c r="B2370" s="2"/>
      <c r="C2370" s="2"/>
      <c r="D2370" s="2"/>
      <c r="F2370" s="8"/>
    </row>
    <row r="2371" spans="1:6" x14ac:dyDescent="0.2">
      <c r="A2371" s="2"/>
      <c r="B2371" s="2"/>
      <c r="C2371" s="2"/>
      <c r="D2371" s="2"/>
      <c r="F2371" s="8"/>
    </row>
    <row r="2372" spans="1:6" x14ac:dyDescent="0.2">
      <c r="A2372" s="2"/>
      <c r="B2372" s="2"/>
      <c r="C2372" s="2"/>
      <c r="D2372" s="2"/>
      <c r="F2372" s="8"/>
    </row>
    <row r="2373" spans="1:6" x14ac:dyDescent="0.2">
      <c r="A2373" s="2"/>
      <c r="B2373" s="2"/>
      <c r="C2373" s="2"/>
      <c r="D2373" s="2"/>
      <c r="F2373" s="8"/>
    </row>
    <row r="2374" spans="1:6" x14ac:dyDescent="0.2">
      <c r="A2374" s="2"/>
      <c r="B2374" s="2"/>
      <c r="C2374" s="2"/>
      <c r="D2374" s="2"/>
      <c r="F2374" s="8"/>
    </row>
    <row r="2375" spans="1:6" x14ac:dyDescent="0.2">
      <c r="A2375" s="2"/>
      <c r="B2375" s="2"/>
      <c r="C2375" s="2"/>
      <c r="D2375" s="2"/>
      <c r="F2375" s="8"/>
    </row>
    <row r="2376" spans="1:6" x14ac:dyDescent="0.2">
      <c r="A2376" s="2"/>
      <c r="B2376" s="2"/>
      <c r="C2376" s="2"/>
      <c r="D2376" s="2"/>
      <c r="F2376" s="8"/>
    </row>
    <row r="2377" spans="1:6" x14ac:dyDescent="0.2">
      <c r="A2377" s="2"/>
      <c r="B2377" s="2"/>
      <c r="C2377" s="2"/>
      <c r="D2377" s="2"/>
      <c r="F2377" s="8"/>
    </row>
    <row r="2378" spans="1:6" x14ac:dyDescent="0.2">
      <c r="A2378" s="2"/>
      <c r="B2378" s="2"/>
      <c r="C2378" s="2"/>
      <c r="D2378" s="2"/>
      <c r="F2378" s="8"/>
    </row>
    <row r="2379" spans="1:6" x14ac:dyDescent="0.2">
      <c r="A2379" s="2"/>
      <c r="B2379" s="2"/>
      <c r="C2379" s="2"/>
      <c r="D2379" s="2"/>
      <c r="F2379" s="8"/>
    </row>
    <row r="2380" spans="1:6" x14ac:dyDescent="0.2">
      <c r="A2380" s="2"/>
      <c r="B2380" s="2"/>
      <c r="C2380" s="2"/>
      <c r="D2380" s="2"/>
      <c r="F2380" s="8"/>
    </row>
    <row r="2381" spans="1:6" x14ac:dyDescent="0.2">
      <c r="A2381" s="2"/>
      <c r="B2381" s="2"/>
      <c r="C2381" s="2"/>
      <c r="D2381" s="2"/>
      <c r="F2381" s="8"/>
    </row>
    <row r="2382" spans="1:6" x14ac:dyDescent="0.2">
      <c r="A2382" s="2"/>
      <c r="B2382" s="2"/>
      <c r="C2382" s="2"/>
      <c r="D2382" s="2"/>
      <c r="F2382" s="8"/>
    </row>
    <row r="2383" spans="1:6" x14ac:dyDescent="0.2">
      <c r="A2383" s="2"/>
      <c r="B2383" s="2"/>
      <c r="C2383" s="2"/>
      <c r="D2383" s="2"/>
      <c r="F2383" s="8"/>
    </row>
    <row r="2384" spans="1:6" x14ac:dyDescent="0.2">
      <c r="A2384" s="2"/>
      <c r="B2384" s="2"/>
      <c r="C2384" s="2"/>
      <c r="D2384" s="2"/>
      <c r="F2384" s="8"/>
    </row>
    <row r="2385" spans="1:6" x14ac:dyDescent="0.2">
      <c r="A2385" s="2"/>
      <c r="B2385" s="2"/>
      <c r="C2385" s="2"/>
      <c r="D2385" s="2"/>
      <c r="F2385" s="8"/>
    </row>
    <row r="2386" spans="1:6" x14ac:dyDescent="0.2">
      <c r="A2386" s="2"/>
      <c r="B2386" s="2"/>
      <c r="C2386" s="2"/>
      <c r="D2386" s="2"/>
      <c r="F2386" s="8"/>
    </row>
    <row r="2387" spans="1:6" x14ac:dyDescent="0.2">
      <c r="A2387" s="2"/>
      <c r="B2387" s="2"/>
      <c r="C2387" s="2"/>
      <c r="D2387" s="2"/>
      <c r="F2387" s="8"/>
    </row>
    <row r="2388" spans="1:6" x14ac:dyDescent="0.2">
      <c r="A2388" s="2"/>
      <c r="B2388" s="2"/>
      <c r="C2388" s="2"/>
      <c r="D2388" s="2"/>
      <c r="F2388" s="8"/>
    </row>
    <row r="2389" spans="1:6" x14ac:dyDescent="0.2">
      <c r="A2389" s="2"/>
      <c r="B2389" s="2"/>
      <c r="C2389" s="2"/>
      <c r="D2389" s="2"/>
      <c r="F2389" s="8"/>
    </row>
    <row r="2390" spans="1:6" x14ac:dyDescent="0.2">
      <c r="A2390" s="2"/>
      <c r="B2390" s="2"/>
      <c r="C2390" s="2"/>
      <c r="D2390" s="2"/>
      <c r="F2390" s="8"/>
    </row>
    <row r="2391" spans="1:6" x14ac:dyDescent="0.2">
      <c r="A2391" s="2"/>
      <c r="B2391" s="2"/>
      <c r="C2391" s="2"/>
      <c r="D2391" s="2"/>
      <c r="F2391" s="8"/>
    </row>
    <row r="2392" spans="1:6" x14ac:dyDescent="0.2">
      <c r="A2392" s="2"/>
      <c r="B2392" s="2"/>
      <c r="C2392" s="2"/>
      <c r="D2392" s="2"/>
      <c r="F2392" s="8"/>
    </row>
    <row r="2393" spans="1:6" x14ac:dyDescent="0.2">
      <c r="A2393" s="2"/>
      <c r="B2393" s="2"/>
      <c r="C2393" s="2"/>
      <c r="D2393" s="2"/>
      <c r="F2393" s="8"/>
    </row>
    <row r="2394" spans="1:6" x14ac:dyDescent="0.2">
      <c r="A2394" s="2"/>
      <c r="B2394" s="2"/>
      <c r="C2394" s="2"/>
      <c r="D2394" s="2"/>
      <c r="F2394" s="8"/>
    </row>
    <row r="2395" spans="1:6" x14ac:dyDescent="0.2">
      <c r="A2395" s="2"/>
      <c r="B2395" s="2"/>
      <c r="C2395" s="2"/>
      <c r="D2395" s="2"/>
      <c r="F2395" s="8"/>
    </row>
    <row r="2396" spans="1:6" x14ac:dyDescent="0.2">
      <c r="A2396" s="2"/>
      <c r="B2396" s="2"/>
      <c r="C2396" s="2"/>
      <c r="D2396" s="2"/>
      <c r="F2396" s="8"/>
    </row>
    <row r="2397" spans="1:6" x14ac:dyDescent="0.2">
      <c r="A2397" s="2"/>
      <c r="B2397" s="2"/>
      <c r="C2397" s="2"/>
      <c r="D2397" s="2"/>
      <c r="F2397" s="8"/>
    </row>
    <row r="2398" spans="1:6" x14ac:dyDescent="0.2">
      <c r="A2398" s="2"/>
      <c r="B2398" s="2"/>
      <c r="C2398" s="2"/>
      <c r="D2398" s="2"/>
      <c r="F2398" s="8"/>
    </row>
    <row r="2399" spans="1:6" x14ac:dyDescent="0.2">
      <c r="A2399" s="2"/>
      <c r="B2399" s="2"/>
      <c r="C2399" s="2"/>
      <c r="D2399" s="2"/>
      <c r="F2399" s="8"/>
    </row>
    <row r="2400" spans="1:6" x14ac:dyDescent="0.2">
      <c r="A2400" s="2"/>
      <c r="B2400" s="2"/>
      <c r="C2400" s="2"/>
      <c r="D2400" s="2"/>
      <c r="F2400" s="8"/>
    </row>
    <row r="2401" spans="1:6" x14ac:dyDescent="0.2">
      <c r="A2401" s="2"/>
      <c r="B2401" s="2"/>
      <c r="C2401" s="2"/>
      <c r="D2401" s="2"/>
      <c r="F2401" s="8"/>
    </row>
    <row r="2402" spans="1:6" x14ac:dyDescent="0.2">
      <c r="A2402" s="2"/>
      <c r="B2402" s="2"/>
      <c r="C2402" s="2"/>
      <c r="D2402" s="2"/>
      <c r="F2402" s="8"/>
    </row>
    <row r="2403" spans="1:6" x14ac:dyDescent="0.2">
      <c r="A2403" s="2"/>
      <c r="B2403" s="2"/>
      <c r="C2403" s="2"/>
      <c r="D2403" s="2"/>
      <c r="F2403" s="8"/>
    </row>
    <row r="2404" spans="1:6" x14ac:dyDescent="0.2">
      <c r="A2404" s="2"/>
      <c r="B2404" s="2"/>
      <c r="C2404" s="2"/>
      <c r="D2404" s="2"/>
      <c r="F2404" s="8"/>
    </row>
    <row r="2405" spans="1:6" x14ac:dyDescent="0.2">
      <c r="A2405" s="2"/>
      <c r="B2405" s="2"/>
      <c r="C2405" s="2"/>
      <c r="D2405" s="2"/>
      <c r="F2405" s="8"/>
    </row>
    <row r="2406" spans="1:6" x14ac:dyDescent="0.2">
      <c r="A2406" s="2"/>
      <c r="B2406" s="2"/>
      <c r="C2406" s="2"/>
      <c r="D2406" s="2"/>
      <c r="F2406" s="8"/>
    </row>
    <row r="2407" spans="1:6" x14ac:dyDescent="0.2">
      <c r="A2407" s="2"/>
      <c r="B2407" s="2"/>
      <c r="C2407" s="2"/>
      <c r="D2407" s="2"/>
      <c r="F2407" s="8"/>
    </row>
    <row r="2408" spans="1:6" x14ac:dyDescent="0.2">
      <c r="A2408" s="2"/>
      <c r="B2408" s="2"/>
      <c r="C2408" s="2"/>
      <c r="D2408" s="2"/>
      <c r="F2408" s="8"/>
    </row>
    <row r="2409" spans="1:6" x14ac:dyDescent="0.2">
      <c r="A2409" s="2"/>
      <c r="B2409" s="2"/>
      <c r="C2409" s="2"/>
      <c r="D2409" s="2"/>
      <c r="F2409" s="8"/>
    </row>
    <row r="2410" spans="1:6" x14ac:dyDescent="0.2">
      <c r="A2410" s="2"/>
      <c r="B2410" s="2"/>
      <c r="C2410" s="2"/>
      <c r="D2410" s="2"/>
      <c r="F2410" s="8"/>
    </row>
    <row r="2411" spans="1:6" x14ac:dyDescent="0.2">
      <c r="A2411" s="2"/>
      <c r="B2411" s="2"/>
      <c r="C2411" s="2"/>
      <c r="D2411" s="2"/>
      <c r="F2411" s="8"/>
    </row>
    <row r="2412" spans="1:6" x14ac:dyDescent="0.2">
      <c r="A2412" s="2"/>
      <c r="B2412" s="2"/>
      <c r="C2412" s="2"/>
      <c r="D2412" s="2"/>
      <c r="F2412" s="8"/>
    </row>
    <row r="2413" spans="1:6" x14ac:dyDescent="0.2">
      <c r="A2413" s="2"/>
      <c r="B2413" s="2"/>
      <c r="C2413" s="2"/>
      <c r="D2413" s="2"/>
      <c r="F2413" s="8"/>
    </row>
    <row r="2414" spans="1:6" x14ac:dyDescent="0.2">
      <c r="A2414" s="2"/>
      <c r="B2414" s="2"/>
      <c r="C2414" s="2"/>
      <c r="D2414" s="2"/>
      <c r="F2414" s="8"/>
    </row>
    <row r="2415" spans="1:6" x14ac:dyDescent="0.2">
      <c r="A2415" s="2"/>
      <c r="B2415" s="2"/>
      <c r="C2415" s="2"/>
      <c r="D2415" s="2"/>
      <c r="F2415" s="8"/>
    </row>
    <row r="2416" spans="1:6" x14ac:dyDescent="0.2">
      <c r="A2416" s="2"/>
      <c r="B2416" s="2"/>
      <c r="C2416" s="2"/>
      <c r="D2416" s="2"/>
      <c r="F2416" s="8"/>
    </row>
    <row r="2417" spans="1:6" x14ac:dyDescent="0.2">
      <c r="A2417" s="2"/>
      <c r="B2417" s="2"/>
      <c r="C2417" s="2"/>
      <c r="D2417" s="2"/>
      <c r="F2417" s="8"/>
    </row>
    <row r="2418" spans="1:6" x14ac:dyDescent="0.2">
      <c r="A2418" s="2"/>
      <c r="B2418" s="2"/>
      <c r="C2418" s="2"/>
      <c r="D2418" s="2"/>
      <c r="F2418" s="8"/>
    </row>
    <row r="2419" spans="1:6" x14ac:dyDescent="0.2">
      <c r="A2419" s="2"/>
      <c r="B2419" s="2"/>
      <c r="C2419" s="2"/>
      <c r="D2419" s="2"/>
      <c r="F2419" s="8"/>
    </row>
    <row r="2420" spans="1:6" x14ac:dyDescent="0.2">
      <c r="A2420" s="2"/>
      <c r="B2420" s="2"/>
      <c r="C2420" s="2"/>
      <c r="D2420" s="2"/>
      <c r="F2420" s="8"/>
    </row>
    <row r="2421" spans="1:6" x14ac:dyDescent="0.2">
      <c r="A2421" s="2"/>
      <c r="B2421" s="2"/>
      <c r="C2421" s="2"/>
      <c r="D2421" s="2"/>
      <c r="F2421" s="8"/>
    </row>
    <row r="2422" spans="1:6" x14ac:dyDescent="0.2">
      <c r="A2422" s="2"/>
      <c r="B2422" s="2"/>
      <c r="C2422" s="2"/>
      <c r="D2422" s="2"/>
      <c r="F2422" s="8"/>
    </row>
    <row r="2423" spans="1:6" x14ac:dyDescent="0.2">
      <c r="A2423" s="2"/>
      <c r="B2423" s="2"/>
      <c r="C2423" s="2"/>
      <c r="D2423" s="2"/>
      <c r="F2423" s="8"/>
    </row>
    <row r="2424" spans="1:6" x14ac:dyDescent="0.2">
      <c r="A2424" s="2"/>
      <c r="B2424" s="2"/>
      <c r="C2424" s="2"/>
      <c r="D2424" s="2"/>
      <c r="F2424" s="8"/>
    </row>
    <row r="2425" spans="1:6" x14ac:dyDescent="0.2">
      <c r="A2425" s="2"/>
      <c r="B2425" s="2"/>
      <c r="C2425" s="2"/>
      <c r="D2425" s="2"/>
      <c r="F2425" s="8"/>
    </row>
    <row r="2426" spans="1:6" x14ac:dyDescent="0.2">
      <c r="A2426" s="2"/>
      <c r="B2426" s="2"/>
      <c r="C2426" s="2"/>
      <c r="D2426" s="2"/>
      <c r="F2426" s="8"/>
    </row>
    <row r="2427" spans="1:6" x14ac:dyDescent="0.2">
      <c r="A2427" s="2"/>
      <c r="B2427" s="2"/>
      <c r="C2427" s="2"/>
      <c r="D2427" s="2"/>
      <c r="F2427" s="8"/>
    </row>
    <row r="2428" spans="1:6" x14ac:dyDescent="0.2">
      <c r="A2428" s="2"/>
      <c r="B2428" s="2"/>
      <c r="C2428" s="2"/>
      <c r="D2428" s="2"/>
      <c r="F2428" s="8"/>
    </row>
    <row r="2429" spans="1:6" x14ac:dyDescent="0.2">
      <c r="A2429" s="2"/>
      <c r="B2429" s="2"/>
      <c r="C2429" s="2"/>
      <c r="D2429" s="2"/>
      <c r="F2429" s="8"/>
    </row>
    <row r="2430" spans="1:6" x14ac:dyDescent="0.2">
      <c r="A2430" s="2"/>
      <c r="B2430" s="2"/>
      <c r="C2430" s="2"/>
      <c r="D2430" s="2"/>
      <c r="F2430" s="8"/>
    </row>
    <row r="2431" spans="1:6" x14ac:dyDescent="0.2">
      <c r="A2431" s="2"/>
      <c r="B2431" s="2"/>
      <c r="C2431" s="2"/>
      <c r="D2431" s="2"/>
      <c r="F2431" s="8"/>
    </row>
    <row r="2432" spans="1:6" x14ac:dyDescent="0.2">
      <c r="A2432" s="2"/>
      <c r="B2432" s="2"/>
      <c r="C2432" s="2"/>
      <c r="D2432" s="2"/>
      <c r="F2432" s="8"/>
    </row>
    <row r="2433" spans="1:6" x14ac:dyDescent="0.2">
      <c r="A2433" s="2"/>
      <c r="B2433" s="2"/>
      <c r="C2433" s="2"/>
      <c r="D2433" s="2"/>
      <c r="F2433" s="8"/>
    </row>
    <row r="2434" spans="1:6" x14ac:dyDescent="0.2">
      <c r="A2434" s="2"/>
      <c r="B2434" s="2"/>
      <c r="C2434" s="2"/>
      <c r="D2434" s="2"/>
      <c r="F2434" s="8"/>
    </row>
    <row r="2435" spans="1:6" x14ac:dyDescent="0.2">
      <c r="A2435" s="2"/>
      <c r="B2435" s="2"/>
      <c r="C2435" s="2"/>
      <c r="D2435" s="2"/>
      <c r="F2435" s="8"/>
    </row>
    <row r="2436" spans="1:6" x14ac:dyDescent="0.2">
      <c r="A2436" s="2"/>
      <c r="B2436" s="2"/>
      <c r="C2436" s="2"/>
      <c r="D2436" s="2"/>
      <c r="F2436" s="8"/>
    </row>
    <row r="2437" spans="1:6" x14ac:dyDescent="0.2">
      <c r="A2437" s="2"/>
      <c r="B2437" s="2"/>
      <c r="C2437" s="2"/>
      <c r="D2437" s="2"/>
      <c r="F2437" s="8"/>
    </row>
    <row r="2438" spans="1:6" x14ac:dyDescent="0.2">
      <c r="A2438" s="2"/>
      <c r="B2438" s="2"/>
      <c r="C2438" s="2"/>
      <c r="D2438" s="2"/>
      <c r="F2438" s="8"/>
    </row>
    <row r="2439" spans="1:6" x14ac:dyDescent="0.2">
      <c r="A2439" s="2"/>
      <c r="B2439" s="2"/>
      <c r="C2439" s="2"/>
      <c r="D2439" s="2"/>
      <c r="F2439" s="8"/>
    </row>
    <row r="2440" spans="1:6" x14ac:dyDescent="0.2">
      <c r="A2440" s="2"/>
      <c r="B2440" s="2"/>
      <c r="C2440" s="2"/>
      <c r="D2440" s="2"/>
      <c r="F2440" s="8"/>
    </row>
    <row r="2441" spans="1:6" x14ac:dyDescent="0.2">
      <c r="A2441" s="2"/>
      <c r="B2441" s="2"/>
      <c r="C2441" s="2"/>
      <c r="D2441" s="2"/>
      <c r="F2441" s="8"/>
    </row>
    <row r="2442" spans="1:6" x14ac:dyDescent="0.2">
      <c r="A2442" s="2"/>
      <c r="B2442" s="2"/>
      <c r="C2442" s="2"/>
      <c r="D2442" s="2"/>
      <c r="F2442" s="8"/>
    </row>
    <row r="2443" spans="1:6" x14ac:dyDescent="0.2">
      <c r="A2443" s="2"/>
      <c r="B2443" s="2"/>
      <c r="C2443" s="2"/>
      <c r="D2443" s="2"/>
      <c r="F2443" s="8"/>
    </row>
    <row r="2444" spans="1:6" x14ac:dyDescent="0.2">
      <c r="A2444" s="2"/>
      <c r="B2444" s="2"/>
      <c r="C2444" s="2"/>
      <c r="D2444" s="2"/>
      <c r="F2444" s="8"/>
    </row>
    <row r="2445" spans="1:6" x14ac:dyDescent="0.2">
      <c r="A2445" s="2"/>
      <c r="B2445" s="2"/>
      <c r="C2445" s="2"/>
      <c r="D2445" s="2"/>
      <c r="F2445" s="8"/>
    </row>
    <row r="2446" spans="1:6" x14ac:dyDescent="0.2">
      <c r="A2446" s="2"/>
      <c r="B2446" s="2"/>
      <c r="C2446" s="2"/>
      <c r="D2446" s="2"/>
      <c r="F2446" s="8"/>
    </row>
    <row r="2447" spans="1:6" x14ac:dyDescent="0.2">
      <c r="A2447" s="2"/>
      <c r="B2447" s="2"/>
      <c r="C2447" s="2"/>
      <c r="D2447" s="2"/>
      <c r="F2447" s="8"/>
    </row>
    <row r="2448" spans="1:6" x14ac:dyDescent="0.2">
      <c r="A2448" s="2"/>
      <c r="B2448" s="2"/>
      <c r="C2448" s="2"/>
      <c r="D2448" s="2"/>
      <c r="F2448" s="8"/>
    </row>
    <row r="2449" spans="1:6" x14ac:dyDescent="0.2">
      <c r="A2449" s="2"/>
      <c r="B2449" s="2"/>
      <c r="C2449" s="2"/>
      <c r="D2449" s="2"/>
      <c r="F2449" s="8"/>
    </row>
    <row r="2450" spans="1:6" x14ac:dyDescent="0.2">
      <c r="A2450" s="2"/>
      <c r="B2450" s="2"/>
      <c r="C2450" s="2"/>
      <c r="D2450" s="2"/>
      <c r="F2450" s="8"/>
    </row>
    <row r="2451" spans="1:6" x14ac:dyDescent="0.2">
      <c r="A2451" s="2"/>
      <c r="B2451" s="2"/>
      <c r="C2451" s="2"/>
      <c r="D2451" s="2"/>
      <c r="F2451" s="8"/>
    </row>
    <row r="2452" spans="1:6" x14ac:dyDescent="0.2">
      <c r="A2452" s="2"/>
      <c r="B2452" s="2"/>
      <c r="C2452" s="2"/>
      <c r="D2452" s="2"/>
      <c r="F2452" s="8"/>
    </row>
    <row r="2453" spans="1:6" x14ac:dyDescent="0.2">
      <c r="A2453" s="2"/>
      <c r="B2453" s="2"/>
      <c r="C2453" s="2"/>
      <c r="D2453" s="2"/>
      <c r="F2453" s="8"/>
    </row>
    <row r="2454" spans="1:6" x14ac:dyDescent="0.2">
      <c r="A2454" s="2"/>
      <c r="B2454" s="2"/>
      <c r="C2454" s="2"/>
      <c r="D2454" s="2"/>
      <c r="F2454" s="8"/>
    </row>
    <row r="2455" spans="1:6" x14ac:dyDescent="0.2">
      <c r="A2455" s="2"/>
      <c r="B2455" s="2"/>
      <c r="C2455" s="2"/>
      <c r="D2455" s="2"/>
      <c r="F2455" s="8"/>
    </row>
    <row r="2456" spans="1:6" x14ac:dyDescent="0.2">
      <c r="A2456" s="2"/>
      <c r="B2456" s="2"/>
      <c r="C2456" s="2"/>
      <c r="D2456" s="2"/>
      <c r="F2456" s="8"/>
    </row>
    <row r="2457" spans="1:6" x14ac:dyDescent="0.2">
      <c r="A2457" s="2"/>
      <c r="B2457" s="2"/>
      <c r="C2457" s="2"/>
      <c r="D2457" s="2"/>
      <c r="F2457" s="8"/>
    </row>
    <row r="2458" spans="1:6" x14ac:dyDescent="0.2">
      <c r="A2458" s="2"/>
      <c r="B2458" s="2"/>
      <c r="C2458" s="2"/>
      <c r="D2458" s="2"/>
      <c r="F2458" s="8"/>
    </row>
    <row r="2459" spans="1:6" x14ac:dyDescent="0.2">
      <c r="A2459" s="2"/>
      <c r="B2459" s="2"/>
      <c r="C2459" s="2"/>
      <c r="D2459" s="2"/>
      <c r="F2459" s="8"/>
    </row>
    <row r="2460" spans="1:6" x14ac:dyDescent="0.2">
      <c r="A2460" s="2"/>
      <c r="B2460" s="2"/>
      <c r="C2460" s="2"/>
      <c r="D2460" s="2"/>
      <c r="F2460" s="8"/>
    </row>
    <row r="2461" spans="1:6" x14ac:dyDescent="0.2">
      <c r="A2461" s="2"/>
      <c r="B2461" s="2"/>
      <c r="C2461" s="2"/>
      <c r="D2461" s="2"/>
      <c r="F2461" s="8"/>
    </row>
    <row r="2462" spans="1:6" x14ac:dyDescent="0.2">
      <c r="A2462" s="2"/>
      <c r="B2462" s="2"/>
      <c r="C2462" s="2"/>
      <c r="D2462" s="2"/>
      <c r="F2462" s="8"/>
    </row>
    <row r="2463" spans="1:6" x14ac:dyDescent="0.2">
      <c r="A2463" s="2"/>
      <c r="B2463" s="2"/>
      <c r="C2463" s="2"/>
      <c r="D2463" s="2"/>
      <c r="F2463" s="8"/>
    </row>
    <row r="2464" spans="1:6" x14ac:dyDescent="0.2">
      <c r="A2464" s="2"/>
      <c r="B2464" s="2"/>
      <c r="C2464" s="2"/>
      <c r="D2464" s="2"/>
      <c r="F2464" s="8"/>
    </row>
    <row r="2465" spans="1:6" x14ac:dyDescent="0.2">
      <c r="A2465" s="2"/>
      <c r="B2465" s="2"/>
      <c r="C2465" s="2"/>
      <c r="D2465" s="2"/>
      <c r="F2465" s="8"/>
    </row>
    <row r="2466" spans="1:6" x14ac:dyDescent="0.2">
      <c r="A2466" s="2"/>
      <c r="B2466" s="2"/>
      <c r="C2466" s="2"/>
      <c r="D2466" s="2"/>
      <c r="F2466" s="8"/>
    </row>
    <row r="2467" spans="1:6" x14ac:dyDescent="0.2">
      <c r="A2467" s="2"/>
      <c r="B2467" s="2"/>
      <c r="C2467" s="2"/>
      <c r="D2467" s="2"/>
      <c r="F2467" s="8"/>
    </row>
    <row r="2468" spans="1:6" x14ac:dyDescent="0.2">
      <c r="A2468" s="2"/>
      <c r="B2468" s="2"/>
      <c r="C2468" s="2"/>
      <c r="D2468" s="2"/>
      <c r="F2468" s="8"/>
    </row>
    <row r="2469" spans="1:6" x14ac:dyDescent="0.2">
      <c r="A2469" s="2"/>
      <c r="B2469" s="2"/>
      <c r="C2469" s="2"/>
      <c r="D2469" s="2"/>
      <c r="F2469" s="8"/>
    </row>
    <row r="2470" spans="1:6" x14ac:dyDescent="0.2">
      <c r="A2470" s="2"/>
      <c r="B2470" s="2"/>
      <c r="C2470" s="2"/>
      <c r="D2470" s="2"/>
      <c r="F2470" s="8"/>
    </row>
    <row r="2471" spans="1:6" x14ac:dyDescent="0.2">
      <c r="A2471" s="2"/>
      <c r="B2471" s="2"/>
      <c r="C2471" s="2"/>
      <c r="D2471" s="2"/>
      <c r="F2471" s="8"/>
    </row>
    <row r="2472" spans="1:6" x14ac:dyDescent="0.2">
      <c r="A2472" s="2"/>
      <c r="B2472" s="2"/>
      <c r="C2472" s="2"/>
      <c r="D2472" s="2"/>
      <c r="F2472" s="8"/>
    </row>
    <row r="2473" spans="1:6" x14ac:dyDescent="0.2">
      <c r="A2473" s="2"/>
      <c r="B2473" s="2"/>
      <c r="C2473" s="2"/>
      <c r="D2473" s="2"/>
      <c r="F2473" s="8"/>
    </row>
    <row r="2474" spans="1:6" x14ac:dyDescent="0.2">
      <c r="A2474" s="2"/>
      <c r="B2474" s="2"/>
      <c r="C2474" s="2"/>
      <c r="D2474" s="2"/>
      <c r="F2474" s="8"/>
    </row>
    <row r="2475" spans="1:6" x14ac:dyDescent="0.2">
      <c r="A2475" s="2"/>
      <c r="B2475" s="2"/>
      <c r="C2475" s="2"/>
      <c r="D2475" s="2"/>
      <c r="F2475" s="8"/>
    </row>
    <row r="2476" spans="1:6" x14ac:dyDescent="0.2">
      <c r="A2476" s="2"/>
      <c r="B2476" s="2"/>
      <c r="C2476" s="2"/>
      <c r="D2476" s="2"/>
      <c r="F2476" s="8"/>
    </row>
    <row r="2477" spans="1:6" x14ac:dyDescent="0.2">
      <c r="A2477" s="2"/>
      <c r="B2477" s="2"/>
      <c r="C2477" s="2"/>
      <c r="D2477" s="2"/>
      <c r="F2477" s="8"/>
    </row>
    <row r="2478" spans="1:6" x14ac:dyDescent="0.2">
      <c r="A2478" s="2"/>
      <c r="B2478" s="2"/>
      <c r="C2478" s="2"/>
      <c r="D2478" s="2"/>
      <c r="F2478" s="8"/>
    </row>
    <row r="2479" spans="1:6" x14ac:dyDescent="0.2">
      <c r="A2479" s="2"/>
      <c r="B2479" s="2"/>
      <c r="C2479" s="2"/>
      <c r="D2479" s="2"/>
      <c r="F2479" s="8"/>
    </row>
    <row r="2480" spans="1:6" x14ac:dyDescent="0.2">
      <c r="A2480" s="2"/>
      <c r="B2480" s="2"/>
      <c r="C2480" s="2"/>
      <c r="D2480" s="2"/>
      <c r="F2480" s="8"/>
    </row>
    <row r="2481" spans="1:6" x14ac:dyDescent="0.2">
      <c r="A2481" s="2"/>
      <c r="B2481" s="2"/>
      <c r="C2481" s="2"/>
      <c r="D2481" s="2"/>
      <c r="F2481" s="8"/>
    </row>
    <row r="2482" spans="1:6" x14ac:dyDescent="0.2">
      <c r="A2482" s="2"/>
      <c r="B2482" s="2"/>
      <c r="C2482" s="2"/>
      <c r="D2482" s="2"/>
      <c r="F2482" s="8"/>
    </row>
    <row r="2483" spans="1:6" x14ac:dyDescent="0.2">
      <c r="A2483" s="2"/>
      <c r="B2483" s="2"/>
      <c r="C2483" s="2"/>
      <c r="D2483" s="2"/>
      <c r="F2483" s="8"/>
    </row>
    <row r="2484" spans="1:6" x14ac:dyDescent="0.2">
      <c r="A2484" s="2"/>
      <c r="B2484" s="2"/>
      <c r="C2484" s="2"/>
      <c r="D2484" s="2"/>
      <c r="F2484" s="8"/>
    </row>
    <row r="2485" spans="1:6" x14ac:dyDescent="0.2">
      <c r="A2485" s="2"/>
      <c r="B2485" s="2"/>
      <c r="C2485" s="2"/>
      <c r="D2485" s="2"/>
      <c r="F2485" s="8"/>
    </row>
    <row r="2486" spans="1:6" x14ac:dyDescent="0.2">
      <c r="A2486" s="2"/>
      <c r="B2486" s="2"/>
      <c r="C2486" s="2"/>
      <c r="D2486" s="2"/>
      <c r="F2486" s="8"/>
    </row>
    <row r="2487" spans="1:6" x14ac:dyDescent="0.2">
      <c r="A2487" s="2"/>
      <c r="B2487" s="2"/>
      <c r="C2487" s="2"/>
      <c r="D2487" s="2"/>
      <c r="F2487" s="8"/>
    </row>
    <row r="2488" spans="1:6" x14ac:dyDescent="0.2">
      <c r="A2488" s="2"/>
      <c r="B2488" s="2"/>
      <c r="C2488" s="2"/>
      <c r="D2488" s="2"/>
      <c r="F2488" s="8"/>
    </row>
    <row r="2489" spans="1:6" x14ac:dyDescent="0.2">
      <c r="A2489" s="2"/>
      <c r="B2489" s="2"/>
      <c r="C2489" s="2"/>
      <c r="D2489" s="2"/>
      <c r="F2489" s="8"/>
    </row>
    <row r="2490" spans="1:6" x14ac:dyDescent="0.2">
      <c r="A2490" s="2"/>
      <c r="B2490" s="2"/>
      <c r="C2490" s="2"/>
      <c r="D2490" s="2"/>
      <c r="F2490" s="8"/>
    </row>
    <row r="2491" spans="1:6" x14ac:dyDescent="0.2">
      <c r="A2491" s="2"/>
      <c r="B2491" s="2"/>
      <c r="C2491" s="2"/>
      <c r="D2491" s="2"/>
      <c r="F2491" s="8"/>
    </row>
    <row r="2492" spans="1:6" x14ac:dyDescent="0.2">
      <c r="A2492" s="2"/>
      <c r="B2492" s="2"/>
      <c r="C2492" s="2"/>
      <c r="D2492" s="2"/>
      <c r="F2492" s="8"/>
    </row>
    <row r="2493" spans="1:6" x14ac:dyDescent="0.2">
      <c r="A2493" s="2"/>
      <c r="B2493" s="2"/>
      <c r="C2493" s="2"/>
      <c r="D2493" s="2"/>
      <c r="F2493" s="8"/>
    </row>
    <row r="2494" spans="1:6" x14ac:dyDescent="0.2">
      <c r="A2494" s="2"/>
      <c r="B2494" s="2"/>
      <c r="C2494" s="2"/>
      <c r="D2494" s="2"/>
      <c r="F2494" s="8"/>
    </row>
    <row r="2495" spans="1:6" x14ac:dyDescent="0.2">
      <c r="A2495" s="2"/>
      <c r="B2495" s="2"/>
      <c r="C2495" s="2"/>
      <c r="D2495" s="2"/>
      <c r="F2495" s="8"/>
    </row>
    <row r="2496" spans="1:6" x14ac:dyDescent="0.2">
      <c r="A2496" s="2"/>
      <c r="B2496" s="2"/>
      <c r="C2496" s="2"/>
      <c r="D2496" s="2"/>
      <c r="F2496" s="8"/>
    </row>
    <row r="2497" spans="1:6" x14ac:dyDescent="0.2">
      <c r="A2497" s="2"/>
      <c r="B2497" s="2"/>
      <c r="C2497" s="2"/>
      <c r="D2497" s="2"/>
      <c r="F2497" s="8"/>
    </row>
    <row r="2498" spans="1:6" x14ac:dyDescent="0.2">
      <c r="A2498" s="2"/>
      <c r="B2498" s="2"/>
      <c r="C2498" s="2"/>
      <c r="D2498" s="2"/>
      <c r="F2498" s="8"/>
    </row>
    <row r="2499" spans="1:6" x14ac:dyDescent="0.2">
      <c r="A2499" s="2"/>
      <c r="B2499" s="2"/>
      <c r="C2499" s="2"/>
      <c r="D2499" s="2"/>
      <c r="F2499" s="8"/>
    </row>
    <row r="2500" spans="1:6" x14ac:dyDescent="0.2">
      <c r="A2500" s="2"/>
      <c r="B2500" s="2"/>
      <c r="C2500" s="2"/>
      <c r="D2500" s="2"/>
      <c r="F2500" s="8"/>
    </row>
    <row r="2501" spans="1:6" x14ac:dyDescent="0.2">
      <c r="A2501" s="2"/>
      <c r="B2501" s="2"/>
      <c r="C2501" s="2"/>
      <c r="D2501" s="2"/>
      <c r="F2501" s="8"/>
    </row>
    <row r="2502" spans="1:6" x14ac:dyDescent="0.2">
      <c r="A2502" s="2"/>
      <c r="B2502" s="2"/>
      <c r="C2502" s="2"/>
      <c r="D2502" s="2"/>
      <c r="F2502" s="8"/>
    </row>
    <row r="2503" spans="1:6" x14ac:dyDescent="0.2">
      <c r="A2503" s="2"/>
      <c r="B2503" s="2"/>
      <c r="C2503" s="2"/>
      <c r="D2503" s="2"/>
      <c r="F2503" s="8"/>
    </row>
    <row r="2504" spans="1:6" x14ac:dyDescent="0.2">
      <c r="A2504" s="2"/>
      <c r="B2504" s="2"/>
      <c r="C2504" s="2"/>
      <c r="D2504" s="2"/>
      <c r="F2504" s="8"/>
    </row>
    <row r="2505" spans="1:6" x14ac:dyDescent="0.2">
      <c r="A2505" s="2"/>
      <c r="B2505" s="2"/>
      <c r="C2505" s="2"/>
      <c r="D2505" s="2"/>
      <c r="F2505" s="8"/>
    </row>
    <row r="2506" spans="1:6" x14ac:dyDescent="0.2">
      <c r="A2506" s="2"/>
      <c r="B2506" s="2"/>
      <c r="C2506" s="2"/>
      <c r="D2506" s="2"/>
      <c r="F2506" s="8"/>
    </row>
    <row r="2507" spans="1:6" x14ac:dyDescent="0.2">
      <c r="A2507" s="2"/>
      <c r="B2507" s="2"/>
      <c r="C2507" s="2"/>
      <c r="D2507" s="2"/>
      <c r="F2507" s="8"/>
    </row>
    <row r="2508" spans="1:6" x14ac:dyDescent="0.2">
      <c r="A2508" s="2"/>
      <c r="B2508" s="2"/>
      <c r="C2508" s="2"/>
      <c r="D2508" s="2"/>
      <c r="F2508" s="8"/>
    </row>
    <row r="2509" spans="1:6" x14ac:dyDescent="0.2">
      <c r="A2509" s="2"/>
      <c r="B2509" s="2"/>
      <c r="C2509" s="2"/>
      <c r="D2509" s="2"/>
      <c r="F2509" s="8"/>
    </row>
    <row r="2510" spans="1:6" x14ac:dyDescent="0.2">
      <c r="A2510" s="2"/>
      <c r="B2510" s="2"/>
      <c r="C2510" s="2"/>
      <c r="D2510" s="2"/>
      <c r="F2510" s="8"/>
    </row>
    <row r="2511" spans="1:6" x14ac:dyDescent="0.2">
      <c r="A2511" s="2"/>
      <c r="B2511" s="2"/>
      <c r="C2511" s="2"/>
      <c r="D2511" s="2"/>
      <c r="F2511" s="8"/>
    </row>
    <row r="2512" spans="1:6" x14ac:dyDescent="0.2">
      <c r="A2512" s="2"/>
      <c r="B2512" s="2"/>
      <c r="C2512" s="2"/>
      <c r="D2512" s="2"/>
      <c r="F2512" s="8"/>
    </row>
    <row r="2513" spans="1:6" x14ac:dyDescent="0.2">
      <c r="A2513" s="2"/>
      <c r="B2513" s="2"/>
      <c r="C2513" s="2"/>
      <c r="D2513" s="2"/>
      <c r="F2513" s="8"/>
    </row>
    <row r="2514" spans="1:6" x14ac:dyDescent="0.2">
      <c r="A2514" s="2"/>
      <c r="B2514" s="2"/>
      <c r="C2514" s="2"/>
      <c r="D2514" s="2"/>
      <c r="F2514" s="8"/>
    </row>
    <row r="2515" spans="1:6" x14ac:dyDescent="0.2">
      <c r="A2515" s="2"/>
      <c r="B2515" s="2"/>
      <c r="C2515" s="2"/>
      <c r="D2515" s="2"/>
      <c r="F2515" s="8"/>
    </row>
    <row r="2516" spans="1:6" x14ac:dyDescent="0.2">
      <c r="A2516" s="2"/>
      <c r="B2516" s="2"/>
      <c r="C2516" s="2"/>
      <c r="D2516" s="2"/>
      <c r="F2516" s="8"/>
    </row>
    <row r="2517" spans="1:6" x14ac:dyDescent="0.2">
      <c r="A2517" s="2"/>
      <c r="B2517" s="2"/>
      <c r="C2517" s="2"/>
      <c r="D2517" s="2"/>
      <c r="F2517" s="8"/>
    </row>
    <row r="2518" spans="1:6" x14ac:dyDescent="0.2">
      <c r="A2518" s="2"/>
      <c r="B2518" s="2"/>
      <c r="C2518" s="2"/>
      <c r="D2518" s="2"/>
      <c r="F2518" s="8"/>
    </row>
    <row r="2519" spans="1:6" x14ac:dyDescent="0.2">
      <c r="A2519" s="2"/>
      <c r="B2519" s="2"/>
      <c r="C2519" s="2"/>
      <c r="D2519" s="2"/>
      <c r="F2519" s="8"/>
    </row>
    <row r="2520" spans="1:6" x14ac:dyDescent="0.2">
      <c r="A2520" s="2"/>
      <c r="B2520" s="2"/>
      <c r="C2520" s="2"/>
      <c r="D2520" s="2"/>
      <c r="F2520" s="8"/>
    </row>
    <row r="2521" spans="1:6" x14ac:dyDescent="0.2">
      <c r="A2521" s="2"/>
      <c r="B2521" s="2"/>
      <c r="C2521" s="2"/>
      <c r="D2521" s="2"/>
      <c r="F2521" s="8"/>
    </row>
    <row r="2522" spans="1:6" x14ac:dyDescent="0.2">
      <c r="A2522" s="2"/>
      <c r="B2522" s="2"/>
      <c r="C2522" s="2"/>
      <c r="D2522" s="2"/>
      <c r="F2522" s="8"/>
    </row>
    <row r="2523" spans="1:6" x14ac:dyDescent="0.2">
      <c r="A2523" s="2"/>
      <c r="B2523" s="2"/>
      <c r="C2523" s="2"/>
      <c r="D2523" s="2"/>
      <c r="F2523" s="8"/>
    </row>
    <row r="2524" spans="1:6" x14ac:dyDescent="0.2">
      <c r="A2524" s="2"/>
      <c r="B2524" s="2"/>
      <c r="C2524" s="2"/>
      <c r="D2524" s="2"/>
      <c r="F2524" s="8"/>
    </row>
    <row r="2525" spans="1:6" x14ac:dyDescent="0.2">
      <c r="A2525" s="2"/>
      <c r="B2525" s="2"/>
      <c r="C2525" s="2"/>
      <c r="D2525" s="2"/>
      <c r="F2525" s="8"/>
    </row>
    <row r="2526" spans="1:6" x14ac:dyDescent="0.2">
      <c r="A2526" s="2"/>
      <c r="B2526" s="2"/>
      <c r="C2526" s="2"/>
      <c r="D2526" s="2"/>
      <c r="F2526" s="8"/>
    </row>
    <row r="2527" spans="1:6" x14ac:dyDescent="0.2">
      <c r="A2527" s="2"/>
      <c r="B2527" s="2"/>
      <c r="C2527" s="2"/>
      <c r="D2527" s="2"/>
      <c r="F2527" s="8"/>
    </row>
    <row r="2528" spans="1:6" x14ac:dyDescent="0.2">
      <c r="A2528" s="2"/>
      <c r="B2528" s="2"/>
      <c r="C2528" s="2"/>
      <c r="D2528" s="2"/>
      <c r="F2528" s="8"/>
    </row>
    <row r="2529" spans="1:6" x14ac:dyDescent="0.2">
      <c r="A2529" s="2"/>
      <c r="B2529" s="2"/>
      <c r="C2529" s="2"/>
      <c r="D2529" s="2"/>
      <c r="F2529" s="8"/>
    </row>
    <row r="2530" spans="1:6" x14ac:dyDescent="0.2">
      <c r="A2530" s="2"/>
      <c r="B2530" s="2"/>
      <c r="C2530" s="2"/>
      <c r="D2530" s="2"/>
      <c r="F2530" s="8"/>
    </row>
    <row r="2531" spans="1:6" x14ac:dyDescent="0.2">
      <c r="A2531" s="2"/>
      <c r="B2531" s="2"/>
      <c r="C2531" s="2"/>
      <c r="D2531" s="2"/>
      <c r="F2531" s="8"/>
    </row>
    <row r="2532" spans="1:6" x14ac:dyDescent="0.2">
      <c r="A2532" s="2"/>
      <c r="B2532" s="2"/>
      <c r="C2532" s="2"/>
      <c r="D2532" s="2"/>
      <c r="F2532" s="8"/>
    </row>
    <row r="2533" spans="1:6" x14ac:dyDescent="0.2">
      <c r="A2533" s="2"/>
      <c r="B2533" s="2"/>
      <c r="C2533" s="2"/>
      <c r="D2533" s="2"/>
      <c r="F2533" s="8"/>
    </row>
    <row r="2534" spans="1:6" x14ac:dyDescent="0.2">
      <c r="A2534" s="2"/>
      <c r="B2534" s="2"/>
      <c r="C2534" s="2"/>
      <c r="D2534" s="2"/>
      <c r="F2534" s="8"/>
    </row>
    <row r="2535" spans="1:6" x14ac:dyDescent="0.2">
      <c r="A2535" s="2"/>
      <c r="B2535" s="2"/>
      <c r="C2535" s="2"/>
      <c r="D2535" s="2"/>
      <c r="F2535" s="8"/>
    </row>
    <row r="2536" spans="1:6" x14ac:dyDescent="0.2">
      <c r="A2536" s="2"/>
      <c r="B2536" s="2"/>
      <c r="C2536" s="2"/>
      <c r="D2536" s="2"/>
      <c r="F2536" s="8"/>
    </row>
    <row r="2537" spans="1:6" x14ac:dyDescent="0.2">
      <c r="A2537" s="2"/>
      <c r="B2537" s="2"/>
      <c r="C2537" s="2"/>
      <c r="D2537" s="2"/>
      <c r="F2537" s="8"/>
    </row>
    <row r="2538" spans="1:6" x14ac:dyDescent="0.2">
      <c r="A2538" s="2"/>
      <c r="B2538" s="2"/>
      <c r="C2538" s="2"/>
      <c r="D2538" s="2"/>
      <c r="F2538" s="8"/>
    </row>
    <row r="2539" spans="1:6" x14ac:dyDescent="0.2">
      <c r="A2539" s="2"/>
      <c r="B2539" s="2"/>
      <c r="C2539" s="2"/>
      <c r="D2539" s="2"/>
      <c r="F2539" s="8"/>
    </row>
    <row r="2540" spans="1:6" x14ac:dyDescent="0.2">
      <c r="A2540" s="2"/>
      <c r="B2540" s="2"/>
      <c r="C2540" s="2"/>
      <c r="D2540" s="2"/>
      <c r="F2540" s="8"/>
    </row>
    <row r="2541" spans="1:6" x14ac:dyDescent="0.2">
      <c r="A2541" s="2"/>
      <c r="B2541" s="2"/>
      <c r="C2541" s="2"/>
      <c r="D2541" s="2"/>
      <c r="F2541" s="8"/>
    </row>
    <row r="2542" spans="1:6" x14ac:dyDescent="0.2">
      <c r="A2542" s="2"/>
      <c r="B2542" s="2"/>
      <c r="C2542" s="2"/>
      <c r="D2542" s="2"/>
      <c r="F2542" s="8"/>
    </row>
    <row r="2543" spans="1:6" x14ac:dyDescent="0.2">
      <c r="A2543" s="2"/>
      <c r="B2543" s="2"/>
      <c r="C2543" s="2"/>
      <c r="D2543" s="2"/>
      <c r="F2543" s="8"/>
    </row>
    <row r="2544" spans="1:6" x14ac:dyDescent="0.2">
      <c r="A2544" s="2"/>
      <c r="B2544" s="2"/>
      <c r="C2544" s="2"/>
      <c r="D2544" s="2"/>
      <c r="F2544" s="8"/>
    </row>
    <row r="2545" spans="1:6" x14ac:dyDescent="0.2">
      <c r="A2545" s="2"/>
      <c r="B2545" s="2"/>
      <c r="C2545" s="2"/>
      <c r="D2545" s="2"/>
      <c r="F2545" s="8"/>
    </row>
    <row r="2546" spans="1:6" x14ac:dyDescent="0.2">
      <c r="A2546" s="2"/>
      <c r="B2546" s="2"/>
      <c r="C2546" s="2"/>
      <c r="D2546" s="2"/>
      <c r="F2546" s="8"/>
    </row>
    <row r="2547" spans="1:6" x14ac:dyDescent="0.2">
      <c r="A2547" s="2"/>
      <c r="B2547" s="2"/>
      <c r="C2547" s="2"/>
      <c r="D2547" s="2"/>
      <c r="F2547" s="8"/>
    </row>
    <row r="2548" spans="1:6" x14ac:dyDescent="0.2">
      <c r="A2548" s="2"/>
      <c r="B2548" s="2"/>
      <c r="C2548" s="2"/>
      <c r="D2548" s="2"/>
      <c r="F2548" s="8"/>
    </row>
    <row r="2549" spans="1:6" x14ac:dyDescent="0.2">
      <c r="A2549" s="2"/>
      <c r="B2549" s="2"/>
      <c r="C2549" s="2"/>
      <c r="D2549" s="2"/>
      <c r="F2549" s="8"/>
    </row>
    <row r="2550" spans="1:6" x14ac:dyDescent="0.2">
      <c r="A2550" s="2"/>
      <c r="B2550" s="2"/>
      <c r="C2550" s="2"/>
      <c r="D2550" s="2"/>
      <c r="F2550" s="8"/>
    </row>
    <row r="2551" spans="1:6" x14ac:dyDescent="0.2">
      <c r="A2551" s="2"/>
      <c r="B2551" s="2"/>
      <c r="C2551" s="2"/>
      <c r="D2551" s="2"/>
      <c r="F2551" s="8"/>
    </row>
    <row r="2552" spans="1:6" x14ac:dyDescent="0.2">
      <c r="A2552" s="2"/>
      <c r="B2552" s="2"/>
      <c r="C2552" s="2"/>
      <c r="D2552" s="2"/>
      <c r="F2552" s="8"/>
    </row>
    <row r="2553" spans="1:6" x14ac:dyDescent="0.2">
      <c r="A2553" s="2"/>
      <c r="B2553" s="2"/>
      <c r="C2553" s="2"/>
      <c r="D2553" s="2"/>
      <c r="F2553" s="8"/>
    </row>
    <row r="2554" spans="1:6" x14ac:dyDescent="0.2">
      <c r="A2554" s="2"/>
      <c r="B2554" s="2"/>
      <c r="C2554" s="2"/>
      <c r="D2554" s="2"/>
      <c r="F2554" s="8"/>
    </row>
    <row r="2555" spans="1:6" x14ac:dyDescent="0.2">
      <c r="A2555" s="2"/>
      <c r="B2555" s="2"/>
      <c r="C2555" s="2"/>
      <c r="D2555" s="2"/>
      <c r="F2555" s="8"/>
    </row>
    <row r="2556" spans="1:6" x14ac:dyDescent="0.2">
      <c r="A2556" s="2"/>
      <c r="B2556" s="2"/>
      <c r="C2556" s="2"/>
      <c r="D2556" s="2"/>
      <c r="F2556" s="8"/>
    </row>
    <row r="2557" spans="1:6" x14ac:dyDescent="0.2">
      <c r="A2557" s="2"/>
      <c r="B2557" s="2"/>
      <c r="C2557" s="2"/>
      <c r="D2557" s="2"/>
      <c r="F2557" s="8"/>
    </row>
    <row r="2558" spans="1:6" x14ac:dyDescent="0.2">
      <c r="A2558" s="2"/>
      <c r="B2558" s="2"/>
      <c r="C2558" s="2"/>
      <c r="D2558" s="2"/>
      <c r="F2558" s="8"/>
    </row>
    <row r="2559" spans="1:6" x14ac:dyDescent="0.2">
      <c r="A2559" s="2"/>
      <c r="B2559" s="2"/>
      <c r="C2559" s="2"/>
      <c r="D2559" s="2"/>
      <c r="F2559" s="8"/>
    </row>
    <row r="2560" spans="1:6" x14ac:dyDescent="0.2">
      <c r="A2560" s="2"/>
      <c r="B2560" s="2"/>
      <c r="C2560" s="2"/>
      <c r="D2560" s="2"/>
      <c r="F2560" s="8"/>
    </row>
    <row r="2561" spans="1:6" x14ac:dyDescent="0.2">
      <c r="A2561" s="2"/>
      <c r="B2561" s="2"/>
      <c r="C2561" s="2"/>
      <c r="D2561" s="2"/>
      <c r="F2561" s="8"/>
    </row>
    <row r="2562" spans="1:6" x14ac:dyDescent="0.2">
      <c r="A2562" s="2"/>
      <c r="B2562" s="2"/>
      <c r="C2562" s="2"/>
      <c r="D2562" s="2"/>
      <c r="F2562" s="8"/>
    </row>
    <row r="2563" spans="1:6" x14ac:dyDescent="0.2">
      <c r="A2563" s="2"/>
      <c r="B2563" s="2"/>
      <c r="C2563" s="2"/>
      <c r="D2563" s="2"/>
      <c r="F2563" s="8"/>
    </row>
    <row r="2564" spans="1:6" x14ac:dyDescent="0.2">
      <c r="A2564" s="2"/>
      <c r="B2564" s="2"/>
      <c r="C2564" s="2"/>
      <c r="D2564" s="2"/>
      <c r="F2564" s="8"/>
    </row>
    <row r="2565" spans="1:6" x14ac:dyDescent="0.2">
      <c r="A2565" s="2"/>
      <c r="B2565" s="2"/>
      <c r="C2565" s="2"/>
      <c r="D2565" s="2"/>
      <c r="F2565" s="8"/>
    </row>
    <row r="2566" spans="1:6" x14ac:dyDescent="0.2">
      <c r="A2566" s="2"/>
      <c r="B2566" s="2"/>
      <c r="C2566" s="2"/>
      <c r="D2566" s="2"/>
      <c r="F2566" s="8"/>
    </row>
    <row r="2567" spans="1:6" x14ac:dyDescent="0.2">
      <c r="A2567" s="2"/>
      <c r="B2567" s="2"/>
      <c r="C2567" s="2"/>
      <c r="D2567" s="2"/>
      <c r="F2567" s="8"/>
    </row>
    <row r="2568" spans="1:6" x14ac:dyDescent="0.2">
      <c r="A2568" s="2"/>
      <c r="B2568" s="2"/>
      <c r="C2568" s="2"/>
      <c r="D2568" s="2"/>
      <c r="F2568" s="8"/>
    </row>
    <row r="2569" spans="1:6" x14ac:dyDescent="0.2">
      <c r="A2569" s="2"/>
      <c r="B2569" s="2"/>
      <c r="C2569" s="2"/>
      <c r="D2569" s="2"/>
      <c r="F2569" s="8"/>
    </row>
    <row r="2570" spans="1:6" x14ac:dyDescent="0.2">
      <c r="A2570" s="2"/>
      <c r="B2570" s="2"/>
      <c r="C2570" s="2"/>
      <c r="D2570" s="2"/>
      <c r="F2570" s="8"/>
    </row>
    <row r="2571" spans="1:6" x14ac:dyDescent="0.2">
      <c r="A2571" s="2"/>
      <c r="B2571" s="2"/>
      <c r="C2571" s="2"/>
      <c r="D2571" s="2"/>
      <c r="F2571" s="8"/>
    </row>
    <row r="2572" spans="1:6" x14ac:dyDescent="0.2">
      <c r="A2572" s="2"/>
      <c r="B2572" s="2"/>
      <c r="C2572" s="2"/>
      <c r="D2572" s="2"/>
      <c r="F2572" s="8"/>
    </row>
    <row r="2573" spans="1:6" x14ac:dyDescent="0.2">
      <c r="A2573" s="2"/>
      <c r="B2573" s="2"/>
      <c r="C2573" s="2"/>
      <c r="D2573" s="2"/>
      <c r="F2573" s="8"/>
    </row>
    <row r="2574" spans="1:6" x14ac:dyDescent="0.2">
      <c r="A2574" s="2"/>
      <c r="B2574" s="2"/>
      <c r="C2574" s="2"/>
      <c r="D2574" s="2"/>
      <c r="F2574" s="8"/>
    </row>
    <row r="2575" spans="1:6" x14ac:dyDescent="0.2">
      <c r="A2575" s="2"/>
      <c r="B2575" s="2"/>
      <c r="C2575" s="2"/>
      <c r="D2575" s="2"/>
      <c r="F2575" s="8"/>
    </row>
    <row r="2576" spans="1:6" x14ac:dyDescent="0.2">
      <c r="A2576" s="2"/>
      <c r="B2576" s="2"/>
      <c r="C2576" s="2"/>
      <c r="D2576" s="2"/>
      <c r="F2576" s="8"/>
    </row>
    <row r="2577" spans="1:6" x14ac:dyDescent="0.2">
      <c r="A2577" s="2"/>
      <c r="B2577" s="2"/>
      <c r="C2577" s="2"/>
      <c r="D2577" s="2"/>
      <c r="F2577" s="8"/>
    </row>
    <row r="2578" spans="1:6" x14ac:dyDescent="0.2">
      <c r="A2578" s="2"/>
      <c r="B2578" s="2"/>
      <c r="C2578" s="2"/>
      <c r="D2578" s="2"/>
      <c r="F2578" s="8"/>
    </row>
    <row r="2579" spans="1:6" x14ac:dyDescent="0.2">
      <c r="A2579" s="2"/>
      <c r="B2579" s="2"/>
      <c r="C2579" s="2"/>
      <c r="D2579" s="2"/>
      <c r="F2579" s="8"/>
    </row>
    <row r="2580" spans="1:6" x14ac:dyDescent="0.2">
      <c r="A2580" s="2"/>
      <c r="B2580" s="2"/>
      <c r="C2580" s="2"/>
      <c r="D2580" s="2"/>
      <c r="F2580" s="8"/>
    </row>
    <row r="2581" spans="1:6" x14ac:dyDescent="0.2">
      <c r="A2581" s="2"/>
      <c r="B2581" s="2"/>
      <c r="C2581" s="2"/>
      <c r="D2581" s="2"/>
      <c r="F2581" s="8"/>
    </row>
    <row r="2582" spans="1:6" x14ac:dyDescent="0.2">
      <c r="A2582" s="2"/>
      <c r="B2582" s="2"/>
      <c r="C2582" s="2"/>
      <c r="D2582" s="2"/>
      <c r="F2582" s="8"/>
    </row>
    <row r="2583" spans="1:6" x14ac:dyDescent="0.2">
      <c r="A2583" s="2"/>
      <c r="B2583" s="2"/>
      <c r="C2583" s="2"/>
      <c r="D2583" s="2"/>
      <c r="F2583" s="8"/>
    </row>
    <row r="2584" spans="1:6" x14ac:dyDescent="0.2">
      <c r="A2584" s="2"/>
      <c r="B2584" s="2"/>
      <c r="C2584" s="2"/>
      <c r="D2584" s="2"/>
      <c r="F2584" s="8"/>
    </row>
    <row r="2585" spans="1:6" x14ac:dyDescent="0.2">
      <c r="A2585" s="2"/>
      <c r="B2585" s="2"/>
      <c r="C2585" s="2"/>
      <c r="D2585" s="2"/>
      <c r="F2585" s="8"/>
    </row>
    <row r="2586" spans="1:6" x14ac:dyDescent="0.2">
      <c r="A2586" s="2"/>
      <c r="B2586" s="2"/>
      <c r="C2586" s="2"/>
      <c r="D2586" s="2"/>
      <c r="F2586" s="8"/>
    </row>
    <row r="2587" spans="1:6" x14ac:dyDescent="0.2">
      <c r="A2587" s="2"/>
      <c r="B2587" s="2"/>
      <c r="C2587" s="2"/>
      <c r="D2587" s="2"/>
      <c r="F2587" s="8"/>
    </row>
    <row r="2588" spans="1:6" x14ac:dyDescent="0.2">
      <c r="A2588" s="2"/>
      <c r="B2588" s="2"/>
      <c r="C2588" s="2"/>
      <c r="D2588" s="2"/>
      <c r="F2588" s="8"/>
    </row>
    <row r="2589" spans="1:6" x14ac:dyDescent="0.2">
      <c r="A2589" s="2"/>
      <c r="B2589" s="2"/>
      <c r="C2589" s="2"/>
      <c r="D2589" s="2"/>
      <c r="F2589" s="8"/>
    </row>
    <row r="2590" spans="1:6" x14ac:dyDescent="0.2">
      <c r="A2590" s="2"/>
      <c r="B2590" s="2"/>
      <c r="C2590" s="2"/>
      <c r="D2590" s="2"/>
      <c r="F2590" s="8"/>
    </row>
    <row r="2591" spans="1:6" x14ac:dyDescent="0.2">
      <c r="A2591" s="2"/>
      <c r="B2591" s="2"/>
      <c r="C2591" s="2"/>
      <c r="D2591" s="2"/>
      <c r="F2591" s="8"/>
    </row>
    <row r="2592" spans="1:6" x14ac:dyDescent="0.2">
      <c r="A2592" s="2"/>
      <c r="B2592" s="2"/>
      <c r="C2592" s="2"/>
      <c r="D2592" s="2"/>
      <c r="F2592" s="8"/>
    </row>
    <row r="2593" spans="1:6" x14ac:dyDescent="0.2">
      <c r="A2593" s="2"/>
      <c r="B2593" s="2"/>
      <c r="C2593" s="2"/>
      <c r="D2593" s="2"/>
      <c r="F2593" s="8"/>
    </row>
    <row r="2594" spans="1:6" x14ac:dyDescent="0.2">
      <c r="A2594" s="2"/>
      <c r="B2594" s="2"/>
      <c r="C2594" s="2"/>
      <c r="D2594" s="2"/>
      <c r="F2594" s="8"/>
    </row>
    <row r="2595" spans="1:6" x14ac:dyDescent="0.2">
      <c r="A2595" s="2"/>
      <c r="B2595" s="2"/>
      <c r="C2595" s="2"/>
      <c r="D2595" s="2"/>
      <c r="F2595" s="8"/>
    </row>
    <row r="2596" spans="1:6" x14ac:dyDescent="0.2">
      <c r="A2596" s="2"/>
      <c r="B2596" s="2"/>
      <c r="C2596" s="2"/>
      <c r="D2596" s="2"/>
      <c r="F2596" s="8"/>
    </row>
    <row r="2597" spans="1:6" x14ac:dyDescent="0.2">
      <c r="A2597" s="2"/>
      <c r="B2597" s="2"/>
      <c r="C2597" s="2"/>
      <c r="D2597" s="2"/>
      <c r="F2597" s="8"/>
    </row>
    <row r="2598" spans="1:6" x14ac:dyDescent="0.2">
      <c r="A2598" s="2"/>
      <c r="B2598" s="2"/>
      <c r="C2598" s="2"/>
      <c r="D2598" s="2"/>
      <c r="F2598" s="8"/>
    </row>
    <row r="2599" spans="1:6" x14ac:dyDescent="0.2">
      <c r="A2599" s="2"/>
      <c r="B2599" s="2"/>
      <c r="C2599" s="2"/>
      <c r="D2599" s="2"/>
      <c r="F2599" s="8"/>
    </row>
    <row r="2600" spans="1:6" x14ac:dyDescent="0.2">
      <c r="A2600" s="2"/>
      <c r="B2600" s="2"/>
      <c r="C2600" s="2"/>
      <c r="D2600" s="2"/>
      <c r="F2600" s="8"/>
    </row>
    <row r="2601" spans="1:6" x14ac:dyDescent="0.2">
      <c r="A2601" s="2"/>
      <c r="B2601" s="2"/>
      <c r="C2601" s="2"/>
      <c r="D2601" s="2"/>
      <c r="F2601" s="8"/>
    </row>
    <row r="2602" spans="1:6" x14ac:dyDescent="0.2">
      <c r="A2602" s="2"/>
      <c r="B2602" s="2"/>
      <c r="C2602" s="2"/>
      <c r="D2602" s="2"/>
      <c r="F2602" s="8"/>
    </row>
    <row r="2603" spans="1:6" x14ac:dyDescent="0.2">
      <c r="A2603" s="2"/>
      <c r="B2603" s="2"/>
      <c r="C2603" s="2"/>
      <c r="D2603" s="2"/>
      <c r="F2603" s="8"/>
    </row>
    <row r="2604" spans="1:6" x14ac:dyDescent="0.2">
      <c r="A2604" s="2"/>
      <c r="B2604" s="2"/>
      <c r="C2604" s="2"/>
      <c r="D2604" s="2"/>
      <c r="F2604" s="8"/>
    </row>
    <row r="2605" spans="1:6" x14ac:dyDescent="0.2">
      <c r="A2605" s="2"/>
      <c r="B2605" s="2"/>
      <c r="C2605" s="2"/>
      <c r="D2605" s="2"/>
      <c r="F2605" s="8"/>
    </row>
    <row r="2606" spans="1:6" x14ac:dyDescent="0.2">
      <c r="A2606" s="2"/>
      <c r="B2606" s="2"/>
      <c r="C2606" s="2"/>
      <c r="D2606" s="2"/>
      <c r="F2606" s="8"/>
    </row>
    <row r="2607" spans="1:6" x14ac:dyDescent="0.2">
      <c r="A2607" s="2"/>
      <c r="B2607" s="2"/>
      <c r="C2607" s="2"/>
      <c r="D2607" s="2"/>
      <c r="F2607" s="8"/>
    </row>
    <row r="2608" spans="1:6" x14ac:dyDescent="0.2">
      <c r="A2608" s="2"/>
      <c r="B2608" s="2"/>
      <c r="C2608" s="2"/>
      <c r="D2608" s="2"/>
      <c r="F2608" s="8"/>
    </row>
    <row r="2609" spans="1:6" x14ac:dyDescent="0.2">
      <c r="A2609" s="2"/>
      <c r="B2609" s="2"/>
      <c r="C2609" s="2"/>
      <c r="D2609" s="2"/>
      <c r="F2609" s="8"/>
    </row>
    <row r="2610" spans="1:6" x14ac:dyDescent="0.2">
      <c r="A2610" s="2"/>
      <c r="B2610" s="2"/>
      <c r="C2610" s="2"/>
      <c r="D2610" s="2"/>
      <c r="F2610" s="8"/>
    </row>
    <row r="2611" spans="1:6" x14ac:dyDescent="0.2">
      <c r="A2611" s="2"/>
      <c r="B2611" s="2"/>
      <c r="C2611" s="2"/>
      <c r="D2611" s="2"/>
      <c r="F2611" s="8"/>
    </row>
    <row r="2612" spans="1:6" x14ac:dyDescent="0.2">
      <c r="A2612" s="2"/>
      <c r="B2612" s="2"/>
      <c r="C2612" s="2"/>
      <c r="D2612" s="2"/>
      <c r="F2612" s="8"/>
    </row>
    <row r="2613" spans="1:6" x14ac:dyDescent="0.2">
      <c r="A2613" s="2"/>
      <c r="B2613" s="2"/>
      <c r="C2613" s="2"/>
      <c r="D2613" s="2"/>
      <c r="F2613" s="8"/>
    </row>
    <row r="2614" spans="1:6" x14ac:dyDescent="0.2">
      <c r="A2614" s="2"/>
      <c r="B2614" s="2"/>
      <c r="C2614" s="2"/>
      <c r="D2614" s="2"/>
      <c r="F2614" s="8"/>
    </row>
    <row r="2615" spans="1:6" x14ac:dyDescent="0.2">
      <c r="A2615" s="2"/>
      <c r="B2615" s="2"/>
      <c r="C2615" s="2"/>
      <c r="D2615" s="2"/>
      <c r="F2615" s="8"/>
    </row>
    <row r="2616" spans="1:6" x14ac:dyDescent="0.2">
      <c r="A2616" s="2"/>
      <c r="B2616" s="2"/>
      <c r="C2616" s="2"/>
      <c r="D2616" s="2"/>
      <c r="F2616" s="8"/>
    </row>
    <row r="2617" spans="1:6" x14ac:dyDescent="0.2">
      <c r="A2617" s="2"/>
      <c r="B2617" s="2"/>
      <c r="C2617" s="2"/>
      <c r="D2617" s="2"/>
      <c r="F2617" s="8"/>
    </row>
    <row r="2618" spans="1:6" x14ac:dyDescent="0.2">
      <c r="A2618" s="2"/>
      <c r="B2618" s="2"/>
      <c r="C2618" s="2"/>
      <c r="D2618" s="2"/>
      <c r="F2618" s="8"/>
    </row>
    <row r="2619" spans="1:6" x14ac:dyDescent="0.2">
      <c r="A2619" s="2"/>
      <c r="B2619" s="2"/>
      <c r="C2619" s="2"/>
      <c r="D2619" s="2"/>
      <c r="F2619" s="8"/>
    </row>
    <row r="2620" spans="1:6" x14ac:dyDescent="0.2">
      <c r="A2620" s="2"/>
      <c r="B2620" s="2"/>
      <c r="C2620" s="2"/>
      <c r="D2620" s="2"/>
      <c r="F2620" s="8"/>
    </row>
    <row r="2621" spans="1:6" x14ac:dyDescent="0.2">
      <c r="A2621" s="2"/>
      <c r="B2621" s="2"/>
      <c r="C2621" s="2"/>
      <c r="D2621" s="2"/>
      <c r="F2621" s="8"/>
    </row>
    <row r="2622" spans="1:6" x14ac:dyDescent="0.2">
      <c r="A2622" s="2"/>
      <c r="B2622" s="2"/>
      <c r="C2622" s="2"/>
      <c r="D2622" s="2"/>
      <c r="F2622" s="8"/>
    </row>
    <row r="2623" spans="1:6" x14ac:dyDescent="0.2">
      <c r="A2623" s="2"/>
      <c r="B2623" s="2"/>
      <c r="C2623" s="2"/>
      <c r="D2623" s="2"/>
      <c r="F2623" s="8"/>
    </row>
    <row r="2624" spans="1:6" x14ac:dyDescent="0.2">
      <c r="A2624" s="2"/>
      <c r="B2624" s="2"/>
      <c r="C2624" s="2"/>
      <c r="D2624" s="2"/>
      <c r="F2624" s="8"/>
    </row>
    <row r="2625" spans="1:6" x14ac:dyDescent="0.2">
      <c r="A2625" s="2"/>
      <c r="B2625" s="2"/>
      <c r="C2625" s="2"/>
      <c r="D2625" s="2"/>
      <c r="F2625" s="8"/>
    </row>
    <row r="2626" spans="1:6" x14ac:dyDescent="0.2">
      <c r="A2626" s="2"/>
      <c r="B2626" s="2"/>
      <c r="C2626" s="2"/>
      <c r="D2626" s="2"/>
      <c r="F2626" s="8"/>
    </row>
    <row r="2627" spans="1:6" x14ac:dyDescent="0.2">
      <c r="A2627" s="2"/>
      <c r="B2627" s="2"/>
      <c r="C2627" s="2"/>
      <c r="D2627" s="2"/>
      <c r="F2627" s="8"/>
    </row>
    <row r="2628" spans="1:6" x14ac:dyDescent="0.2">
      <c r="A2628" s="2"/>
      <c r="B2628" s="2"/>
      <c r="C2628" s="2"/>
      <c r="D2628" s="2"/>
      <c r="F2628" s="8"/>
    </row>
    <row r="2629" spans="1:6" x14ac:dyDescent="0.2">
      <c r="A2629" s="2"/>
      <c r="B2629" s="2"/>
      <c r="C2629" s="2"/>
      <c r="D2629" s="2"/>
      <c r="F2629" s="8"/>
    </row>
    <row r="2630" spans="1:6" x14ac:dyDescent="0.2">
      <c r="A2630" s="2"/>
      <c r="B2630" s="2"/>
      <c r="C2630" s="2"/>
      <c r="D2630" s="2"/>
      <c r="F2630" s="8"/>
    </row>
    <row r="2631" spans="1:6" x14ac:dyDescent="0.2">
      <c r="A2631" s="2"/>
      <c r="B2631" s="2"/>
      <c r="C2631" s="2"/>
      <c r="D2631" s="2"/>
      <c r="F2631" s="8"/>
    </row>
    <row r="2632" spans="1:6" x14ac:dyDescent="0.2">
      <c r="A2632" s="2"/>
      <c r="B2632" s="2"/>
      <c r="C2632" s="2"/>
      <c r="D2632" s="2"/>
      <c r="F2632" s="8"/>
    </row>
    <row r="2633" spans="1:6" x14ac:dyDescent="0.2">
      <c r="A2633" s="2"/>
      <c r="B2633" s="2"/>
      <c r="C2633" s="2"/>
      <c r="D2633" s="2"/>
      <c r="F2633" s="8"/>
    </row>
    <row r="2634" spans="1:6" x14ac:dyDescent="0.2">
      <c r="A2634" s="2"/>
      <c r="B2634" s="2"/>
      <c r="C2634" s="2"/>
      <c r="D2634" s="2"/>
      <c r="F2634" s="8"/>
    </row>
    <row r="2635" spans="1:6" x14ac:dyDescent="0.2">
      <c r="A2635" s="2"/>
      <c r="B2635" s="2"/>
      <c r="C2635" s="2"/>
      <c r="D2635" s="2"/>
      <c r="F2635" s="8"/>
    </row>
    <row r="2636" spans="1:6" x14ac:dyDescent="0.2">
      <c r="A2636" s="2"/>
      <c r="B2636" s="2"/>
      <c r="C2636" s="2"/>
      <c r="D2636" s="2"/>
      <c r="F2636" s="8"/>
    </row>
    <row r="2637" spans="1:6" x14ac:dyDescent="0.2">
      <c r="A2637" s="2"/>
      <c r="B2637" s="2"/>
      <c r="C2637" s="2"/>
      <c r="D2637" s="2"/>
      <c r="F2637" s="8"/>
    </row>
    <row r="2638" spans="1:6" x14ac:dyDescent="0.2">
      <c r="A2638" s="2"/>
      <c r="B2638" s="2"/>
      <c r="C2638" s="2"/>
      <c r="D2638" s="2"/>
      <c r="F2638" s="8"/>
    </row>
    <row r="2639" spans="1:6" x14ac:dyDescent="0.2">
      <c r="A2639" s="2"/>
      <c r="B2639" s="2"/>
      <c r="C2639" s="2"/>
      <c r="D2639" s="2"/>
      <c r="F2639" s="8"/>
    </row>
    <row r="2640" spans="1:6" x14ac:dyDescent="0.2">
      <c r="A2640" s="2"/>
      <c r="B2640" s="2"/>
      <c r="C2640" s="2"/>
      <c r="D2640" s="2"/>
      <c r="F2640" s="8"/>
    </row>
    <row r="2641" spans="1:6" x14ac:dyDescent="0.2">
      <c r="A2641" s="2"/>
      <c r="B2641" s="2"/>
      <c r="C2641" s="2"/>
      <c r="D2641" s="2"/>
      <c r="F2641" s="8"/>
    </row>
    <row r="2642" spans="1:6" x14ac:dyDescent="0.2">
      <c r="A2642" s="2"/>
      <c r="B2642" s="2"/>
      <c r="C2642" s="2"/>
      <c r="D2642" s="2"/>
      <c r="F2642" s="8"/>
    </row>
    <row r="2643" spans="1:6" x14ac:dyDescent="0.2">
      <c r="A2643" s="2"/>
      <c r="B2643" s="2"/>
      <c r="C2643" s="2"/>
      <c r="D2643" s="2"/>
      <c r="F2643" s="8"/>
    </row>
    <row r="2644" spans="1:6" x14ac:dyDescent="0.2">
      <c r="A2644" s="2"/>
      <c r="B2644" s="2"/>
      <c r="C2644" s="2"/>
      <c r="D2644" s="2"/>
      <c r="F2644" s="8"/>
    </row>
    <row r="2645" spans="1:6" x14ac:dyDescent="0.2">
      <c r="A2645" s="2"/>
      <c r="B2645" s="2"/>
      <c r="C2645" s="2"/>
      <c r="D2645" s="2"/>
      <c r="F2645" s="8"/>
    </row>
    <row r="2646" spans="1:6" x14ac:dyDescent="0.2">
      <c r="A2646" s="2"/>
      <c r="B2646" s="2"/>
      <c r="C2646" s="2"/>
      <c r="D2646" s="2"/>
      <c r="F2646" s="8"/>
    </row>
    <row r="2647" spans="1:6" x14ac:dyDescent="0.2">
      <c r="A2647" s="2"/>
      <c r="B2647" s="2"/>
      <c r="C2647" s="2"/>
      <c r="D2647" s="2"/>
      <c r="F2647" s="8"/>
    </row>
    <row r="2648" spans="1:6" x14ac:dyDescent="0.2">
      <c r="A2648" s="2"/>
      <c r="B2648" s="2"/>
      <c r="C2648" s="2"/>
      <c r="D2648" s="2"/>
      <c r="F2648" s="8"/>
    </row>
    <row r="2649" spans="1:6" x14ac:dyDescent="0.2">
      <c r="A2649" s="2"/>
      <c r="B2649" s="2"/>
      <c r="C2649" s="2"/>
      <c r="D2649" s="2"/>
      <c r="F2649" s="8"/>
    </row>
    <row r="2650" spans="1:6" x14ac:dyDescent="0.2">
      <c r="A2650" s="2"/>
      <c r="B2650" s="2"/>
      <c r="C2650" s="2"/>
      <c r="D2650" s="2"/>
      <c r="F2650" s="8"/>
    </row>
    <row r="2651" spans="1:6" x14ac:dyDescent="0.2">
      <c r="A2651" s="2"/>
      <c r="B2651" s="2"/>
      <c r="C2651" s="2"/>
      <c r="D2651" s="2"/>
      <c r="F2651" s="8"/>
    </row>
    <row r="2652" spans="1:6" x14ac:dyDescent="0.2">
      <c r="A2652" s="2"/>
      <c r="B2652" s="2"/>
      <c r="C2652" s="2"/>
      <c r="D2652" s="2"/>
      <c r="F2652" s="8"/>
    </row>
    <row r="2653" spans="1:6" x14ac:dyDescent="0.2">
      <c r="A2653" s="2"/>
      <c r="B2653" s="2"/>
      <c r="C2653" s="2"/>
      <c r="D2653" s="2"/>
      <c r="F2653" s="8"/>
    </row>
    <row r="2654" spans="1:6" x14ac:dyDescent="0.2">
      <c r="A2654" s="2"/>
      <c r="B2654" s="2"/>
      <c r="C2654" s="2"/>
      <c r="D2654" s="2"/>
      <c r="F2654" s="8"/>
    </row>
    <row r="2655" spans="1:6" x14ac:dyDescent="0.2">
      <c r="A2655" s="2"/>
      <c r="B2655" s="2"/>
      <c r="C2655" s="2"/>
      <c r="D2655" s="2"/>
      <c r="F2655" s="8"/>
    </row>
    <row r="2656" spans="1:6" x14ac:dyDescent="0.2">
      <c r="A2656" s="2"/>
      <c r="B2656" s="2"/>
      <c r="C2656" s="2"/>
      <c r="D2656" s="2"/>
      <c r="F2656" s="8"/>
    </row>
    <row r="2657" spans="1:6" x14ac:dyDescent="0.2">
      <c r="A2657" s="2"/>
      <c r="B2657" s="2"/>
      <c r="C2657" s="2"/>
      <c r="D2657" s="2"/>
      <c r="F2657" s="8"/>
    </row>
    <row r="2658" spans="1:6" x14ac:dyDescent="0.2">
      <c r="A2658" s="2"/>
      <c r="B2658" s="2"/>
      <c r="C2658" s="2"/>
      <c r="D2658" s="2"/>
      <c r="F2658" s="8"/>
    </row>
    <row r="2659" spans="1:6" x14ac:dyDescent="0.2">
      <c r="A2659" s="2"/>
      <c r="B2659" s="2"/>
      <c r="C2659" s="2"/>
      <c r="D2659" s="2"/>
      <c r="F2659" s="8"/>
    </row>
    <row r="2660" spans="1:6" x14ac:dyDescent="0.2">
      <c r="A2660" s="2"/>
      <c r="B2660" s="2"/>
      <c r="C2660" s="2"/>
      <c r="D2660" s="2"/>
      <c r="F2660" s="8"/>
    </row>
    <row r="2661" spans="1:6" x14ac:dyDescent="0.2">
      <c r="A2661" s="2"/>
      <c r="B2661" s="2"/>
      <c r="C2661" s="2"/>
      <c r="D2661" s="2"/>
      <c r="F2661" s="8"/>
    </row>
    <row r="2662" spans="1:6" x14ac:dyDescent="0.2">
      <c r="A2662" s="2"/>
      <c r="B2662" s="2"/>
      <c r="C2662" s="2"/>
      <c r="D2662" s="2"/>
      <c r="F2662" s="8"/>
    </row>
    <row r="2663" spans="1:6" x14ac:dyDescent="0.2">
      <c r="A2663" s="2"/>
      <c r="B2663" s="2"/>
      <c r="C2663" s="2"/>
      <c r="D2663" s="2"/>
      <c r="F2663" s="8"/>
    </row>
    <row r="2664" spans="1:6" x14ac:dyDescent="0.2">
      <c r="A2664" s="2"/>
      <c r="B2664" s="2"/>
      <c r="C2664" s="2"/>
      <c r="D2664" s="2"/>
      <c r="F2664" s="8"/>
    </row>
    <row r="2665" spans="1:6" x14ac:dyDescent="0.2">
      <c r="A2665" s="2"/>
      <c r="B2665" s="2"/>
      <c r="C2665" s="2"/>
      <c r="D2665" s="2"/>
      <c r="F2665" s="8"/>
    </row>
    <row r="2666" spans="1:6" x14ac:dyDescent="0.2">
      <c r="A2666" s="2"/>
      <c r="B2666" s="2"/>
      <c r="C2666" s="2"/>
      <c r="D2666" s="2"/>
      <c r="F2666" s="8"/>
    </row>
    <row r="2667" spans="1:6" x14ac:dyDescent="0.2">
      <c r="A2667" s="2"/>
      <c r="B2667" s="2"/>
      <c r="C2667" s="2"/>
      <c r="D2667" s="2"/>
      <c r="F2667" s="8"/>
    </row>
    <row r="2668" spans="1:6" x14ac:dyDescent="0.2">
      <c r="A2668" s="2"/>
      <c r="B2668" s="2"/>
      <c r="C2668" s="2"/>
      <c r="D2668" s="2"/>
      <c r="F2668" s="8"/>
    </row>
    <row r="2669" spans="1:6" x14ac:dyDescent="0.2">
      <c r="A2669" s="2"/>
      <c r="B2669" s="2"/>
      <c r="C2669" s="2"/>
      <c r="D2669" s="2"/>
      <c r="F2669" s="8"/>
    </row>
    <row r="2670" spans="1:6" x14ac:dyDescent="0.2">
      <c r="A2670" s="2"/>
      <c r="B2670" s="2"/>
      <c r="C2670" s="2"/>
      <c r="D2670" s="2"/>
      <c r="F2670" s="8"/>
    </row>
    <row r="2671" spans="1:6" x14ac:dyDescent="0.2">
      <c r="A2671" s="2"/>
      <c r="B2671" s="2"/>
      <c r="C2671" s="2"/>
      <c r="D2671" s="2"/>
      <c r="F2671" s="8"/>
    </row>
    <row r="2672" spans="1:6" x14ac:dyDescent="0.2">
      <c r="A2672" s="2"/>
      <c r="B2672" s="2"/>
      <c r="C2672" s="2"/>
      <c r="D2672" s="2"/>
      <c r="F2672" s="8"/>
    </row>
    <row r="2673" spans="1:6" x14ac:dyDescent="0.2">
      <c r="A2673" s="2"/>
      <c r="B2673" s="2"/>
      <c r="C2673" s="2"/>
      <c r="D2673" s="2"/>
      <c r="F2673" s="8"/>
    </row>
    <row r="2674" spans="1:6" x14ac:dyDescent="0.2">
      <c r="A2674" s="2"/>
      <c r="B2674" s="2"/>
      <c r="C2674" s="2"/>
      <c r="D2674" s="2"/>
      <c r="F2674" s="8"/>
    </row>
    <row r="2675" spans="1:6" x14ac:dyDescent="0.2">
      <c r="A2675" s="2"/>
      <c r="B2675" s="2"/>
      <c r="C2675" s="2"/>
      <c r="D2675" s="2"/>
      <c r="F2675" s="8"/>
    </row>
    <row r="2676" spans="1:6" x14ac:dyDescent="0.2">
      <c r="A2676" s="2"/>
      <c r="B2676" s="2"/>
      <c r="C2676" s="2"/>
      <c r="D2676" s="2"/>
      <c r="F2676" s="8"/>
    </row>
    <row r="2677" spans="1:6" x14ac:dyDescent="0.2">
      <c r="A2677" s="2"/>
      <c r="B2677" s="2"/>
      <c r="C2677" s="2"/>
      <c r="D2677" s="2"/>
      <c r="F2677" s="8"/>
    </row>
    <row r="2678" spans="1:6" x14ac:dyDescent="0.2">
      <c r="A2678" s="2"/>
      <c r="B2678" s="2"/>
      <c r="C2678" s="2"/>
      <c r="D2678" s="2"/>
      <c r="F2678" s="8"/>
    </row>
    <row r="2679" spans="1:6" x14ac:dyDescent="0.2">
      <c r="A2679" s="2"/>
      <c r="B2679" s="2"/>
      <c r="C2679" s="2"/>
      <c r="D2679" s="2"/>
      <c r="F2679" s="8"/>
    </row>
    <row r="2680" spans="1:6" x14ac:dyDescent="0.2">
      <c r="A2680" s="2"/>
      <c r="B2680" s="2"/>
      <c r="C2680" s="2"/>
      <c r="D2680" s="2"/>
      <c r="F2680" s="8"/>
    </row>
    <row r="2681" spans="1:6" x14ac:dyDescent="0.2">
      <c r="A2681" s="2"/>
      <c r="B2681" s="2"/>
      <c r="C2681" s="2"/>
      <c r="D2681" s="2"/>
      <c r="F2681" s="8"/>
    </row>
    <row r="2682" spans="1:6" x14ac:dyDescent="0.2">
      <c r="A2682" s="2"/>
      <c r="B2682" s="2"/>
      <c r="C2682" s="2"/>
      <c r="D2682" s="2"/>
      <c r="F2682" s="8"/>
    </row>
    <row r="2683" spans="1:6" x14ac:dyDescent="0.2">
      <c r="A2683" s="2"/>
      <c r="B2683" s="2"/>
      <c r="C2683" s="2"/>
      <c r="D2683" s="2"/>
      <c r="F2683" s="8"/>
    </row>
    <row r="2684" spans="1:6" x14ac:dyDescent="0.2">
      <c r="A2684" s="2"/>
      <c r="B2684" s="2"/>
      <c r="C2684" s="2"/>
      <c r="D2684" s="2"/>
      <c r="F2684" s="8"/>
    </row>
    <row r="2685" spans="1:6" x14ac:dyDescent="0.2">
      <c r="A2685" s="2"/>
      <c r="B2685" s="2"/>
      <c r="C2685" s="2"/>
      <c r="D2685" s="2"/>
      <c r="F2685" s="8"/>
    </row>
    <row r="2686" spans="1:6" x14ac:dyDescent="0.2">
      <c r="A2686" s="2"/>
      <c r="B2686" s="2"/>
      <c r="C2686" s="2"/>
      <c r="D2686" s="2"/>
      <c r="F2686" s="8"/>
    </row>
    <row r="2687" spans="1:6" x14ac:dyDescent="0.2">
      <c r="A2687" s="2"/>
      <c r="B2687" s="2"/>
      <c r="C2687" s="2"/>
      <c r="D2687" s="2"/>
      <c r="F2687" s="8"/>
    </row>
    <row r="2688" spans="1:6" x14ac:dyDescent="0.2">
      <c r="A2688" s="2"/>
      <c r="B2688" s="2"/>
      <c r="C2688" s="2"/>
      <c r="D2688" s="2"/>
      <c r="F2688" s="8"/>
    </row>
    <row r="2689" spans="1:6" x14ac:dyDescent="0.2">
      <c r="A2689" s="2"/>
      <c r="B2689" s="2"/>
      <c r="C2689" s="2"/>
      <c r="D2689" s="2"/>
      <c r="F2689" s="8"/>
    </row>
    <row r="2690" spans="1:6" x14ac:dyDescent="0.2">
      <c r="A2690" s="2"/>
      <c r="B2690" s="2"/>
      <c r="C2690" s="2"/>
      <c r="D2690" s="2"/>
      <c r="F2690" s="8"/>
    </row>
    <row r="2691" spans="1:6" x14ac:dyDescent="0.2">
      <c r="A2691" s="2"/>
      <c r="B2691" s="2"/>
      <c r="C2691" s="2"/>
      <c r="D2691" s="2"/>
      <c r="F2691" s="8"/>
    </row>
    <row r="2692" spans="1:6" x14ac:dyDescent="0.2">
      <c r="A2692" s="2"/>
      <c r="B2692" s="2"/>
      <c r="C2692" s="2"/>
      <c r="D2692" s="2"/>
      <c r="F2692" s="8"/>
    </row>
    <row r="2693" spans="1:6" x14ac:dyDescent="0.2">
      <c r="A2693" s="2"/>
      <c r="B2693" s="2"/>
      <c r="C2693" s="2"/>
      <c r="D2693" s="2"/>
      <c r="F2693" s="8"/>
    </row>
    <row r="2694" spans="1:6" x14ac:dyDescent="0.2">
      <c r="A2694" s="2"/>
      <c r="B2694" s="2"/>
      <c r="C2694" s="2"/>
      <c r="D2694" s="2"/>
      <c r="F2694" s="8"/>
    </row>
    <row r="2695" spans="1:6" x14ac:dyDescent="0.2">
      <c r="A2695" s="2"/>
      <c r="B2695" s="2"/>
      <c r="C2695" s="2"/>
      <c r="D2695" s="2"/>
      <c r="F2695" s="8"/>
    </row>
    <row r="2696" spans="1:6" x14ac:dyDescent="0.2">
      <c r="A2696" s="2"/>
      <c r="B2696" s="2"/>
      <c r="C2696" s="2"/>
      <c r="D2696" s="2"/>
      <c r="F2696" s="8"/>
    </row>
    <row r="2697" spans="1:6" x14ac:dyDescent="0.2">
      <c r="A2697" s="2"/>
      <c r="B2697" s="2"/>
      <c r="C2697" s="2"/>
      <c r="D2697" s="2"/>
      <c r="F2697" s="8"/>
    </row>
    <row r="2698" spans="1:6" x14ac:dyDescent="0.2">
      <c r="A2698" s="2"/>
      <c r="B2698" s="2"/>
      <c r="C2698" s="2"/>
      <c r="D2698" s="2"/>
      <c r="F2698" s="8"/>
    </row>
    <row r="2699" spans="1:6" x14ac:dyDescent="0.2">
      <c r="A2699" s="2"/>
      <c r="B2699" s="2"/>
      <c r="C2699" s="2"/>
      <c r="D2699" s="2"/>
      <c r="F2699" s="8"/>
    </row>
    <row r="2700" spans="1:6" x14ac:dyDescent="0.2">
      <c r="A2700" s="2"/>
      <c r="B2700" s="2"/>
      <c r="C2700" s="2"/>
      <c r="D2700" s="2"/>
      <c r="F2700" s="8"/>
    </row>
    <row r="2701" spans="1:6" x14ac:dyDescent="0.2">
      <c r="A2701" s="2"/>
      <c r="B2701" s="2"/>
      <c r="C2701" s="2"/>
      <c r="D2701" s="2"/>
      <c r="F2701" s="8"/>
    </row>
    <row r="2702" spans="1:6" x14ac:dyDescent="0.2">
      <c r="A2702" s="2"/>
      <c r="B2702" s="2"/>
      <c r="C2702" s="2"/>
      <c r="D2702" s="2"/>
      <c r="F2702" s="8"/>
    </row>
    <row r="2703" spans="1:6" x14ac:dyDescent="0.2">
      <c r="A2703" s="2"/>
      <c r="B2703" s="2"/>
      <c r="C2703" s="2"/>
      <c r="D2703" s="2"/>
      <c r="F2703" s="8"/>
    </row>
    <row r="2704" spans="1:6" x14ac:dyDescent="0.2">
      <c r="A2704" s="2"/>
      <c r="B2704" s="2"/>
      <c r="C2704" s="2"/>
      <c r="D2704" s="2"/>
      <c r="F2704" s="8"/>
    </row>
    <row r="2705" spans="1:6" x14ac:dyDescent="0.2">
      <c r="A2705" s="2"/>
      <c r="B2705" s="2"/>
      <c r="C2705" s="2"/>
      <c r="D2705" s="2"/>
      <c r="F2705" s="8"/>
    </row>
    <row r="2706" spans="1:6" x14ac:dyDescent="0.2">
      <c r="A2706" s="2"/>
      <c r="B2706" s="2"/>
      <c r="C2706" s="2"/>
      <c r="D2706" s="2"/>
      <c r="F2706" s="8"/>
    </row>
    <row r="2707" spans="1:6" x14ac:dyDescent="0.2">
      <c r="A2707" s="2"/>
      <c r="B2707" s="2"/>
      <c r="C2707" s="2"/>
      <c r="D2707" s="2"/>
      <c r="F2707" s="8"/>
    </row>
    <row r="2708" spans="1:6" x14ac:dyDescent="0.2">
      <c r="A2708" s="2"/>
      <c r="B2708" s="2"/>
      <c r="C2708" s="2"/>
      <c r="D2708" s="2"/>
      <c r="F2708" s="8"/>
    </row>
    <row r="2709" spans="1:6" x14ac:dyDescent="0.2">
      <c r="A2709" s="2"/>
      <c r="B2709" s="2"/>
      <c r="C2709" s="2"/>
      <c r="D2709" s="2"/>
      <c r="F2709" s="8"/>
    </row>
    <row r="2710" spans="1:6" x14ac:dyDescent="0.2">
      <c r="A2710" s="2"/>
      <c r="B2710" s="2"/>
      <c r="C2710" s="2"/>
      <c r="D2710" s="2"/>
      <c r="F2710" s="8"/>
    </row>
    <row r="2711" spans="1:6" x14ac:dyDescent="0.2">
      <c r="A2711" s="2"/>
      <c r="B2711" s="2"/>
      <c r="C2711" s="2"/>
      <c r="D2711" s="2"/>
      <c r="F2711" s="8"/>
    </row>
    <row r="2712" spans="1:6" x14ac:dyDescent="0.2">
      <c r="A2712" s="2"/>
      <c r="B2712" s="2"/>
      <c r="C2712" s="2"/>
      <c r="D2712" s="2"/>
      <c r="F2712" s="8"/>
    </row>
    <row r="2713" spans="1:6" x14ac:dyDescent="0.2">
      <c r="A2713" s="2"/>
      <c r="B2713" s="2"/>
      <c r="C2713" s="2"/>
      <c r="D2713" s="2"/>
      <c r="F2713" s="8"/>
    </row>
    <row r="2714" spans="1:6" x14ac:dyDescent="0.2">
      <c r="A2714" s="2"/>
      <c r="B2714" s="2"/>
      <c r="C2714" s="2"/>
      <c r="D2714" s="2"/>
      <c r="F2714" s="8"/>
    </row>
    <row r="2715" spans="1:6" x14ac:dyDescent="0.2">
      <c r="A2715" s="2"/>
      <c r="B2715" s="2"/>
      <c r="C2715" s="2"/>
      <c r="D2715" s="2"/>
      <c r="F2715" s="8"/>
    </row>
    <row r="2716" spans="1:6" x14ac:dyDescent="0.2">
      <c r="A2716" s="2"/>
      <c r="B2716" s="2"/>
      <c r="C2716" s="2"/>
      <c r="D2716" s="2"/>
      <c r="F2716" s="8"/>
    </row>
    <row r="2717" spans="1:6" x14ac:dyDescent="0.2">
      <c r="A2717" s="2"/>
      <c r="B2717" s="2"/>
      <c r="C2717" s="2"/>
      <c r="D2717" s="2"/>
      <c r="F2717" s="8"/>
    </row>
    <row r="2718" spans="1:6" x14ac:dyDescent="0.2">
      <c r="A2718" s="2"/>
      <c r="B2718" s="2"/>
      <c r="C2718" s="2"/>
      <c r="D2718" s="2"/>
      <c r="F2718" s="8"/>
    </row>
    <row r="2719" spans="1:6" x14ac:dyDescent="0.2">
      <c r="A2719" s="2"/>
      <c r="B2719" s="2"/>
      <c r="C2719" s="2"/>
      <c r="D2719" s="2"/>
      <c r="F2719" s="8"/>
    </row>
    <row r="2720" spans="1:6" x14ac:dyDescent="0.2">
      <c r="A2720" s="2"/>
      <c r="B2720" s="2"/>
      <c r="C2720" s="2"/>
      <c r="D2720" s="2"/>
      <c r="F2720" s="8"/>
    </row>
    <row r="2721" spans="1:6" x14ac:dyDescent="0.2">
      <c r="A2721" s="2"/>
      <c r="B2721" s="2"/>
      <c r="C2721" s="2"/>
      <c r="D2721" s="2"/>
      <c r="F2721" s="8"/>
    </row>
    <row r="2722" spans="1:6" x14ac:dyDescent="0.2">
      <c r="A2722" s="2"/>
      <c r="B2722" s="2"/>
      <c r="C2722" s="2"/>
      <c r="D2722" s="2"/>
      <c r="F2722" s="8"/>
    </row>
    <row r="2723" spans="1:6" x14ac:dyDescent="0.2">
      <c r="A2723" s="2"/>
      <c r="B2723" s="2"/>
      <c r="C2723" s="2"/>
      <c r="D2723" s="2"/>
    </row>
    <row r="2724" spans="1:6" x14ac:dyDescent="0.2">
      <c r="A2724" s="2"/>
      <c r="B2724" s="2"/>
      <c r="C2724" s="2"/>
      <c r="D2724" s="2"/>
      <c r="F2724" s="8"/>
    </row>
    <row r="2725" spans="1:6" x14ac:dyDescent="0.2">
      <c r="A2725" s="2"/>
      <c r="B2725" s="2"/>
      <c r="C2725" s="2"/>
      <c r="D2725" s="2"/>
      <c r="F2725" s="8"/>
    </row>
    <row r="2726" spans="1:6" x14ac:dyDescent="0.2">
      <c r="A2726" s="2"/>
      <c r="B2726" s="2"/>
      <c r="C2726" s="2"/>
      <c r="D2726" s="2"/>
      <c r="F2726" s="8"/>
    </row>
    <row r="2727" spans="1:6" x14ac:dyDescent="0.2">
      <c r="A2727" s="2"/>
      <c r="B2727" s="2"/>
      <c r="C2727" s="2"/>
      <c r="D2727" s="2"/>
      <c r="F2727" s="8"/>
    </row>
    <row r="2728" spans="1:6" x14ac:dyDescent="0.2">
      <c r="A2728" s="2"/>
      <c r="B2728" s="2"/>
      <c r="C2728" s="2"/>
      <c r="D2728" s="2"/>
      <c r="F2728" s="8"/>
    </row>
    <row r="2729" spans="1:6" x14ac:dyDescent="0.2">
      <c r="A2729" s="2"/>
      <c r="B2729" s="2"/>
      <c r="C2729" s="2"/>
      <c r="D2729" s="2"/>
      <c r="F2729" s="8"/>
    </row>
    <row r="2730" spans="1:6" x14ac:dyDescent="0.2">
      <c r="A2730" s="2"/>
      <c r="B2730" s="2"/>
      <c r="C2730" s="2"/>
      <c r="D2730" s="2"/>
      <c r="F2730" s="8"/>
    </row>
    <row r="2731" spans="1:6" x14ac:dyDescent="0.2">
      <c r="A2731" s="2"/>
      <c r="B2731" s="2"/>
      <c r="C2731" s="2"/>
      <c r="D2731" s="2"/>
      <c r="F2731" s="8"/>
    </row>
    <row r="2732" spans="1:6" x14ac:dyDescent="0.2">
      <c r="A2732" s="2"/>
      <c r="B2732" s="2"/>
      <c r="C2732" s="2"/>
      <c r="D2732" s="2"/>
      <c r="F2732" s="8"/>
    </row>
    <row r="2733" spans="1:6" x14ac:dyDescent="0.2">
      <c r="A2733" s="2"/>
      <c r="B2733" s="2"/>
      <c r="C2733" s="2"/>
      <c r="D2733" s="2"/>
      <c r="F2733" s="8"/>
    </row>
    <row r="2734" spans="1:6" x14ac:dyDescent="0.2">
      <c r="A2734" s="2"/>
      <c r="B2734" s="2"/>
      <c r="C2734" s="2"/>
      <c r="D2734" s="2"/>
      <c r="F2734" s="8"/>
    </row>
    <row r="2735" spans="1:6" x14ac:dyDescent="0.2">
      <c r="A2735" s="2"/>
      <c r="B2735" s="2"/>
      <c r="C2735" s="2"/>
      <c r="D2735" s="2"/>
      <c r="F2735" s="8"/>
    </row>
    <row r="2736" spans="1:6" x14ac:dyDescent="0.2">
      <c r="A2736" s="2"/>
      <c r="B2736" s="2"/>
      <c r="C2736" s="2"/>
      <c r="D2736" s="2"/>
      <c r="F2736" s="8"/>
    </row>
    <row r="2737" spans="1:6" x14ac:dyDescent="0.2">
      <c r="A2737" s="2"/>
      <c r="B2737" s="2"/>
      <c r="C2737" s="2"/>
      <c r="D2737" s="2"/>
      <c r="F2737" s="8"/>
    </row>
    <row r="2738" spans="1:6" x14ac:dyDescent="0.2">
      <c r="A2738" s="2"/>
      <c r="B2738" s="2"/>
      <c r="C2738" s="2"/>
      <c r="D2738" s="2"/>
      <c r="F2738" s="8"/>
    </row>
    <row r="2739" spans="1:6" x14ac:dyDescent="0.2">
      <c r="A2739" s="2"/>
      <c r="B2739" s="2"/>
      <c r="C2739" s="2"/>
      <c r="D2739" s="2"/>
      <c r="F2739" s="8"/>
    </row>
    <row r="2740" spans="1:6" x14ac:dyDescent="0.2">
      <c r="A2740" s="2"/>
      <c r="B2740" s="2"/>
      <c r="C2740" s="2"/>
      <c r="D2740" s="2"/>
      <c r="F2740" s="8"/>
    </row>
    <row r="2741" spans="1:6" x14ac:dyDescent="0.2">
      <c r="A2741" s="2"/>
      <c r="B2741" s="2"/>
      <c r="C2741" s="2"/>
      <c r="D2741" s="2"/>
      <c r="F2741" s="8"/>
    </row>
    <row r="2742" spans="1:6" x14ac:dyDescent="0.2">
      <c r="A2742" s="2"/>
      <c r="B2742" s="2"/>
      <c r="C2742" s="2"/>
      <c r="D2742" s="2"/>
      <c r="F2742" s="8"/>
    </row>
    <row r="2743" spans="1:6" x14ac:dyDescent="0.2">
      <c r="A2743" s="2"/>
      <c r="B2743" s="2"/>
      <c r="C2743" s="2"/>
      <c r="D2743" s="2"/>
      <c r="F2743" s="8"/>
    </row>
    <row r="2744" spans="1:6" x14ac:dyDescent="0.2">
      <c r="A2744" s="2"/>
      <c r="B2744" s="2"/>
      <c r="C2744" s="2"/>
      <c r="D2744" s="2"/>
      <c r="F2744" s="8"/>
    </row>
    <row r="2745" spans="1:6" x14ac:dyDescent="0.2">
      <c r="A2745" s="2"/>
      <c r="B2745" s="2"/>
      <c r="C2745" s="2"/>
      <c r="D2745" s="2"/>
      <c r="F2745" s="8"/>
    </row>
    <row r="2746" spans="1:6" x14ac:dyDescent="0.2">
      <c r="A2746" s="2"/>
      <c r="B2746" s="2"/>
      <c r="C2746" s="2"/>
      <c r="D2746" s="2"/>
      <c r="F2746" s="8"/>
    </row>
    <row r="2747" spans="1:6" x14ac:dyDescent="0.2">
      <c r="A2747" s="2"/>
      <c r="B2747" s="2"/>
      <c r="C2747" s="2"/>
      <c r="D2747" s="2"/>
      <c r="F2747" s="8"/>
    </row>
    <row r="2748" spans="1:6" x14ac:dyDescent="0.2">
      <c r="A2748" s="2"/>
      <c r="B2748" s="2"/>
      <c r="C2748" s="2"/>
      <c r="D2748" s="2"/>
      <c r="F2748" s="8"/>
    </row>
    <row r="2749" spans="1:6" x14ac:dyDescent="0.2">
      <c r="A2749" s="2"/>
      <c r="B2749" s="2"/>
      <c r="C2749" s="2"/>
      <c r="D2749" s="2"/>
      <c r="F2749" s="8"/>
    </row>
    <row r="2750" spans="1:6" x14ac:dyDescent="0.2">
      <c r="A2750" s="2"/>
      <c r="B2750" s="2"/>
      <c r="C2750" s="2"/>
      <c r="D2750" s="2"/>
      <c r="F2750" s="8"/>
    </row>
    <row r="2751" spans="1:6" x14ac:dyDescent="0.2">
      <c r="A2751" s="2"/>
      <c r="B2751" s="2"/>
      <c r="C2751" s="2"/>
      <c r="D2751" s="2"/>
      <c r="F2751" s="8"/>
    </row>
    <row r="2752" spans="1:6" x14ac:dyDescent="0.2">
      <c r="A2752" s="2"/>
      <c r="B2752" s="2"/>
      <c r="C2752" s="2"/>
      <c r="D2752" s="2"/>
      <c r="F2752" s="8"/>
    </row>
    <row r="2753" spans="1:6" x14ac:dyDescent="0.2">
      <c r="A2753" s="2"/>
      <c r="B2753" s="2"/>
      <c r="C2753" s="2"/>
      <c r="D2753" s="2"/>
      <c r="F2753" s="8"/>
    </row>
    <row r="2754" spans="1:6" x14ac:dyDescent="0.2">
      <c r="A2754" s="2"/>
      <c r="B2754" s="2"/>
      <c r="C2754" s="2"/>
      <c r="D2754" s="2"/>
      <c r="F2754" s="8"/>
    </row>
    <row r="2755" spans="1:6" x14ac:dyDescent="0.2">
      <c r="A2755" s="2"/>
      <c r="B2755" s="2"/>
      <c r="C2755" s="2"/>
      <c r="D2755" s="2"/>
      <c r="F2755" s="8"/>
    </row>
    <row r="2756" spans="1:6" x14ac:dyDescent="0.2">
      <c r="A2756" s="2"/>
      <c r="B2756" s="2"/>
      <c r="C2756" s="2"/>
      <c r="D2756" s="2"/>
      <c r="F2756" s="8"/>
    </row>
    <row r="2757" spans="1:6" x14ac:dyDescent="0.2">
      <c r="A2757" s="2"/>
      <c r="B2757" s="2"/>
      <c r="C2757" s="2"/>
      <c r="D2757" s="2"/>
      <c r="F2757" s="8"/>
    </row>
    <row r="2758" spans="1:6" x14ac:dyDescent="0.2">
      <c r="A2758" s="2"/>
      <c r="B2758" s="2"/>
      <c r="C2758" s="2"/>
      <c r="D2758" s="2"/>
      <c r="F2758" s="8"/>
    </row>
    <row r="2759" spans="1:6" x14ac:dyDescent="0.2">
      <c r="A2759" s="2"/>
      <c r="B2759" s="2"/>
      <c r="C2759" s="2"/>
      <c r="D2759" s="2"/>
      <c r="F2759" s="8"/>
    </row>
    <row r="2760" spans="1:6" x14ac:dyDescent="0.2">
      <c r="A2760" s="2"/>
      <c r="B2760" s="2"/>
      <c r="C2760" s="2"/>
      <c r="D2760" s="2"/>
      <c r="F2760" s="8"/>
    </row>
    <row r="2761" spans="1:6" x14ac:dyDescent="0.2">
      <c r="A2761" s="2"/>
      <c r="B2761" s="2"/>
      <c r="C2761" s="2"/>
      <c r="D2761" s="2"/>
      <c r="F2761" s="8"/>
    </row>
    <row r="2762" spans="1:6" x14ac:dyDescent="0.2">
      <c r="A2762" s="2"/>
      <c r="B2762" s="2"/>
      <c r="C2762" s="2"/>
      <c r="D2762" s="2"/>
      <c r="F2762" s="8"/>
    </row>
    <row r="2763" spans="1:6" x14ac:dyDescent="0.2">
      <c r="A2763" s="2"/>
      <c r="B2763" s="2"/>
      <c r="C2763" s="2"/>
      <c r="D2763" s="2"/>
      <c r="F2763" s="8"/>
    </row>
    <row r="2764" spans="1:6" x14ac:dyDescent="0.2">
      <c r="A2764" s="2"/>
      <c r="B2764" s="2"/>
      <c r="C2764" s="2"/>
      <c r="D2764" s="2"/>
      <c r="F2764" s="8"/>
    </row>
    <row r="2765" spans="1:6" x14ac:dyDescent="0.2">
      <c r="A2765" s="2"/>
      <c r="B2765" s="2"/>
      <c r="C2765" s="2"/>
      <c r="D2765" s="2"/>
      <c r="F2765" s="8"/>
    </row>
    <row r="2766" spans="1:6" x14ac:dyDescent="0.2">
      <c r="A2766" s="2"/>
      <c r="B2766" s="2"/>
      <c r="C2766" s="2"/>
      <c r="D2766" s="2"/>
      <c r="F2766" s="8"/>
    </row>
    <row r="2767" spans="1:6" x14ac:dyDescent="0.2">
      <c r="A2767" s="2"/>
      <c r="B2767" s="2"/>
      <c r="C2767" s="2"/>
      <c r="D2767" s="2"/>
      <c r="F2767" s="8"/>
    </row>
    <row r="2768" spans="1:6" x14ac:dyDescent="0.2">
      <c r="A2768" s="2"/>
      <c r="B2768" s="2"/>
      <c r="C2768" s="2"/>
      <c r="D2768" s="2"/>
      <c r="F2768" s="8"/>
    </row>
    <row r="2769" spans="1:6" x14ac:dyDescent="0.2">
      <c r="A2769" s="2"/>
      <c r="B2769" s="2"/>
      <c r="C2769" s="2"/>
      <c r="D2769" s="2"/>
    </row>
    <row r="2770" spans="1:6" x14ac:dyDescent="0.2">
      <c r="A2770" s="2"/>
      <c r="B2770" s="2"/>
      <c r="C2770" s="2"/>
      <c r="D2770" s="2"/>
      <c r="F2770" s="8"/>
    </row>
    <row r="2771" spans="1:6" x14ac:dyDescent="0.2">
      <c r="A2771" s="2"/>
      <c r="B2771" s="2"/>
      <c r="C2771" s="2"/>
      <c r="D2771" s="2"/>
      <c r="F2771" s="8"/>
    </row>
    <row r="2772" spans="1:6" x14ac:dyDescent="0.2">
      <c r="A2772" s="2"/>
      <c r="B2772" s="2"/>
      <c r="C2772" s="2"/>
      <c r="D2772" s="2"/>
      <c r="F2772" s="8"/>
    </row>
    <row r="2773" spans="1:6" x14ac:dyDescent="0.2">
      <c r="A2773" s="2"/>
      <c r="B2773" s="2"/>
      <c r="C2773" s="2"/>
      <c r="D2773" s="2"/>
      <c r="F2773" s="8"/>
    </row>
    <row r="2774" spans="1:6" x14ac:dyDescent="0.2">
      <c r="A2774" s="2"/>
      <c r="B2774" s="2"/>
      <c r="C2774" s="2"/>
      <c r="D2774" s="2"/>
      <c r="F2774" s="8"/>
    </row>
    <row r="2775" spans="1:6" x14ac:dyDescent="0.2">
      <c r="A2775" s="2"/>
      <c r="B2775" s="2"/>
      <c r="C2775" s="2"/>
      <c r="D2775" s="2"/>
      <c r="F2775" s="8"/>
    </row>
    <row r="2776" spans="1:6" x14ac:dyDescent="0.2">
      <c r="A2776" s="2"/>
      <c r="B2776" s="2"/>
      <c r="C2776" s="2"/>
      <c r="D2776" s="2"/>
      <c r="F2776" s="8"/>
    </row>
    <row r="2777" spans="1:6" x14ac:dyDescent="0.2">
      <c r="A2777" s="2"/>
      <c r="B2777" s="2"/>
      <c r="C2777" s="2"/>
      <c r="D2777" s="2"/>
      <c r="F2777" s="8"/>
    </row>
    <row r="2778" spans="1:6" x14ac:dyDescent="0.2">
      <c r="A2778" s="2"/>
      <c r="B2778" s="2"/>
      <c r="C2778" s="2"/>
      <c r="D2778" s="2"/>
      <c r="F2778" s="8"/>
    </row>
    <row r="2779" spans="1:6" x14ac:dyDescent="0.2">
      <c r="A2779" s="2"/>
      <c r="B2779" s="2"/>
      <c r="C2779" s="2"/>
      <c r="D2779" s="2"/>
      <c r="F2779" s="8"/>
    </row>
    <row r="2780" spans="1:6" x14ac:dyDescent="0.2">
      <c r="A2780" s="2"/>
      <c r="B2780" s="2"/>
      <c r="C2780" s="2"/>
      <c r="D2780" s="2"/>
      <c r="F2780" s="8"/>
    </row>
    <row r="2781" spans="1:6" x14ac:dyDescent="0.2">
      <c r="A2781" s="2"/>
      <c r="B2781" s="2"/>
      <c r="C2781" s="2"/>
      <c r="D2781" s="2"/>
      <c r="F2781" s="8"/>
    </row>
    <row r="2782" spans="1:6" x14ac:dyDescent="0.2">
      <c r="A2782" s="2"/>
      <c r="B2782" s="2"/>
      <c r="C2782" s="2"/>
      <c r="D2782" s="2"/>
      <c r="F2782" s="8"/>
    </row>
    <row r="2783" spans="1:6" x14ac:dyDescent="0.2">
      <c r="A2783" s="2"/>
      <c r="B2783" s="2"/>
      <c r="C2783" s="2"/>
      <c r="D2783" s="2"/>
      <c r="F2783" s="8"/>
    </row>
    <row r="2784" spans="1:6" x14ac:dyDescent="0.2">
      <c r="A2784" s="2"/>
      <c r="B2784" s="2"/>
      <c r="C2784" s="2"/>
      <c r="D2784" s="2"/>
      <c r="F2784" s="8"/>
    </row>
    <row r="2785" spans="1:6" x14ac:dyDescent="0.2">
      <c r="A2785" s="2"/>
      <c r="B2785" s="2"/>
      <c r="C2785" s="2"/>
      <c r="D2785" s="2"/>
      <c r="F2785" s="8"/>
    </row>
    <row r="2786" spans="1:6" x14ac:dyDescent="0.2">
      <c r="A2786" s="2"/>
      <c r="B2786" s="2"/>
      <c r="C2786" s="2"/>
      <c r="D2786" s="2"/>
      <c r="F2786" s="8"/>
    </row>
    <row r="2787" spans="1:6" x14ac:dyDescent="0.2">
      <c r="A2787" s="2"/>
      <c r="B2787" s="2"/>
      <c r="C2787" s="2"/>
      <c r="D2787" s="2"/>
      <c r="F2787" s="8"/>
    </row>
    <row r="2788" spans="1:6" x14ac:dyDescent="0.2">
      <c r="A2788" s="2"/>
      <c r="B2788" s="2"/>
      <c r="C2788" s="2"/>
      <c r="D2788" s="2"/>
      <c r="F2788" s="8"/>
    </row>
    <row r="2789" spans="1:6" x14ac:dyDescent="0.2">
      <c r="A2789" s="2"/>
      <c r="B2789" s="2"/>
      <c r="C2789" s="2"/>
      <c r="D2789" s="2"/>
      <c r="F2789" s="8"/>
    </row>
    <row r="2790" spans="1:6" x14ac:dyDescent="0.2">
      <c r="A2790" s="2"/>
      <c r="B2790" s="2"/>
      <c r="C2790" s="2"/>
      <c r="D2790" s="2"/>
      <c r="F2790" s="8"/>
    </row>
    <row r="2791" spans="1:6" x14ac:dyDescent="0.2">
      <c r="A2791" s="2"/>
      <c r="B2791" s="2"/>
      <c r="C2791" s="2"/>
      <c r="D2791" s="2"/>
      <c r="F2791" s="8"/>
    </row>
    <row r="2792" spans="1:6" x14ac:dyDescent="0.2">
      <c r="A2792" s="2"/>
      <c r="B2792" s="2"/>
      <c r="C2792" s="2"/>
      <c r="D2792" s="2"/>
      <c r="F2792" s="8"/>
    </row>
    <row r="2793" spans="1:6" x14ac:dyDescent="0.2">
      <c r="A2793" s="2"/>
      <c r="B2793" s="2"/>
      <c r="C2793" s="2"/>
      <c r="D2793" s="2"/>
      <c r="F2793" s="8"/>
    </row>
    <row r="2794" spans="1:6" x14ac:dyDescent="0.2">
      <c r="A2794" s="2"/>
      <c r="B2794" s="2"/>
      <c r="C2794" s="2"/>
      <c r="D2794" s="2"/>
      <c r="F2794" s="8"/>
    </row>
    <row r="2795" spans="1:6" x14ac:dyDescent="0.2">
      <c r="A2795" s="2"/>
      <c r="B2795" s="2"/>
      <c r="C2795" s="2"/>
      <c r="D2795" s="2"/>
      <c r="F2795" s="8"/>
    </row>
    <row r="2796" spans="1:6" x14ac:dyDescent="0.2">
      <c r="A2796" s="2"/>
      <c r="B2796" s="2"/>
      <c r="C2796" s="2"/>
      <c r="D2796" s="2"/>
      <c r="F2796" s="8"/>
    </row>
    <row r="2797" spans="1:6" x14ac:dyDescent="0.2">
      <c r="A2797" s="2"/>
      <c r="B2797" s="2"/>
      <c r="C2797" s="2"/>
      <c r="D2797" s="2"/>
      <c r="F2797" s="8"/>
    </row>
    <row r="2798" spans="1:6" x14ac:dyDescent="0.2">
      <c r="A2798" s="2"/>
      <c r="B2798" s="2"/>
      <c r="C2798" s="2"/>
      <c r="D2798" s="2"/>
      <c r="F2798" s="8"/>
    </row>
    <row r="2799" spans="1:6" x14ac:dyDescent="0.2">
      <c r="A2799" s="2"/>
      <c r="B2799" s="2"/>
      <c r="C2799" s="2"/>
      <c r="D2799" s="2"/>
    </row>
    <row r="2800" spans="1:6" x14ac:dyDescent="0.2">
      <c r="A2800" s="2"/>
      <c r="B2800" s="2"/>
      <c r="C2800" s="2"/>
      <c r="D2800" s="2"/>
      <c r="F2800" s="8"/>
    </row>
    <row r="2801" spans="1:6" x14ac:dyDescent="0.2">
      <c r="A2801" s="2"/>
      <c r="B2801" s="2"/>
      <c r="C2801" s="2"/>
      <c r="D2801" s="2"/>
      <c r="F2801" s="8"/>
    </row>
    <row r="2802" spans="1:6" x14ac:dyDescent="0.2">
      <c r="A2802" s="2"/>
      <c r="B2802" s="2"/>
      <c r="C2802" s="2"/>
      <c r="D2802" s="2"/>
      <c r="F2802" s="8"/>
    </row>
    <row r="2803" spans="1:6" x14ac:dyDescent="0.2">
      <c r="A2803" s="2"/>
      <c r="B2803" s="2"/>
      <c r="C2803" s="2"/>
      <c r="D2803" s="2"/>
      <c r="F2803" s="8"/>
    </row>
    <row r="2804" spans="1:6" x14ac:dyDescent="0.2">
      <c r="A2804" s="2"/>
      <c r="B2804" s="2"/>
      <c r="C2804" s="2"/>
      <c r="D2804" s="2"/>
      <c r="F2804" s="8"/>
    </row>
    <row r="2805" spans="1:6" x14ac:dyDescent="0.2">
      <c r="A2805" s="2"/>
      <c r="B2805" s="2"/>
      <c r="C2805" s="2"/>
      <c r="D2805" s="2"/>
      <c r="F2805" s="8"/>
    </row>
    <row r="2806" spans="1:6" x14ac:dyDescent="0.2">
      <c r="A2806" s="2"/>
      <c r="B2806" s="2"/>
      <c r="C2806" s="2"/>
      <c r="D2806" s="2"/>
    </row>
    <row r="2807" spans="1:6" x14ac:dyDescent="0.2">
      <c r="A2807" s="2"/>
      <c r="B2807" s="2"/>
      <c r="C2807" s="2"/>
      <c r="D2807" s="2"/>
      <c r="F2807" s="8"/>
    </row>
    <row r="2808" spans="1:6" x14ac:dyDescent="0.2">
      <c r="A2808" s="2"/>
      <c r="B2808" s="2"/>
      <c r="C2808" s="2"/>
      <c r="D2808" s="2"/>
      <c r="F2808" s="8"/>
    </row>
    <row r="2809" spans="1:6" x14ac:dyDescent="0.2">
      <c r="A2809" s="2"/>
      <c r="B2809" s="2"/>
      <c r="C2809" s="2"/>
      <c r="D2809" s="2"/>
      <c r="F2809" s="8"/>
    </row>
    <row r="2810" spans="1:6" x14ac:dyDescent="0.2">
      <c r="A2810" s="2"/>
      <c r="B2810" s="2"/>
      <c r="C2810" s="2"/>
      <c r="D2810" s="2"/>
      <c r="F2810" s="8"/>
    </row>
    <row r="2811" spans="1:6" x14ac:dyDescent="0.2">
      <c r="A2811" s="2"/>
      <c r="B2811" s="2"/>
      <c r="C2811" s="2"/>
      <c r="D2811" s="2"/>
      <c r="F2811" s="8"/>
    </row>
    <row r="2812" spans="1:6" x14ac:dyDescent="0.2">
      <c r="A2812" s="2"/>
      <c r="B2812" s="2"/>
      <c r="C2812" s="2"/>
      <c r="D2812" s="2"/>
      <c r="F2812" s="8"/>
    </row>
    <row r="2813" spans="1:6" x14ac:dyDescent="0.2">
      <c r="A2813" s="2"/>
      <c r="B2813" s="2"/>
      <c r="C2813" s="2"/>
      <c r="D2813" s="2"/>
      <c r="F2813" s="8"/>
    </row>
    <row r="2814" spans="1:6" x14ac:dyDescent="0.2">
      <c r="A2814" s="2"/>
      <c r="B2814" s="2"/>
      <c r="C2814" s="2"/>
      <c r="D2814" s="2"/>
      <c r="F2814" s="8"/>
    </row>
    <row r="2815" spans="1:6" x14ac:dyDescent="0.2">
      <c r="A2815" s="2"/>
      <c r="B2815" s="2"/>
      <c r="C2815" s="2"/>
      <c r="D2815" s="2"/>
      <c r="F2815" s="8"/>
    </row>
    <row r="2816" spans="1:6" x14ac:dyDescent="0.2">
      <c r="A2816" s="2"/>
      <c r="B2816" s="2"/>
      <c r="C2816" s="2"/>
      <c r="D2816" s="2"/>
      <c r="F2816" s="8"/>
    </row>
    <row r="2817" spans="1:6" x14ac:dyDescent="0.2">
      <c r="A2817" s="2"/>
      <c r="B2817" s="2"/>
      <c r="C2817" s="2"/>
      <c r="D2817" s="2"/>
      <c r="F2817" s="8"/>
    </row>
    <row r="2818" spans="1:6" x14ac:dyDescent="0.2">
      <c r="A2818" s="2"/>
      <c r="B2818" s="2"/>
      <c r="C2818" s="2"/>
      <c r="D2818" s="2"/>
      <c r="F2818" s="8"/>
    </row>
    <row r="2819" spans="1:6" x14ac:dyDescent="0.2">
      <c r="A2819" s="2"/>
      <c r="B2819" s="2"/>
      <c r="C2819" s="2"/>
      <c r="D2819" s="2"/>
      <c r="F2819" s="8"/>
    </row>
    <row r="2820" spans="1:6" x14ac:dyDescent="0.2">
      <c r="A2820" s="2"/>
      <c r="B2820" s="2"/>
      <c r="C2820" s="2"/>
      <c r="D2820" s="2"/>
      <c r="F2820" s="8"/>
    </row>
    <row r="2821" spans="1:6" x14ac:dyDescent="0.2">
      <c r="A2821" s="2"/>
      <c r="B2821" s="2"/>
      <c r="C2821" s="2"/>
      <c r="D2821" s="2"/>
      <c r="F2821" s="8"/>
    </row>
    <row r="2822" spans="1:6" x14ac:dyDescent="0.2">
      <c r="A2822" s="2"/>
      <c r="B2822" s="2"/>
      <c r="C2822" s="2"/>
      <c r="D2822" s="2"/>
      <c r="F2822" s="8"/>
    </row>
    <row r="2823" spans="1:6" x14ac:dyDescent="0.2">
      <c r="A2823" s="2"/>
      <c r="B2823" s="2"/>
      <c r="C2823" s="2"/>
      <c r="D2823" s="2"/>
      <c r="F2823" s="8"/>
    </row>
    <row r="2824" spans="1:6" x14ac:dyDescent="0.2">
      <c r="A2824" s="2"/>
      <c r="B2824" s="2"/>
      <c r="C2824" s="2"/>
      <c r="D2824" s="2"/>
      <c r="F2824" s="8"/>
    </row>
    <row r="2825" spans="1:6" x14ac:dyDescent="0.2">
      <c r="A2825" s="2"/>
      <c r="B2825" s="2"/>
      <c r="C2825" s="2"/>
      <c r="D2825" s="2"/>
      <c r="F2825" s="8"/>
    </row>
    <row r="2826" spans="1:6" x14ac:dyDescent="0.2">
      <c r="A2826" s="2"/>
      <c r="B2826" s="2"/>
      <c r="C2826" s="2"/>
      <c r="D2826" s="2"/>
      <c r="F2826" s="8"/>
    </row>
    <row r="2827" spans="1:6" x14ac:dyDescent="0.2">
      <c r="A2827" s="2"/>
      <c r="B2827" s="2"/>
      <c r="C2827" s="2"/>
      <c r="D2827" s="2"/>
      <c r="F2827" s="8"/>
    </row>
    <row r="2828" spans="1:6" x14ac:dyDescent="0.2">
      <c r="A2828" s="2"/>
      <c r="B2828" s="2"/>
      <c r="C2828" s="2"/>
      <c r="D2828" s="2"/>
      <c r="F2828" s="8"/>
    </row>
    <row r="2829" spans="1:6" x14ac:dyDescent="0.2">
      <c r="A2829" s="2"/>
      <c r="B2829" s="2"/>
      <c r="C2829" s="2"/>
      <c r="D2829" s="2"/>
      <c r="F2829" s="8"/>
    </row>
    <row r="2830" spans="1:6" x14ac:dyDescent="0.2">
      <c r="A2830" s="2"/>
      <c r="B2830" s="2"/>
      <c r="C2830" s="2"/>
      <c r="D2830" s="2"/>
      <c r="F2830" s="8"/>
    </row>
    <row r="2831" spans="1:6" x14ac:dyDescent="0.2">
      <c r="A2831" s="2"/>
      <c r="B2831" s="2"/>
      <c r="C2831" s="2"/>
      <c r="D2831" s="2"/>
      <c r="F2831" s="8"/>
    </row>
    <row r="2832" spans="1:6" x14ac:dyDescent="0.2">
      <c r="A2832" s="2"/>
      <c r="B2832" s="2"/>
      <c r="C2832" s="2"/>
      <c r="D2832" s="2"/>
      <c r="F2832" s="8"/>
    </row>
    <row r="2833" spans="1:6" x14ac:dyDescent="0.2">
      <c r="A2833" s="2"/>
      <c r="B2833" s="2"/>
      <c r="C2833" s="2"/>
      <c r="D2833" s="2"/>
      <c r="F2833" s="8"/>
    </row>
    <row r="2834" spans="1:6" x14ac:dyDescent="0.2">
      <c r="A2834" s="2"/>
      <c r="B2834" s="2"/>
      <c r="C2834" s="2"/>
      <c r="D2834" s="2"/>
      <c r="F2834" s="8"/>
    </row>
    <row r="2835" spans="1:6" x14ac:dyDescent="0.2">
      <c r="A2835" s="2"/>
      <c r="B2835" s="2"/>
      <c r="C2835" s="2"/>
      <c r="D2835" s="2"/>
      <c r="F2835" s="8"/>
    </row>
    <row r="2836" spans="1:6" x14ac:dyDescent="0.2">
      <c r="A2836" s="2"/>
      <c r="B2836" s="2"/>
      <c r="C2836" s="2"/>
      <c r="D2836" s="2"/>
      <c r="F2836" s="8"/>
    </row>
    <row r="2837" spans="1:6" x14ac:dyDescent="0.2">
      <c r="A2837" s="2"/>
      <c r="B2837" s="2"/>
      <c r="C2837" s="2"/>
      <c r="D2837" s="2"/>
      <c r="F2837" s="8"/>
    </row>
    <row r="2838" spans="1:6" x14ac:dyDescent="0.2">
      <c r="A2838" s="2"/>
      <c r="B2838" s="2"/>
      <c r="C2838" s="2"/>
      <c r="D2838" s="2"/>
      <c r="F2838" s="8"/>
    </row>
    <row r="2839" spans="1:6" x14ac:dyDescent="0.2">
      <c r="A2839" s="2"/>
      <c r="B2839" s="2"/>
      <c r="C2839" s="2"/>
      <c r="D2839" s="2"/>
      <c r="F2839" s="8"/>
    </row>
    <row r="2840" spans="1:6" x14ac:dyDescent="0.2">
      <c r="A2840" s="2"/>
      <c r="B2840" s="2"/>
      <c r="C2840" s="2"/>
      <c r="D2840" s="2"/>
      <c r="F2840" s="8"/>
    </row>
    <row r="2841" spans="1:6" x14ac:dyDescent="0.2">
      <c r="A2841" s="2"/>
      <c r="B2841" s="2"/>
      <c r="C2841" s="2"/>
      <c r="D2841" s="2"/>
      <c r="F2841" s="8"/>
    </row>
    <row r="2842" spans="1:6" x14ac:dyDescent="0.2">
      <c r="A2842" s="2"/>
      <c r="B2842" s="2"/>
      <c r="C2842" s="2"/>
      <c r="D2842" s="2"/>
      <c r="F2842" s="8"/>
    </row>
    <row r="2843" spans="1:6" x14ac:dyDescent="0.2">
      <c r="A2843" s="2"/>
      <c r="B2843" s="2"/>
      <c r="C2843" s="2"/>
      <c r="D2843" s="2"/>
      <c r="F2843" s="8"/>
    </row>
    <row r="2844" spans="1:6" x14ac:dyDescent="0.2">
      <c r="A2844" s="2"/>
      <c r="B2844" s="2"/>
      <c r="C2844" s="2"/>
      <c r="D2844" s="2"/>
      <c r="F2844" s="8"/>
    </row>
    <row r="2845" spans="1:6" x14ac:dyDescent="0.2">
      <c r="A2845" s="2"/>
      <c r="B2845" s="2"/>
      <c r="C2845" s="2"/>
      <c r="D2845" s="2"/>
      <c r="F2845" s="8"/>
    </row>
    <row r="2846" spans="1:6" x14ac:dyDescent="0.2">
      <c r="A2846" s="2"/>
      <c r="B2846" s="2"/>
      <c r="C2846" s="2"/>
      <c r="D2846" s="2"/>
      <c r="F2846" s="8"/>
    </row>
    <row r="2847" spans="1:6" x14ac:dyDescent="0.2">
      <c r="A2847" s="2"/>
      <c r="B2847" s="2"/>
      <c r="C2847" s="2"/>
      <c r="D2847" s="2"/>
      <c r="F2847" s="8"/>
    </row>
    <row r="2848" spans="1:6" x14ac:dyDescent="0.2">
      <c r="A2848" s="2"/>
      <c r="B2848" s="2"/>
      <c r="C2848" s="2"/>
      <c r="D2848" s="2"/>
      <c r="F2848" s="8"/>
    </row>
    <row r="2849" spans="1:6" x14ac:dyDescent="0.2">
      <c r="A2849" s="2"/>
      <c r="B2849" s="2"/>
      <c r="C2849" s="2"/>
      <c r="D2849" s="2"/>
      <c r="F2849" s="8"/>
    </row>
    <row r="2850" spans="1:6" x14ac:dyDescent="0.2">
      <c r="A2850" s="2"/>
      <c r="B2850" s="2"/>
      <c r="C2850" s="2"/>
      <c r="D2850" s="2"/>
      <c r="F2850" s="8"/>
    </row>
    <row r="2851" spans="1:6" x14ac:dyDescent="0.2">
      <c r="A2851" s="2"/>
      <c r="B2851" s="2"/>
      <c r="C2851" s="2"/>
      <c r="D2851" s="2"/>
      <c r="F2851" s="8"/>
    </row>
    <row r="2852" spans="1:6" x14ac:dyDescent="0.2">
      <c r="A2852" s="2"/>
      <c r="B2852" s="2"/>
      <c r="C2852" s="2"/>
      <c r="D2852" s="2"/>
      <c r="F2852" s="8"/>
    </row>
    <row r="2853" spans="1:6" x14ac:dyDescent="0.2">
      <c r="A2853" s="2"/>
      <c r="B2853" s="2"/>
      <c r="C2853" s="2"/>
      <c r="D2853" s="2"/>
      <c r="F2853" s="8"/>
    </row>
    <row r="2854" spans="1:6" x14ac:dyDescent="0.2">
      <c r="A2854" s="2"/>
      <c r="B2854" s="2"/>
      <c r="C2854" s="2"/>
      <c r="D2854" s="2"/>
      <c r="F2854" s="8"/>
    </row>
    <row r="2855" spans="1:6" x14ac:dyDescent="0.2">
      <c r="A2855" s="2"/>
      <c r="B2855" s="2"/>
      <c r="C2855" s="2"/>
      <c r="D2855" s="2"/>
      <c r="F2855" s="8"/>
    </row>
    <row r="2856" spans="1:6" x14ac:dyDescent="0.2">
      <c r="A2856" s="2"/>
      <c r="B2856" s="2"/>
      <c r="C2856" s="2"/>
      <c r="D2856" s="2"/>
      <c r="F2856" s="8"/>
    </row>
    <row r="2857" spans="1:6" x14ac:dyDescent="0.2">
      <c r="A2857" s="2"/>
      <c r="B2857" s="2"/>
      <c r="C2857" s="2"/>
      <c r="D2857" s="2"/>
      <c r="F2857" s="8"/>
    </row>
    <row r="2858" spans="1:6" x14ac:dyDescent="0.2">
      <c r="A2858" s="2"/>
      <c r="B2858" s="2"/>
      <c r="C2858" s="2"/>
      <c r="D2858" s="2"/>
      <c r="F2858" s="8"/>
    </row>
    <row r="2859" spans="1:6" x14ac:dyDescent="0.2">
      <c r="A2859" s="2"/>
      <c r="B2859" s="2"/>
      <c r="C2859" s="2"/>
      <c r="D2859" s="2"/>
      <c r="F2859" s="8"/>
    </row>
    <row r="2860" spans="1:6" x14ac:dyDescent="0.2">
      <c r="A2860" s="2"/>
      <c r="B2860" s="2"/>
      <c r="C2860" s="2"/>
      <c r="D2860" s="2"/>
      <c r="F2860" s="8"/>
    </row>
    <row r="2861" spans="1:6" x14ac:dyDescent="0.2">
      <c r="A2861" s="2"/>
      <c r="B2861" s="2"/>
      <c r="C2861" s="2"/>
      <c r="D2861" s="2"/>
      <c r="F2861" s="8"/>
    </row>
    <row r="2862" spans="1:6" x14ac:dyDescent="0.2">
      <c r="A2862" s="2"/>
      <c r="B2862" s="2"/>
      <c r="C2862" s="2"/>
      <c r="D2862" s="2"/>
      <c r="F2862" s="8"/>
    </row>
    <row r="2863" spans="1:6" x14ac:dyDescent="0.2">
      <c r="A2863" s="2"/>
      <c r="B2863" s="2"/>
      <c r="C2863" s="2"/>
      <c r="D2863" s="2"/>
      <c r="F2863" s="8"/>
    </row>
    <row r="2864" spans="1:6" x14ac:dyDescent="0.2">
      <c r="A2864" s="2"/>
      <c r="B2864" s="2"/>
      <c r="C2864" s="2"/>
      <c r="D2864" s="2"/>
      <c r="F2864" s="8"/>
    </row>
    <row r="2865" spans="1:6" x14ac:dyDescent="0.2">
      <c r="A2865" s="2"/>
      <c r="B2865" s="2"/>
      <c r="C2865" s="2"/>
      <c r="D2865" s="2"/>
      <c r="F2865" s="8"/>
    </row>
    <row r="2866" spans="1:6" x14ac:dyDescent="0.2">
      <c r="A2866" s="2"/>
      <c r="B2866" s="2"/>
      <c r="C2866" s="2"/>
      <c r="D2866" s="2"/>
      <c r="F2866" s="8"/>
    </row>
    <row r="2867" spans="1:6" x14ac:dyDescent="0.2">
      <c r="A2867" s="2"/>
      <c r="B2867" s="2"/>
      <c r="C2867" s="2"/>
      <c r="D2867" s="2"/>
      <c r="F2867" s="8"/>
    </row>
    <row r="2868" spans="1:6" x14ac:dyDescent="0.2">
      <c r="A2868" s="2"/>
      <c r="B2868" s="2"/>
      <c r="C2868" s="2"/>
      <c r="D2868" s="2"/>
      <c r="F2868" s="8"/>
    </row>
    <row r="2869" spans="1:6" x14ac:dyDescent="0.2">
      <c r="A2869" s="2"/>
      <c r="B2869" s="2"/>
      <c r="C2869" s="2"/>
      <c r="D2869" s="2"/>
      <c r="F2869" s="8"/>
    </row>
    <row r="2870" spans="1:6" x14ac:dyDescent="0.2">
      <c r="A2870" s="2"/>
      <c r="B2870" s="2"/>
      <c r="C2870" s="2"/>
      <c r="D2870" s="2"/>
      <c r="F2870" s="8"/>
    </row>
    <row r="2871" spans="1:6" x14ac:dyDescent="0.2">
      <c r="A2871" s="2"/>
      <c r="B2871" s="2"/>
      <c r="C2871" s="2"/>
      <c r="D2871" s="2"/>
      <c r="F2871" s="8"/>
    </row>
    <row r="2872" spans="1:6" x14ac:dyDescent="0.2">
      <c r="A2872" s="2"/>
      <c r="B2872" s="2"/>
      <c r="C2872" s="2"/>
      <c r="D2872" s="2"/>
      <c r="F2872" s="8"/>
    </row>
    <row r="2873" spans="1:6" x14ac:dyDescent="0.2">
      <c r="A2873" s="2"/>
      <c r="B2873" s="2"/>
      <c r="C2873" s="2"/>
      <c r="D2873" s="2"/>
      <c r="F2873" s="8"/>
    </row>
    <row r="2874" spans="1:6" x14ac:dyDescent="0.2">
      <c r="A2874" s="2"/>
      <c r="B2874" s="2"/>
      <c r="C2874" s="2"/>
      <c r="D2874" s="2"/>
      <c r="F2874" s="8"/>
    </row>
    <row r="2875" spans="1:6" x14ac:dyDescent="0.2">
      <c r="A2875" s="2"/>
      <c r="B2875" s="2"/>
      <c r="C2875" s="2"/>
      <c r="D2875" s="2"/>
      <c r="F2875" s="8"/>
    </row>
    <row r="2876" spans="1:6" x14ac:dyDescent="0.2">
      <c r="A2876" s="2"/>
      <c r="B2876" s="2"/>
      <c r="C2876" s="2"/>
      <c r="D2876" s="2"/>
      <c r="F2876" s="8"/>
    </row>
    <row r="2877" spans="1:6" x14ac:dyDescent="0.2">
      <c r="A2877" s="2"/>
      <c r="B2877" s="2"/>
      <c r="C2877" s="2"/>
      <c r="D2877" s="2"/>
      <c r="F2877" s="8"/>
    </row>
    <row r="2878" spans="1:6" x14ac:dyDescent="0.2">
      <c r="A2878" s="2"/>
      <c r="B2878" s="2"/>
      <c r="C2878" s="2"/>
      <c r="D2878" s="2"/>
      <c r="F2878" s="8"/>
    </row>
    <row r="2879" spans="1:6" x14ac:dyDescent="0.2">
      <c r="A2879" s="2"/>
      <c r="B2879" s="2"/>
      <c r="C2879" s="2"/>
      <c r="D2879" s="2"/>
      <c r="F2879" s="8"/>
    </row>
    <row r="2880" spans="1:6" x14ac:dyDescent="0.2">
      <c r="A2880" s="2"/>
      <c r="B2880" s="2"/>
      <c r="C2880" s="2"/>
      <c r="D2880" s="2"/>
      <c r="F2880" s="8"/>
    </row>
    <row r="2881" spans="1:6" x14ac:dyDescent="0.2">
      <c r="A2881" s="2"/>
      <c r="B2881" s="2"/>
      <c r="C2881" s="2"/>
      <c r="D2881" s="2"/>
      <c r="F2881" s="8"/>
    </row>
    <row r="2882" spans="1:6" x14ac:dyDescent="0.2">
      <c r="A2882" s="2"/>
      <c r="B2882" s="2"/>
      <c r="C2882" s="2"/>
      <c r="D2882" s="2"/>
      <c r="F2882" s="8"/>
    </row>
    <row r="2883" spans="1:6" x14ac:dyDescent="0.2">
      <c r="A2883" s="2"/>
      <c r="B2883" s="2"/>
      <c r="C2883" s="2"/>
      <c r="D2883" s="2"/>
      <c r="F2883" s="8"/>
    </row>
    <row r="2884" spans="1:6" x14ac:dyDescent="0.2">
      <c r="A2884" s="2"/>
      <c r="B2884" s="2"/>
      <c r="C2884" s="2"/>
      <c r="D2884" s="2"/>
      <c r="F2884" s="8"/>
    </row>
    <row r="2885" spans="1:6" x14ac:dyDescent="0.2">
      <c r="A2885" s="2"/>
      <c r="B2885" s="2"/>
      <c r="C2885" s="2"/>
      <c r="D2885" s="2"/>
      <c r="F2885" s="8"/>
    </row>
    <row r="2886" spans="1:6" x14ac:dyDescent="0.2">
      <c r="A2886" s="2"/>
      <c r="B2886" s="2"/>
      <c r="C2886" s="2"/>
      <c r="D2886" s="2"/>
      <c r="F2886" s="8"/>
    </row>
    <row r="2887" spans="1:6" x14ac:dyDescent="0.2">
      <c r="A2887" s="2"/>
      <c r="B2887" s="2"/>
      <c r="C2887" s="2"/>
      <c r="D2887" s="2"/>
      <c r="F2887" s="8"/>
    </row>
    <row r="2888" spans="1:6" x14ac:dyDescent="0.2">
      <c r="A2888" s="2"/>
      <c r="B2888" s="2"/>
      <c r="C2888" s="2"/>
      <c r="D2888" s="2"/>
      <c r="F2888" s="8"/>
    </row>
    <row r="2889" spans="1:6" x14ac:dyDescent="0.2">
      <c r="A2889" s="2"/>
      <c r="B2889" s="2"/>
      <c r="C2889" s="2"/>
      <c r="D2889" s="2"/>
      <c r="F2889" s="8"/>
    </row>
    <row r="2890" spans="1:6" x14ac:dyDescent="0.2">
      <c r="A2890" s="2"/>
      <c r="B2890" s="2"/>
      <c r="C2890" s="2"/>
      <c r="D2890" s="2"/>
      <c r="F2890" s="8"/>
    </row>
    <row r="2891" spans="1:6" x14ac:dyDescent="0.2">
      <c r="A2891" s="2"/>
      <c r="B2891" s="2"/>
      <c r="C2891" s="2"/>
      <c r="D2891" s="2"/>
      <c r="F2891" s="8"/>
    </row>
    <row r="2892" spans="1:6" x14ac:dyDescent="0.2">
      <c r="A2892" s="2"/>
      <c r="B2892" s="2"/>
      <c r="C2892" s="2"/>
      <c r="D2892" s="2"/>
      <c r="F2892" s="8"/>
    </row>
    <row r="2893" spans="1:6" x14ac:dyDescent="0.2">
      <c r="A2893" s="2"/>
      <c r="B2893" s="2"/>
      <c r="C2893" s="2"/>
      <c r="D2893" s="2"/>
      <c r="F2893" s="8"/>
    </row>
    <row r="2894" spans="1:6" x14ac:dyDescent="0.2">
      <c r="A2894" s="2"/>
      <c r="B2894" s="2"/>
      <c r="C2894" s="2"/>
      <c r="D2894" s="2"/>
      <c r="F2894" s="8"/>
    </row>
    <row r="2895" spans="1:6" x14ac:dyDescent="0.2">
      <c r="A2895" s="2"/>
      <c r="B2895" s="2"/>
      <c r="C2895" s="2"/>
      <c r="D2895" s="2"/>
      <c r="F2895" s="8"/>
    </row>
    <row r="2896" spans="1:6" x14ac:dyDescent="0.2">
      <c r="A2896" s="2"/>
      <c r="B2896" s="2"/>
      <c r="C2896" s="2"/>
      <c r="D2896" s="2"/>
      <c r="F2896" s="8"/>
    </row>
    <row r="2897" spans="1:6" x14ac:dyDescent="0.2">
      <c r="A2897" s="2"/>
      <c r="B2897" s="2"/>
      <c r="C2897" s="2"/>
      <c r="D2897" s="2"/>
      <c r="F2897" s="8"/>
    </row>
    <row r="2898" spans="1:6" x14ac:dyDescent="0.2">
      <c r="A2898" s="2"/>
      <c r="B2898" s="2"/>
      <c r="C2898" s="2"/>
      <c r="D2898" s="2"/>
      <c r="F2898" s="8"/>
    </row>
    <row r="2899" spans="1:6" x14ac:dyDescent="0.2">
      <c r="A2899" s="2"/>
      <c r="B2899" s="2"/>
      <c r="C2899" s="2"/>
      <c r="D2899" s="2"/>
      <c r="F2899" s="8"/>
    </row>
    <row r="2900" spans="1:6" x14ac:dyDescent="0.2">
      <c r="A2900" s="2"/>
      <c r="B2900" s="2"/>
      <c r="C2900" s="2"/>
      <c r="D2900" s="2"/>
      <c r="F2900" s="8"/>
    </row>
    <row r="2901" spans="1:6" x14ac:dyDescent="0.2">
      <c r="A2901" s="2"/>
      <c r="B2901" s="2"/>
      <c r="C2901" s="2"/>
      <c r="D2901" s="2"/>
      <c r="F2901" s="8"/>
    </row>
    <row r="2902" spans="1:6" x14ac:dyDescent="0.2">
      <c r="A2902" s="2"/>
      <c r="B2902" s="2"/>
      <c r="C2902" s="2"/>
      <c r="D2902" s="2"/>
      <c r="F2902" s="8"/>
    </row>
    <row r="2903" spans="1:6" x14ac:dyDescent="0.2">
      <c r="A2903" s="2"/>
      <c r="B2903" s="2"/>
      <c r="C2903" s="2"/>
      <c r="D2903" s="2"/>
      <c r="F2903" s="8"/>
    </row>
    <row r="2904" spans="1:6" x14ac:dyDescent="0.2">
      <c r="A2904" s="2"/>
      <c r="B2904" s="2"/>
      <c r="C2904" s="2"/>
      <c r="D2904" s="2"/>
      <c r="F2904" s="8"/>
    </row>
    <row r="2905" spans="1:6" x14ac:dyDescent="0.2">
      <c r="A2905" s="2"/>
      <c r="B2905" s="2"/>
      <c r="C2905" s="2"/>
      <c r="D2905" s="2"/>
      <c r="F2905" s="8"/>
    </row>
    <row r="2906" spans="1:6" x14ac:dyDescent="0.2">
      <c r="A2906" s="2"/>
      <c r="B2906" s="2"/>
      <c r="C2906" s="2"/>
      <c r="D2906" s="2"/>
      <c r="F2906" s="8"/>
    </row>
    <row r="2907" spans="1:6" x14ac:dyDescent="0.2">
      <c r="A2907" s="2"/>
      <c r="B2907" s="2"/>
      <c r="C2907" s="2"/>
      <c r="D2907" s="2"/>
      <c r="F2907" s="8"/>
    </row>
    <row r="2908" spans="1:6" x14ac:dyDescent="0.2">
      <c r="A2908" s="2"/>
      <c r="B2908" s="2"/>
      <c r="C2908" s="2"/>
      <c r="D2908" s="2"/>
      <c r="F2908" s="8"/>
    </row>
    <row r="2909" spans="1:6" x14ac:dyDescent="0.2">
      <c r="A2909" s="2"/>
      <c r="B2909" s="2"/>
      <c r="C2909" s="2"/>
      <c r="D2909" s="2"/>
      <c r="F2909" s="8"/>
    </row>
    <row r="2910" spans="1:6" x14ac:dyDescent="0.2">
      <c r="A2910" s="2"/>
      <c r="B2910" s="2"/>
      <c r="C2910" s="2"/>
      <c r="D2910" s="2"/>
      <c r="F2910" s="8"/>
    </row>
    <row r="2911" spans="1:6" x14ac:dyDescent="0.2">
      <c r="A2911" s="2"/>
      <c r="B2911" s="2"/>
      <c r="C2911" s="2"/>
      <c r="D2911" s="2"/>
      <c r="F2911" s="8"/>
    </row>
    <row r="2912" spans="1:6" x14ac:dyDescent="0.2">
      <c r="A2912" s="2"/>
      <c r="B2912" s="2"/>
      <c r="C2912" s="2"/>
      <c r="D2912" s="2"/>
      <c r="F2912" s="8"/>
    </row>
    <row r="2913" spans="1:6" x14ac:dyDescent="0.2">
      <c r="A2913" s="2"/>
      <c r="B2913" s="2"/>
      <c r="C2913" s="2"/>
      <c r="D2913" s="2"/>
      <c r="F2913" s="8"/>
    </row>
    <row r="2914" spans="1:6" x14ac:dyDescent="0.2">
      <c r="A2914" s="2"/>
      <c r="B2914" s="2"/>
      <c r="C2914" s="2"/>
      <c r="D2914" s="2"/>
      <c r="F2914" s="8"/>
    </row>
    <row r="2915" spans="1:6" x14ac:dyDescent="0.2">
      <c r="A2915" s="2"/>
      <c r="B2915" s="2"/>
      <c r="C2915" s="2"/>
      <c r="D2915" s="2"/>
      <c r="F2915" s="8"/>
    </row>
    <row r="2916" spans="1:6" x14ac:dyDescent="0.2">
      <c r="A2916" s="2"/>
      <c r="B2916" s="2"/>
      <c r="C2916" s="2"/>
      <c r="D2916" s="2"/>
      <c r="F2916" s="8"/>
    </row>
    <row r="2917" spans="1:6" x14ac:dyDescent="0.2">
      <c r="A2917" s="2"/>
      <c r="B2917" s="2"/>
      <c r="C2917" s="2"/>
      <c r="D2917" s="2"/>
      <c r="F2917" s="8"/>
    </row>
    <row r="2918" spans="1:6" x14ac:dyDescent="0.2">
      <c r="A2918" s="2"/>
      <c r="B2918" s="2"/>
      <c r="C2918" s="2"/>
      <c r="D2918" s="2"/>
      <c r="F2918" s="8"/>
    </row>
    <row r="2919" spans="1:6" x14ac:dyDescent="0.2">
      <c r="A2919" s="2"/>
      <c r="B2919" s="2"/>
      <c r="C2919" s="2"/>
      <c r="D2919" s="2"/>
      <c r="F2919" s="8"/>
    </row>
    <row r="2920" spans="1:6" x14ac:dyDescent="0.2">
      <c r="A2920" s="2"/>
      <c r="B2920" s="2"/>
      <c r="C2920" s="2"/>
      <c r="D2920" s="2"/>
      <c r="F2920" s="8"/>
    </row>
    <row r="2921" spans="1:6" x14ac:dyDescent="0.2">
      <c r="A2921" s="2"/>
      <c r="B2921" s="2"/>
      <c r="C2921" s="2"/>
      <c r="D2921" s="2"/>
      <c r="F2921" s="8"/>
    </row>
    <row r="2922" spans="1:6" x14ac:dyDescent="0.2">
      <c r="A2922" s="2"/>
      <c r="B2922" s="2"/>
      <c r="C2922" s="2"/>
      <c r="D2922" s="2"/>
      <c r="F2922" s="8"/>
    </row>
    <row r="2923" spans="1:6" x14ac:dyDescent="0.2">
      <c r="A2923" s="2"/>
      <c r="B2923" s="2"/>
      <c r="C2923" s="2"/>
      <c r="D2923" s="2"/>
      <c r="F2923" s="8"/>
    </row>
    <row r="2924" spans="1:6" x14ac:dyDescent="0.2">
      <c r="A2924" s="2"/>
      <c r="B2924" s="2"/>
      <c r="C2924" s="2"/>
      <c r="D2924" s="2"/>
      <c r="F2924" s="8"/>
    </row>
    <row r="2925" spans="1:6" x14ac:dyDescent="0.2">
      <c r="A2925" s="2"/>
      <c r="B2925" s="2"/>
      <c r="C2925" s="2"/>
      <c r="D2925" s="2"/>
      <c r="F2925" s="8"/>
    </row>
    <row r="2926" spans="1:6" x14ac:dyDescent="0.2">
      <c r="A2926" s="2"/>
      <c r="B2926" s="2"/>
      <c r="C2926" s="2"/>
      <c r="D2926" s="2"/>
      <c r="F2926" s="8"/>
    </row>
    <row r="2927" spans="1:6" x14ac:dyDescent="0.2">
      <c r="A2927" s="2"/>
      <c r="B2927" s="2"/>
      <c r="C2927" s="2"/>
      <c r="D2927" s="2"/>
      <c r="F2927" s="8"/>
    </row>
    <row r="2928" spans="1:6" x14ac:dyDescent="0.2">
      <c r="A2928" s="2"/>
      <c r="B2928" s="2"/>
      <c r="C2928" s="2"/>
      <c r="D2928" s="2"/>
    </row>
    <row r="2929" spans="1:6" x14ac:dyDescent="0.2">
      <c r="A2929" s="2"/>
      <c r="B2929" s="2"/>
      <c r="C2929" s="2"/>
      <c r="D2929" s="2"/>
      <c r="F2929" s="8"/>
    </row>
    <row r="2930" spans="1:6" x14ac:dyDescent="0.2">
      <c r="A2930" s="2"/>
      <c r="B2930" s="2"/>
      <c r="C2930" s="2"/>
      <c r="D2930" s="2"/>
      <c r="F2930" s="8"/>
    </row>
    <row r="2931" spans="1:6" x14ac:dyDescent="0.2">
      <c r="A2931" s="2"/>
      <c r="B2931" s="2"/>
      <c r="C2931" s="2"/>
      <c r="D2931" s="2"/>
      <c r="F2931" s="8"/>
    </row>
    <row r="2932" spans="1:6" x14ac:dyDescent="0.2">
      <c r="A2932" s="2"/>
      <c r="B2932" s="2"/>
      <c r="C2932" s="2"/>
      <c r="D2932" s="2"/>
      <c r="F2932" s="8"/>
    </row>
    <row r="2933" spans="1:6" x14ac:dyDescent="0.2">
      <c r="A2933" s="2"/>
      <c r="B2933" s="2"/>
      <c r="C2933" s="2"/>
      <c r="D2933" s="2"/>
      <c r="F2933" s="8"/>
    </row>
    <row r="2934" spans="1:6" x14ac:dyDescent="0.2">
      <c r="A2934" s="2"/>
      <c r="B2934" s="2"/>
      <c r="C2934" s="2"/>
      <c r="D2934" s="2"/>
      <c r="F2934" s="8"/>
    </row>
    <row r="2935" spans="1:6" x14ac:dyDescent="0.2">
      <c r="A2935" s="2"/>
      <c r="B2935" s="2"/>
      <c r="C2935" s="2"/>
      <c r="D2935" s="2"/>
      <c r="F2935" s="8"/>
    </row>
    <row r="2936" spans="1:6" x14ac:dyDescent="0.2">
      <c r="A2936" s="2"/>
      <c r="B2936" s="2"/>
      <c r="C2936" s="2"/>
      <c r="D2936" s="2"/>
      <c r="F2936" s="8"/>
    </row>
    <row r="2937" spans="1:6" x14ac:dyDescent="0.2">
      <c r="A2937" s="2"/>
      <c r="B2937" s="2"/>
      <c r="C2937" s="2"/>
      <c r="D2937" s="2"/>
      <c r="F2937" s="8"/>
    </row>
    <row r="2938" spans="1:6" x14ac:dyDescent="0.2">
      <c r="A2938" s="2"/>
      <c r="B2938" s="2"/>
      <c r="C2938" s="2"/>
      <c r="D2938" s="2"/>
      <c r="F2938" s="8"/>
    </row>
    <row r="2939" spans="1:6" x14ac:dyDescent="0.2">
      <c r="A2939" s="2"/>
      <c r="B2939" s="2"/>
      <c r="C2939" s="2"/>
      <c r="D2939" s="2"/>
      <c r="F2939" s="8"/>
    </row>
    <row r="2940" spans="1:6" x14ac:dyDescent="0.2">
      <c r="A2940" s="2"/>
      <c r="B2940" s="2"/>
      <c r="C2940" s="2"/>
      <c r="D2940" s="2"/>
      <c r="F2940" s="8"/>
    </row>
    <row r="2941" spans="1:6" x14ac:dyDescent="0.2">
      <c r="A2941" s="2"/>
      <c r="B2941" s="2"/>
      <c r="C2941" s="2"/>
      <c r="D2941" s="2"/>
      <c r="F2941" s="8"/>
    </row>
    <row r="2942" spans="1:6" x14ac:dyDescent="0.2">
      <c r="A2942" s="2"/>
      <c r="B2942" s="2"/>
      <c r="C2942" s="2"/>
      <c r="D2942" s="2"/>
      <c r="F2942" s="8"/>
    </row>
    <row r="2943" spans="1:6" x14ac:dyDescent="0.2">
      <c r="A2943" s="2"/>
      <c r="B2943" s="2"/>
      <c r="C2943" s="2"/>
      <c r="D2943" s="2"/>
      <c r="F2943" s="8"/>
    </row>
    <row r="2944" spans="1:6" x14ac:dyDescent="0.2">
      <c r="A2944" s="2"/>
      <c r="B2944" s="2"/>
      <c r="C2944" s="2"/>
      <c r="D2944" s="2"/>
      <c r="F2944" s="8"/>
    </row>
    <row r="2945" spans="1:6" x14ac:dyDescent="0.2">
      <c r="A2945" s="2"/>
      <c r="B2945" s="2"/>
      <c r="C2945" s="2"/>
      <c r="D2945" s="2"/>
      <c r="F2945" s="8"/>
    </row>
    <row r="2946" spans="1:6" x14ac:dyDescent="0.2">
      <c r="A2946" s="2"/>
      <c r="B2946" s="2"/>
      <c r="C2946" s="2"/>
      <c r="D2946" s="2"/>
      <c r="F2946" s="8"/>
    </row>
    <row r="2947" spans="1:6" x14ac:dyDescent="0.2">
      <c r="A2947" s="2"/>
      <c r="B2947" s="2"/>
      <c r="C2947" s="2"/>
      <c r="D2947" s="2"/>
      <c r="F2947" s="8"/>
    </row>
    <row r="2948" spans="1:6" x14ac:dyDescent="0.2">
      <c r="A2948" s="2"/>
      <c r="B2948" s="2"/>
      <c r="C2948" s="2"/>
      <c r="D2948" s="2"/>
      <c r="F2948" s="8"/>
    </row>
    <row r="2949" spans="1:6" x14ac:dyDescent="0.2">
      <c r="A2949" s="2"/>
      <c r="B2949" s="2"/>
      <c r="C2949" s="2"/>
      <c r="D2949" s="2"/>
      <c r="F2949" s="8"/>
    </row>
    <row r="2950" spans="1:6" x14ac:dyDescent="0.2">
      <c r="A2950" s="2"/>
      <c r="B2950" s="2"/>
      <c r="C2950" s="2"/>
      <c r="D2950" s="2"/>
      <c r="F2950" s="8"/>
    </row>
    <row r="2951" spans="1:6" x14ac:dyDescent="0.2">
      <c r="A2951" s="2"/>
      <c r="B2951" s="2"/>
      <c r="C2951" s="2"/>
      <c r="D2951" s="2"/>
      <c r="F2951" s="8"/>
    </row>
    <row r="2952" spans="1:6" x14ac:dyDescent="0.2">
      <c r="A2952" s="2"/>
      <c r="B2952" s="2"/>
      <c r="C2952" s="2"/>
      <c r="D2952" s="2"/>
      <c r="F2952" s="8"/>
    </row>
    <row r="2953" spans="1:6" x14ac:dyDescent="0.2">
      <c r="A2953" s="2"/>
      <c r="B2953" s="2"/>
      <c r="C2953" s="2"/>
      <c r="D2953" s="2"/>
      <c r="F2953" s="8"/>
    </row>
    <row r="2954" spans="1:6" x14ac:dyDescent="0.2">
      <c r="A2954" s="2"/>
      <c r="B2954" s="2"/>
      <c r="C2954" s="2"/>
      <c r="D2954" s="2"/>
      <c r="F2954" s="8"/>
    </row>
    <row r="2955" spans="1:6" x14ac:dyDescent="0.2">
      <c r="A2955" s="2"/>
      <c r="B2955" s="2"/>
      <c r="C2955" s="2"/>
      <c r="D2955" s="2"/>
      <c r="F2955" s="8"/>
    </row>
    <row r="2956" spans="1:6" x14ac:dyDescent="0.2">
      <c r="A2956" s="2"/>
      <c r="B2956" s="2"/>
      <c r="C2956" s="2"/>
      <c r="D2956" s="2"/>
      <c r="F2956" s="8"/>
    </row>
    <row r="2957" spans="1:6" x14ac:dyDescent="0.2">
      <c r="A2957" s="2"/>
      <c r="B2957" s="2"/>
      <c r="C2957" s="2"/>
      <c r="D2957" s="2"/>
      <c r="F2957" s="8"/>
    </row>
    <row r="2958" spans="1:6" x14ac:dyDescent="0.2">
      <c r="A2958" s="2"/>
      <c r="B2958" s="2"/>
      <c r="C2958" s="2"/>
      <c r="D2958" s="2"/>
      <c r="F2958" s="8"/>
    </row>
    <row r="2959" spans="1:6" x14ac:dyDescent="0.2">
      <c r="A2959" s="2"/>
      <c r="B2959" s="2"/>
      <c r="C2959" s="2"/>
      <c r="D2959" s="2"/>
      <c r="F2959" s="8"/>
    </row>
    <row r="2960" spans="1:6" x14ac:dyDescent="0.2">
      <c r="A2960" s="2"/>
      <c r="B2960" s="2"/>
      <c r="C2960" s="2"/>
      <c r="D2960" s="2"/>
      <c r="F2960" s="8"/>
    </row>
    <row r="2961" spans="1:6" x14ac:dyDescent="0.2">
      <c r="A2961" s="2"/>
      <c r="B2961" s="2"/>
      <c r="C2961" s="2"/>
      <c r="D2961" s="2"/>
      <c r="F2961" s="8"/>
    </row>
    <row r="2962" spans="1:6" x14ac:dyDescent="0.2">
      <c r="A2962" s="2"/>
      <c r="B2962" s="2"/>
      <c r="C2962" s="2"/>
      <c r="D2962" s="2"/>
      <c r="F2962" s="8"/>
    </row>
    <row r="2963" spans="1:6" x14ac:dyDescent="0.2">
      <c r="A2963" s="2"/>
      <c r="B2963" s="2"/>
      <c r="C2963" s="2"/>
      <c r="D2963" s="2"/>
      <c r="F2963" s="8"/>
    </row>
    <row r="2964" spans="1:6" x14ac:dyDescent="0.2">
      <c r="A2964" s="2"/>
      <c r="B2964" s="2"/>
      <c r="C2964" s="2"/>
      <c r="D2964" s="2"/>
      <c r="F2964" s="8"/>
    </row>
    <row r="2965" spans="1:6" x14ac:dyDescent="0.2">
      <c r="A2965" s="2"/>
      <c r="B2965" s="2"/>
      <c r="C2965" s="2"/>
      <c r="D2965" s="2"/>
      <c r="F2965" s="8"/>
    </row>
    <row r="2966" spans="1:6" x14ac:dyDescent="0.2">
      <c r="A2966" s="2"/>
      <c r="B2966" s="2"/>
      <c r="C2966" s="2"/>
      <c r="D2966" s="2"/>
      <c r="F2966" s="8"/>
    </row>
    <row r="2967" spans="1:6" x14ac:dyDescent="0.2">
      <c r="A2967" s="2"/>
      <c r="B2967" s="2"/>
      <c r="C2967" s="2"/>
      <c r="D2967" s="2"/>
      <c r="F2967" s="8"/>
    </row>
    <row r="2968" spans="1:6" x14ac:dyDescent="0.2">
      <c r="A2968" s="2"/>
      <c r="B2968" s="2"/>
      <c r="C2968" s="2"/>
      <c r="D2968" s="2"/>
      <c r="F2968" s="8"/>
    </row>
    <row r="2969" spans="1:6" x14ac:dyDescent="0.2">
      <c r="A2969" s="2"/>
      <c r="B2969" s="2"/>
      <c r="C2969" s="2"/>
      <c r="D2969" s="2"/>
      <c r="F2969" s="8"/>
    </row>
    <row r="2970" spans="1:6" x14ac:dyDescent="0.2">
      <c r="A2970" s="2"/>
      <c r="B2970" s="2"/>
      <c r="C2970" s="2"/>
      <c r="D2970" s="2"/>
      <c r="F2970" s="8"/>
    </row>
    <row r="2971" spans="1:6" x14ac:dyDescent="0.2">
      <c r="A2971" s="2"/>
      <c r="B2971" s="2"/>
      <c r="C2971" s="2"/>
      <c r="D2971" s="2"/>
      <c r="F2971" s="8"/>
    </row>
    <row r="2972" spans="1:6" x14ac:dyDescent="0.2">
      <c r="A2972" s="2"/>
      <c r="B2972" s="2"/>
      <c r="C2972" s="2"/>
      <c r="D2972" s="2"/>
      <c r="F2972" s="8"/>
    </row>
    <row r="2973" spans="1:6" x14ac:dyDescent="0.2">
      <c r="A2973" s="2"/>
      <c r="B2973" s="2"/>
      <c r="C2973" s="2"/>
      <c r="D2973" s="2"/>
      <c r="F2973" s="8"/>
    </row>
    <row r="2974" spans="1:6" x14ac:dyDescent="0.2">
      <c r="A2974" s="2"/>
      <c r="B2974" s="2"/>
      <c r="C2974" s="2"/>
      <c r="D2974" s="2"/>
      <c r="F2974" s="8"/>
    </row>
    <row r="2975" spans="1:6" x14ac:dyDescent="0.2">
      <c r="A2975" s="2"/>
      <c r="B2975" s="2"/>
      <c r="C2975" s="2"/>
      <c r="D2975" s="2"/>
      <c r="F2975" s="8"/>
    </row>
    <row r="2976" spans="1:6" x14ac:dyDescent="0.2">
      <c r="A2976" s="2"/>
      <c r="B2976" s="2"/>
      <c r="C2976" s="2"/>
      <c r="D2976" s="2"/>
      <c r="F2976" s="8"/>
    </row>
    <row r="2977" spans="1:6" x14ac:dyDescent="0.2">
      <c r="A2977" s="2"/>
      <c r="B2977" s="2"/>
      <c r="C2977" s="2"/>
      <c r="D2977" s="2"/>
      <c r="F2977" s="8"/>
    </row>
    <row r="2978" spans="1:6" x14ac:dyDescent="0.2">
      <c r="A2978" s="2"/>
      <c r="B2978" s="2"/>
      <c r="C2978" s="2"/>
      <c r="D2978" s="2"/>
      <c r="F2978" s="8"/>
    </row>
    <row r="2979" spans="1:6" x14ac:dyDescent="0.2">
      <c r="A2979" s="2"/>
      <c r="B2979" s="2"/>
      <c r="C2979" s="2"/>
      <c r="D2979" s="2"/>
      <c r="F2979" s="8"/>
    </row>
    <row r="2980" spans="1:6" x14ac:dyDescent="0.2">
      <c r="A2980" s="2"/>
      <c r="B2980" s="2"/>
      <c r="C2980" s="2"/>
      <c r="D2980" s="2"/>
      <c r="F2980" s="8"/>
    </row>
    <row r="2981" spans="1:6" x14ac:dyDescent="0.2">
      <c r="A2981" s="2"/>
      <c r="B2981" s="2"/>
      <c r="C2981" s="2"/>
      <c r="D2981" s="2"/>
      <c r="F2981" s="8"/>
    </row>
    <row r="2982" spans="1:6" x14ac:dyDescent="0.2">
      <c r="A2982" s="2"/>
      <c r="B2982" s="2"/>
      <c r="C2982" s="2"/>
      <c r="D2982" s="2"/>
      <c r="F2982" s="8"/>
    </row>
    <row r="2983" spans="1:6" x14ac:dyDescent="0.2">
      <c r="A2983" s="2"/>
      <c r="B2983" s="2"/>
      <c r="C2983" s="2"/>
      <c r="D2983" s="2"/>
      <c r="F2983" s="8"/>
    </row>
    <row r="2984" spans="1:6" x14ac:dyDescent="0.2">
      <c r="A2984" s="2"/>
      <c r="B2984" s="2"/>
      <c r="C2984" s="2"/>
      <c r="D2984" s="2"/>
      <c r="F2984" s="8"/>
    </row>
    <row r="2985" spans="1:6" x14ac:dyDescent="0.2">
      <c r="A2985" s="2"/>
      <c r="B2985" s="2"/>
      <c r="C2985" s="2"/>
      <c r="D2985" s="2"/>
      <c r="F2985" s="8"/>
    </row>
    <row r="2986" spans="1:6" x14ac:dyDescent="0.2">
      <c r="A2986" s="2"/>
      <c r="B2986" s="2"/>
      <c r="C2986" s="2"/>
      <c r="D2986" s="2"/>
      <c r="F2986" s="8"/>
    </row>
    <row r="2987" spans="1:6" x14ac:dyDescent="0.2">
      <c r="A2987" s="2"/>
      <c r="B2987" s="2"/>
      <c r="C2987" s="2"/>
      <c r="D2987" s="2"/>
      <c r="F2987" s="8"/>
    </row>
    <row r="2988" spans="1:6" x14ac:dyDescent="0.2">
      <c r="A2988" s="2"/>
      <c r="B2988" s="2"/>
      <c r="C2988" s="2"/>
      <c r="D2988" s="2"/>
      <c r="F2988" s="8"/>
    </row>
    <row r="2989" spans="1:6" x14ac:dyDescent="0.2">
      <c r="A2989" s="2"/>
      <c r="B2989" s="2"/>
      <c r="C2989" s="2"/>
      <c r="D2989" s="2"/>
      <c r="F2989" s="8"/>
    </row>
    <row r="2990" spans="1:6" x14ac:dyDescent="0.2">
      <c r="A2990" s="2"/>
      <c r="B2990" s="2"/>
      <c r="C2990" s="2"/>
      <c r="D2990" s="2"/>
      <c r="F2990" s="8"/>
    </row>
    <row r="2991" spans="1:6" x14ac:dyDescent="0.2">
      <c r="A2991" s="2"/>
      <c r="B2991" s="2"/>
      <c r="C2991" s="2"/>
      <c r="D2991" s="2"/>
      <c r="F2991" s="8"/>
    </row>
    <row r="2992" spans="1:6" x14ac:dyDescent="0.2">
      <c r="A2992" s="2"/>
      <c r="B2992" s="2"/>
      <c r="C2992" s="2"/>
      <c r="D2992" s="2"/>
      <c r="F2992" s="8"/>
    </row>
    <row r="2993" spans="1:6" x14ac:dyDescent="0.2">
      <c r="A2993" s="2"/>
      <c r="B2993" s="2"/>
      <c r="C2993" s="2"/>
      <c r="D2993" s="2"/>
      <c r="F2993" s="8"/>
    </row>
    <row r="2994" spans="1:6" x14ac:dyDescent="0.2">
      <c r="A2994" s="2"/>
      <c r="B2994" s="2"/>
      <c r="C2994" s="2"/>
      <c r="D2994" s="2"/>
    </row>
    <row r="2995" spans="1:6" x14ac:dyDescent="0.2">
      <c r="A2995" s="2"/>
      <c r="B2995" s="2"/>
      <c r="C2995" s="2"/>
      <c r="D2995" s="2"/>
      <c r="F2995" s="8"/>
    </row>
    <row r="2996" spans="1:6" x14ac:dyDescent="0.2">
      <c r="A2996" s="2"/>
      <c r="B2996" s="2"/>
      <c r="C2996" s="2"/>
      <c r="D2996" s="2"/>
      <c r="F2996" s="8"/>
    </row>
    <row r="2997" spans="1:6" x14ac:dyDescent="0.2">
      <c r="A2997" s="2"/>
      <c r="B2997" s="2"/>
      <c r="C2997" s="2"/>
      <c r="D2997" s="2"/>
      <c r="F2997" s="8"/>
    </row>
    <row r="2998" spans="1:6" x14ac:dyDescent="0.2">
      <c r="A2998" s="2"/>
      <c r="B2998" s="2"/>
      <c r="C2998" s="2"/>
      <c r="D2998" s="2"/>
      <c r="F2998" s="8"/>
    </row>
    <row r="2999" spans="1:6" x14ac:dyDescent="0.2">
      <c r="A2999" s="2"/>
      <c r="B2999" s="2"/>
      <c r="C2999" s="2"/>
      <c r="D2999" s="2"/>
      <c r="F2999" s="8"/>
    </row>
    <row r="3000" spans="1:6" x14ac:dyDescent="0.2">
      <c r="A3000" s="2"/>
      <c r="B3000" s="2"/>
      <c r="C3000" s="2"/>
      <c r="D3000" s="2"/>
      <c r="F3000" s="8"/>
    </row>
    <row r="3001" spans="1:6" x14ac:dyDescent="0.2">
      <c r="A3001" s="2"/>
      <c r="B3001" s="2"/>
      <c r="C3001" s="2"/>
      <c r="D3001" s="2"/>
      <c r="F3001" s="8"/>
    </row>
    <row r="3002" spans="1:6" x14ac:dyDescent="0.2">
      <c r="A3002" s="2"/>
      <c r="B3002" s="2"/>
      <c r="C3002" s="2"/>
      <c r="D3002" s="2"/>
      <c r="F3002" s="8"/>
    </row>
    <row r="3003" spans="1:6" x14ac:dyDescent="0.2">
      <c r="A3003" s="2"/>
      <c r="B3003" s="2"/>
      <c r="C3003" s="2"/>
      <c r="D3003" s="2"/>
      <c r="F3003" s="8"/>
    </row>
    <row r="3004" spans="1:6" x14ac:dyDescent="0.2">
      <c r="A3004" s="2"/>
      <c r="B3004" s="2"/>
      <c r="C3004" s="2"/>
      <c r="D3004" s="2"/>
      <c r="F3004" s="8"/>
    </row>
    <row r="3005" spans="1:6" x14ac:dyDescent="0.2">
      <c r="A3005" s="2"/>
      <c r="B3005" s="2"/>
      <c r="C3005" s="2"/>
      <c r="D3005" s="2"/>
      <c r="F3005" s="8"/>
    </row>
    <row r="3006" spans="1:6" x14ac:dyDescent="0.2">
      <c r="A3006" s="2"/>
      <c r="B3006" s="2"/>
      <c r="C3006" s="2"/>
      <c r="D3006" s="2"/>
      <c r="F3006" s="8"/>
    </row>
    <row r="3007" spans="1:6" x14ac:dyDescent="0.2">
      <c r="A3007" s="2"/>
      <c r="B3007" s="2"/>
      <c r="C3007" s="2"/>
      <c r="D3007" s="2"/>
      <c r="F3007" s="8"/>
    </row>
    <row r="3008" spans="1:6" x14ac:dyDescent="0.2">
      <c r="A3008" s="2"/>
      <c r="B3008" s="2"/>
      <c r="C3008" s="2"/>
      <c r="D3008" s="2"/>
      <c r="F3008" s="8"/>
    </row>
    <row r="3009" spans="1:6" x14ac:dyDescent="0.2">
      <c r="A3009" s="2"/>
      <c r="B3009" s="2"/>
      <c r="C3009" s="2"/>
      <c r="D3009" s="2"/>
      <c r="F3009" s="8"/>
    </row>
    <row r="3010" spans="1:6" x14ac:dyDescent="0.2">
      <c r="A3010" s="2"/>
      <c r="B3010" s="2"/>
      <c r="C3010" s="2"/>
      <c r="D3010" s="2"/>
      <c r="F3010" s="8"/>
    </row>
    <row r="3011" spans="1:6" x14ac:dyDescent="0.2">
      <c r="A3011" s="2"/>
      <c r="B3011" s="2"/>
      <c r="C3011" s="2"/>
      <c r="D3011" s="2"/>
      <c r="F3011" s="8"/>
    </row>
    <row r="3012" spans="1:6" x14ac:dyDescent="0.2">
      <c r="A3012" s="2"/>
      <c r="B3012" s="2"/>
      <c r="C3012" s="2"/>
      <c r="D3012" s="2"/>
      <c r="F3012" s="8"/>
    </row>
    <row r="3013" spans="1:6" x14ac:dyDescent="0.2">
      <c r="A3013" s="2"/>
      <c r="B3013" s="2"/>
      <c r="C3013" s="2"/>
      <c r="D3013" s="2"/>
      <c r="F3013" s="8"/>
    </row>
    <row r="3014" spans="1:6" x14ac:dyDescent="0.2">
      <c r="A3014" s="2"/>
      <c r="B3014" s="2"/>
      <c r="C3014" s="2"/>
      <c r="D3014" s="2"/>
      <c r="F3014" s="8"/>
    </row>
    <row r="3015" spans="1:6" x14ac:dyDescent="0.2">
      <c r="A3015" s="2"/>
      <c r="B3015" s="2"/>
      <c r="C3015" s="2"/>
      <c r="D3015" s="2"/>
      <c r="F3015" s="8"/>
    </row>
    <row r="3016" spans="1:6" x14ac:dyDescent="0.2">
      <c r="A3016" s="2"/>
      <c r="B3016" s="2"/>
      <c r="C3016" s="2"/>
      <c r="D3016" s="2"/>
      <c r="F3016" s="8"/>
    </row>
    <row r="3017" spans="1:6" x14ac:dyDescent="0.2">
      <c r="A3017" s="2"/>
      <c r="B3017" s="2"/>
      <c r="C3017" s="2"/>
      <c r="D3017" s="2"/>
      <c r="F3017" s="8"/>
    </row>
    <row r="3018" spans="1:6" x14ac:dyDescent="0.2">
      <c r="A3018" s="2"/>
      <c r="B3018" s="2"/>
      <c r="C3018" s="2"/>
      <c r="D3018" s="2"/>
      <c r="F3018" s="8"/>
    </row>
    <row r="3019" spans="1:6" x14ac:dyDescent="0.2">
      <c r="A3019" s="2"/>
      <c r="B3019" s="2"/>
      <c r="C3019" s="2"/>
      <c r="D3019" s="2"/>
      <c r="F3019" s="8"/>
    </row>
    <row r="3020" spans="1:6" x14ac:dyDescent="0.2">
      <c r="A3020" s="2"/>
      <c r="B3020" s="2"/>
      <c r="C3020" s="2"/>
      <c r="D3020" s="2"/>
      <c r="F3020" s="8"/>
    </row>
    <row r="3021" spans="1:6" x14ac:dyDescent="0.2">
      <c r="A3021" s="2"/>
      <c r="B3021" s="2"/>
      <c r="C3021" s="2"/>
      <c r="D3021" s="2"/>
      <c r="F3021" s="8"/>
    </row>
    <row r="3022" spans="1:6" x14ac:dyDescent="0.2">
      <c r="A3022" s="2"/>
      <c r="B3022" s="2"/>
      <c r="C3022" s="2"/>
      <c r="D3022" s="2"/>
      <c r="F3022" s="8"/>
    </row>
    <row r="3023" spans="1:6" x14ac:dyDescent="0.2">
      <c r="A3023" s="2"/>
      <c r="B3023" s="2"/>
      <c r="C3023" s="2"/>
      <c r="D3023" s="2"/>
      <c r="F3023" s="8"/>
    </row>
    <row r="3024" spans="1:6" x14ac:dyDescent="0.2">
      <c r="A3024" s="2"/>
      <c r="B3024" s="2"/>
      <c r="C3024" s="2"/>
      <c r="D3024" s="2"/>
      <c r="F3024" s="8"/>
    </row>
    <row r="3025" spans="1:6" x14ac:dyDescent="0.2">
      <c r="A3025" s="2"/>
      <c r="B3025" s="2"/>
      <c r="C3025" s="2"/>
      <c r="D3025" s="2"/>
      <c r="F3025" s="8"/>
    </row>
    <row r="3026" spans="1:6" x14ac:dyDescent="0.2">
      <c r="A3026" s="2"/>
      <c r="B3026" s="2"/>
      <c r="C3026" s="2"/>
      <c r="D3026" s="2"/>
      <c r="F3026" s="8"/>
    </row>
    <row r="3027" spans="1:6" x14ac:dyDescent="0.2">
      <c r="A3027" s="2"/>
      <c r="B3027" s="2"/>
      <c r="C3027" s="2"/>
      <c r="D3027" s="2"/>
      <c r="F3027" s="8"/>
    </row>
    <row r="3028" spans="1:6" x14ac:dyDescent="0.2">
      <c r="A3028" s="2"/>
      <c r="B3028" s="2"/>
      <c r="C3028" s="2"/>
      <c r="D3028" s="2"/>
      <c r="F3028" s="8"/>
    </row>
    <row r="3029" spans="1:6" x14ac:dyDescent="0.2">
      <c r="A3029" s="2"/>
      <c r="B3029" s="2"/>
      <c r="C3029" s="2"/>
      <c r="D3029" s="2"/>
      <c r="F3029" s="8"/>
    </row>
    <row r="3030" spans="1:6" x14ac:dyDescent="0.2">
      <c r="A3030" s="2"/>
      <c r="B3030" s="2"/>
      <c r="C3030" s="2"/>
      <c r="D3030" s="2"/>
      <c r="F3030" s="8"/>
    </row>
    <row r="3031" spans="1:6" x14ac:dyDescent="0.2">
      <c r="A3031" s="2"/>
      <c r="B3031" s="2"/>
      <c r="C3031" s="2"/>
      <c r="D3031" s="2"/>
      <c r="F3031" s="8"/>
    </row>
    <row r="3032" spans="1:6" x14ac:dyDescent="0.2">
      <c r="A3032" s="2"/>
      <c r="B3032" s="2"/>
      <c r="C3032" s="2"/>
      <c r="D3032" s="2"/>
      <c r="F3032" s="8"/>
    </row>
    <row r="3033" spans="1:6" x14ac:dyDescent="0.2">
      <c r="A3033" s="2"/>
      <c r="B3033" s="2"/>
      <c r="C3033" s="2"/>
      <c r="D3033" s="2"/>
      <c r="F3033" s="8"/>
    </row>
    <row r="3034" spans="1:6" x14ac:dyDescent="0.2">
      <c r="A3034" s="2"/>
      <c r="B3034" s="2"/>
      <c r="C3034" s="2"/>
      <c r="D3034" s="2"/>
      <c r="F3034" s="8"/>
    </row>
    <row r="3035" spans="1:6" x14ac:dyDescent="0.2">
      <c r="A3035" s="2"/>
      <c r="B3035" s="2"/>
      <c r="C3035" s="2"/>
      <c r="D3035" s="2"/>
      <c r="F3035" s="8"/>
    </row>
    <row r="3036" spans="1:6" x14ac:dyDescent="0.2">
      <c r="A3036" s="2"/>
      <c r="B3036" s="2"/>
      <c r="C3036" s="2"/>
      <c r="D3036" s="2"/>
      <c r="F3036" s="8"/>
    </row>
    <row r="3037" spans="1:6" x14ac:dyDescent="0.2">
      <c r="A3037" s="2"/>
      <c r="B3037" s="2"/>
      <c r="C3037" s="2"/>
      <c r="D3037" s="2"/>
      <c r="F3037" s="8"/>
    </row>
    <row r="3038" spans="1:6" x14ac:dyDescent="0.2">
      <c r="A3038" s="2"/>
      <c r="B3038" s="2"/>
      <c r="C3038" s="2"/>
      <c r="D3038" s="2"/>
      <c r="F3038" s="8"/>
    </row>
    <row r="3039" spans="1:6" x14ac:dyDescent="0.2">
      <c r="A3039" s="2"/>
      <c r="B3039" s="2"/>
      <c r="C3039" s="2"/>
      <c r="D3039" s="2"/>
      <c r="F3039" s="8"/>
    </row>
    <row r="3040" spans="1:6" x14ac:dyDescent="0.2">
      <c r="A3040" s="2"/>
      <c r="B3040" s="2"/>
      <c r="C3040" s="2"/>
      <c r="D3040" s="2"/>
      <c r="F3040" s="8"/>
    </row>
    <row r="3041" spans="1:6" x14ac:dyDescent="0.2">
      <c r="A3041" s="2"/>
      <c r="B3041" s="2"/>
      <c r="C3041" s="2"/>
      <c r="D3041" s="2"/>
      <c r="F3041" s="8"/>
    </row>
    <row r="3042" spans="1:6" x14ac:dyDescent="0.2">
      <c r="A3042" s="2"/>
      <c r="B3042" s="2"/>
      <c r="C3042" s="2"/>
      <c r="D3042" s="2"/>
      <c r="F3042" s="8"/>
    </row>
    <row r="3043" spans="1:6" x14ac:dyDescent="0.2">
      <c r="A3043" s="2"/>
      <c r="B3043" s="2"/>
      <c r="C3043" s="2"/>
      <c r="D3043" s="2"/>
      <c r="F3043" s="8"/>
    </row>
    <row r="3044" spans="1:6" x14ac:dyDescent="0.2">
      <c r="A3044" s="2"/>
      <c r="B3044" s="2"/>
      <c r="C3044" s="2"/>
      <c r="D3044" s="2"/>
      <c r="F3044" s="8"/>
    </row>
    <row r="3045" spans="1:6" x14ac:dyDescent="0.2">
      <c r="A3045" s="2"/>
      <c r="B3045" s="2"/>
      <c r="C3045" s="2"/>
      <c r="D3045" s="2"/>
      <c r="F3045" s="8"/>
    </row>
    <row r="3046" spans="1:6" x14ac:dyDescent="0.2">
      <c r="A3046" s="2"/>
      <c r="B3046" s="2"/>
      <c r="C3046" s="2"/>
      <c r="D3046" s="2"/>
      <c r="F3046" s="8"/>
    </row>
    <row r="3047" spans="1:6" x14ac:dyDescent="0.2">
      <c r="A3047" s="2"/>
      <c r="B3047" s="2"/>
      <c r="C3047" s="2"/>
      <c r="D3047" s="2"/>
      <c r="F3047" s="8"/>
    </row>
    <row r="3048" spans="1:6" x14ac:dyDescent="0.2">
      <c r="A3048" s="2"/>
      <c r="B3048" s="2"/>
      <c r="C3048" s="2"/>
      <c r="D3048" s="2"/>
      <c r="F3048" s="8"/>
    </row>
    <row r="3049" spans="1:6" x14ac:dyDescent="0.2">
      <c r="A3049" s="2"/>
      <c r="B3049" s="2"/>
      <c r="C3049" s="2"/>
      <c r="D3049" s="2"/>
      <c r="F3049" s="8"/>
    </row>
    <row r="3050" spans="1:6" x14ac:dyDescent="0.2">
      <c r="A3050" s="2"/>
      <c r="B3050" s="2"/>
      <c r="C3050" s="2"/>
      <c r="D3050" s="2"/>
      <c r="F3050" s="8"/>
    </row>
    <row r="3051" spans="1:6" x14ac:dyDescent="0.2">
      <c r="A3051" s="2"/>
      <c r="B3051" s="2"/>
      <c r="C3051" s="2"/>
      <c r="D3051" s="2"/>
      <c r="F3051" s="8"/>
    </row>
    <row r="3052" spans="1:6" x14ac:dyDescent="0.2">
      <c r="A3052" s="2"/>
      <c r="B3052" s="2"/>
      <c r="C3052" s="2"/>
      <c r="D3052" s="2"/>
      <c r="F3052" s="8"/>
    </row>
    <row r="3053" spans="1:6" x14ac:dyDescent="0.2">
      <c r="A3053" s="2"/>
      <c r="B3053" s="2"/>
      <c r="C3053" s="2"/>
      <c r="D3053" s="2"/>
      <c r="F3053" s="8"/>
    </row>
    <row r="3054" spans="1:6" x14ac:dyDescent="0.2">
      <c r="A3054" s="2"/>
      <c r="B3054" s="2"/>
      <c r="C3054" s="2"/>
      <c r="D3054" s="2"/>
      <c r="F3054" s="8"/>
    </row>
    <row r="3055" spans="1:6" x14ac:dyDescent="0.2">
      <c r="A3055" s="2"/>
      <c r="B3055" s="2"/>
      <c r="C3055" s="2"/>
      <c r="D3055" s="2"/>
    </row>
    <row r="3056" spans="1:6" x14ac:dyDescent="0.2">
      <c r="A3056" s="2"/>
      <c r="B3056" s="2"/>
      <c r="C3056" s="2"/>
      <c r="D3056" s="2"/>
      <c r="F3056" s="8"/>
    </row>
    <row r="3057" spans="1:6" x14ac:dyDescent="0.2">
      <c r="A3057" s="2"/>
      <c r="B3057" s="2"/>
      <c r="C3057" s="2"/>
      <c r="D3057" s="2"/>
      <c r="F3057" s="8"/>
    </row>
    <row r="3058" spans="1:6" x14ac:dyDescent="0.2">
      <c r="A3058" s="2"/>
      <c r="B3058" s="2"/>
      <c r="C3058" s="2"/>
      <c r="D3058" s="2"/>
      <c r="F3058" s="8"/>
    </row>
    <row r="3059" spans="1:6" x14ac:dyDescent="0.2">
      <c r="A3059" s="2"/>
      <c r="B3059" s="2"/>
      <c r="C3059" s="2"/>
      <c r="D3059" s="2"/>
      <c r="F3059" s="8"/>
    </row>
    <row r="3060" spans="1:6" x14ac:dyDescent="0.2">
      <c r="A3060" s="2"/>
      <c r="B3060" s="2"/>
      <c r="C3060" s="2"/>
      <c r="D3060" s="2"/>
      <c r="F3060" s="8"/>
    </row>
    <row r="3061" spans="1:6" x14ac:dyDescent="0.2">
      <c r="A3061" s="2"/>
      <c r="B3061" s="2"/>
      <c r="C3061" s="2"/>
      <c r="D3061" s="2"/>
    </row>
    <row r="3062" spans="1:6" x14ac:dyDescent="0.2">
      <c r="A3062" s="2"/>
      <c r="B3062" s="2"/>
      <c r="C3062" s="2"/>
      <c r="D3062" s="2"/>
      <c r="F3062" s="8"/>
    </row>
    <row r="3063" spans="1:6" x14ac:dyDescent="0.2">
      <c r="A3063" s="2"/>
      <c r="B3063" s="2"/>
      <c r="C3063" s="2"/>
      <c r="D3063" s="2"/>
      <c r="F3063" s="8"/>
    </row>
    <row r="3064" spans="1:6" x14ac:dyDescent="0.2">
      <c r="A3064" s="2"/>
      <c r="B3064" s="2"/>
      <c r="C3064" s="2"/>
      <c r="D3064" s="2"/>
      <c r="F3064" s="8"/>
    </row>
    <row r="3065" spans="1:6" x14ac:dyDescent="0.2">
      <c r="A3065" s="2"/>
      <c r="B3065" s="2"/>
      <c r="C3065" s="2"/>
      <c r="D3065" s="2"/>
      <c r="F3065" s="8"/>
    </row>
    <row r="3066" spans="1:6" x14ac:dyDescent="0.2">
      <c r="A3066" s="2"/>
      <c r="B3066" s="2"/>
      <c r="C3066" s="2"/>
      <c r="D3066" s="2"/>
      <c r="F3066" s="8"/>
    </row>
    <row r="3067" spans="1:6" x14ac:dyDescent="0.2">
      <c r="A3067" s="2"/>
      <c r="B3067" s="2"/>
      <c r="C3067" s="2"/>
      <c r="D3067" s="2"/>
      <c r="F3067" s="8"/>
    </row>
    <row r="3068" spans="1:6" x14ac:dyDescent="0.2">
      <c r="A3068" s="2"/>
      <c r="B3068" s="2"/>
      <c r="C3068" s="2"/>
      <c r="D3068" s="2"/>
      <c r="F3068" s="8"/>
    </row>
    <row r="3069" spans="1:6" x14ac:dyDescent="0.2">
      <c r="A3069" s="2"/>
      <c r="B3069" s="2"/>
      <c r="C3069" s="2"/>
      <c r="D3069" s="2"/>
      <c r="F3069" s="8"/>
    </row>
    <row r="3070" spans="1:6" x14ac:dyDescent="0.2">
      <c r="A3070" s="2"/>
      <c r="B3070" s="2"/>
      <c r="C3070" s="2"/>
      <c r="D3070" s="2"/>
      <c r="F3070" s="8"/>
    </row>
    <row r="3071" spans="1:6" x14ac:dyDescent="0.2">
      <c r="A3071" s="2"/>
      <c r="B3071" s="2"/>
      <c r="C3071" s="2"/>
      <c r="D3071" s="2"/>
    </row>
    <row r="3072" spans="1:6" x14ac:dyDescent="0.2">
      <c r="A3072" s="2"/>
      <c r="B3072" s="2"/>
      <c r="C3072" s="2"/>
      <c r="D3072" s="2"/>
      <c r="F3072" s="8"/>
    </row>
    <row r="3073" spans="1:6" x14ac:dyDescent="0.2">
      <c r="A3073" s="2"/>
      <c r="B3073" s="2"/>
      <c r="C3073" s="2"/>
      <c r="D3073" s="2"/>
      <c r="F3073" s="8"/>
    </row>
    <row r="3074" spans="1:6" x14ac:dyDescent="0.2">
      <c r="A3074" s="2"/>
      <c r="B3074" s="2"/>
      <c r="C3074" s="2"/>
      <c r="D3074" s="2"/>
      <c r="F3074" s="8"/>
    </row>
    <row r="3075" spans="1:6" x14ac:dyDescent="0.2">
      <c r="A3075" s="2"/>
      <c r="B3075" s="2"/>
      <c r="C3075" s="2"/>
      <c r="D3075" s="2"/>
      <c r="F3075" s="8"/>
    </row>
    <row r="3076" spans="1:6" x14ac:dyDescent="0.2">
      <c r="A3076" s="2"/>
      <c r="B3076" s="2"/>
      <c r="C3076" s="2"/>
      <c r="D3076" s="2"/>
      <c r="F3076" s="8"/>
    </row>
    <row r="3077" spans="1:6" x14ac:dyDescent="0.2">
      <c r="A3077" s="2"/>
      <c r="B3077" s="2"/>
      <c r="C3077" s="2"/>
      <c r="D3077" s="2"/>
      <c r="F3077" s="8"/>
    </row>
    <row r="3078" spans="1:6" x14ac:dyDescent="0.2">
      <c r="A3078" s="2"/>
      <c r="B3078" s="2"/>
      <c r="C3078" s="2"/>
      <c r="D3078" s="2"/>
      <c r="F3078" s="8"/>
    </row>
    <row r="3079" spans="1:6" x14ac:dyDescent="0.2">
      <c r="A3079" s="2"/>
      <c r="B3079" s="2"/>
      <c r="C3079" s="2"/>
      <c r="D3079" s="2"/>
      <c r="F3079" s="8"/>
    </row>
    <row r="3080" spans="1:6" x14ac:dyDescent="0.2">
      <c r="A3080" s="2"/>
      <c r="B3080" s="2"/>
      <c r="C3080" s="2"/>
      <c r="D3080" s="2"/>
      <c r="F3080" s="8"/>
    </row>
    <row r="3081" spans="1:6" x14ac:dyDescent="0.2">
      <c r="A3081" s="2"/>
      <c r="B3081" s="2"/>
      <c r="C3081" s="2"/>
      <c r="D3081" s="2"/>
      <c r="F3081" s="8"/>
    </row>
    <row r="3082" spans="1:6" x14ac:dyDescent="0.2">
      <c r="A3082" s="2"/>
      <c r="B3082" s="2"/>
      <c r="C3082" s="2"/>
      <c r="D3082" s="2"/>
      <c r="F3082" s="8"/>
    </row>
    <row r="3083" spans="1:6" x14ac:dyDescent="0.2">
      <c r="A3083" s="2"/>
      <c r="B3083" s="2"/>
      <c r="C3083" s="2"/>
      <c r="D3083" s="2"/>
      <c r="F3083" s="8"/>
    </row>
    <row r="3084" spans="1:6" x14ac:dyDescent="0.2">
      <c r="A3084" s="2"/>
      <c r="B3084" s="2"/>
      <c r="C3084" s="2"/>
      <c r="D3084" s="2"/>
      <c r="F3084" s="8"/>
    </row>
    <row r="3085" spans="1:6" x14ac:dyDescent="0.2">
      <c r="A3085" s="2"/>
      <c r="B3085" s="2"/>
      <c r="C3085" s="2"/>
      <c r="D3085" s="2"/>
      <c r="F3085" s="8"/>
    </row>
    <row r="3086" spans="1:6" x14ac:dyDescent="0.2">
      <c r="A3086" s="2"/>
      <c r="B3086" s="2"/>
      <c r="C3086" s="2"/>
      <c r="D3086" s="2"/>
      <c r="F3086" s="8"/>
    </row>
    <row r="3087" spans="1:6" x14ac:dyDescent="0.2">
      <c r="A3087" s="2"/>
      <c r="B3087" s="2"/>
      <c r="C3087" s="2"/>
      <c r="D3087" s="2"/>
      <c r="F3087" s="8"/>
    </row>
    <row r="3088" spans="1:6" x14ac:dyDescent="0.2">
      <c r="A3088" s="2"/>
      <c r="B3088" s="2"/>
      <c r="C3088" s="2"/>
      <c r="D3088" s="2"/>
      <c r="F3088" s="8"/>
    </row>
    <row r="3089" spans="1:6" x14ac:dyDescent="0.2">
      <c r="A3089" s="2"/>
      <c r="B3089" s="2"/>
      <c r="C3089" s="2"/>
      <c r="D3089" s="2"/>
      <c r="F3089" s="8"/>
    </row>
    <row r="3090" spans="1:6" x14ac:dyDescent="0.2">
      <c r="A3090" s="2"/>
      <c r="B3090" s="2"/>
      <c r="C3090" s="2"/>
      <c r="D3090" s="2"/>
      <c r="F3090" s="8"/>
    </row>
    <row r="3091" spans="1:6" x14ac:dyDescent="0.2">
      <c r="A3091" s="2"/>
      <c r="B3091" s="2"/>
      <c r="C3091" s="2"/>
      <c r="D3091" s="2"/>
      <c r="F3091" s="8"/>
    </row>
    <row r="3092" spans="1:6" x14ac:dyDescent="0.2">
      <c r="A3092" s="2"/>
      <c r="B3092" s="2"/>
      <c r="C3092" s="2"/>
      <c r="D3092" s="2"/>
      <c r="F3092" s="8"/>
    </row>
    <row r="3093" spans="1:6" x14ac:dyDescent="0.2">
      <c r="A3093" s="2"/>
      <c r="B3093" s="2"/>
      <c r="C3093" s="2"/>
      <c r="D3093" s="2"/>
      <c r="F3093" s="8"/>
    </row>
    <row r="3094" spans="1:6" x14ac:dyDescent="0.2">
      <c r="A3094" s="2"/>
      <c r="B3094" s="2"/>
      <c r="C3094" s="2"/>
      <c r="D3094" s="2"/>
      <c r="F3094" s="8"/>
    </row>
    <row r="3095" spans="1:6" x14ac:dyDescent="0.2">
      <c r="A3095" s="2"/>
      <c r="B3095" s="2"/>
      <c r="C3095" s="2"/>
      <c r="D3095" s="2"/>
      <c r="F3095" s="8"/>
    </row>
    <row r="3096" spans="1:6" x14ac:dyDescent="0.2">
      <c r="A3096" s="2"/>
      <c r="B3096" s="2"/>
      <c r="C3096" s="2"/>
      <c r="D3096" s="2"/>
      <c r="F3096" s="8"/>
    </row>
    <row r="3097" spans="1:6" x14ac:dyDescent="0.2">
      <c r="A3097" s="2"/>
      <c r="B3097" s="2"/>
      <c r="C3097" s="2"/>
      <c r="D3097" s="2"/>
      <c r="F3097" s="8"/>
    </row>
    <row r="3098" spans="1:6" x14ac:dyDescent="0.2">
      <c r="A3098" s="2"/>
      <c r="B3098" s="2"/>
      <c r="C3098" s="2"/>
      <c r="D3098" s="2"/>
      <c r="F3098" s="8"/>
    </row>
    <row r="3099" spans="1:6" x14ac:dyDescent="0.2">
      <c r="A3099" s="2"/>
      <c r="B3099" s="2"/>
      <c r="C3099" s="2"/>
      <c r="D3099" s="2"/>
      <c r="F3099" s="8"/>
    </row>
    <row r="3100" spans="1:6" x14ac:dyDescent="0.2">
      <c r="A3100" s="2"/>
      <c r="B3100" s="2"/>
      <c r="C3100" s="2"/>
      <c r="D3100" s="2"/>
      <c r="F3100" s="8"/>
    </row>
    <row r="3101" spans="1:6" x14ac:dyDescent="0.2">
      <c r="A3101" s="2"/>
      <c r="B3101" s="2"/>
      <c r="C3101" s="2"/>
      <c r="D3101" s="2"/>
      <c r="F3101" s="8"/>
    </row>
    <row r="3102" spans="1:6" x14ac:dyDescent="0.2">
      <c r="A3102" s="2"/>
      <c r="B3102" s="2"/>
      <c r="C3102" s="2"/>
      <c r="D3102" s="2"/>
      <c r="F3102" s="8"/>
    </row>
    <row r="3103" spans="1:6" x14ac:dyDescent="0.2">
      <c r="A3103" s="2"/>
      <c r="B3103" s="2"/>
      <c r="C3103" s="2"/>
      <c r="D3103" s="2"/>
      <c r="F3103" s="8"/>
    </row>
    <row r="3104" spans="1:6" x14ac:dyDescent="0.2">
      <c r="A3104" s="2"/>
      <c r="B3104" s="2"/>
      <c r="C3104" s="2"/>
      <c r="D3104" s="2"/>
      <c r="F3104" s="8"/>
    </row>
    <row r="3105" spans="1:6" x14ac:dyDescent="0.2">
      <c r="A3105" s="2"/>
      <c r="B3105" s="2"/>
      <c r="C3105" s="2"/>
      <c r="D3105" s="2"/>
      <c r="F3105" s="8"/>
    </row>
    <row r="3106" spans="1:6" x14ac:dyDescent="0.2">
      <c r="A3106" s="2"/>
      <c r="B3106" s="2"/>
      <c r="C3106" s="2"/>
      <c r="D3106" s="2"/>
      <c r="F3106" s="8"/>
    </row>
    <row r="3107" spans="1:6" x14ac:dyDescent="0.2">
      <c r="A3107" s="2"/>
      <c r="B3107" s="2"/>
      <c r="C3107" s="2"/>
      <c r="D3107" s="2"/>
      <c r="F3107" s="8"/>
    </row>
    <row r="3108" spans="1:6" x14ac:dyDescent="0.2">
      <c r="A3108" s="2"/>
      <c r="B3108" s="2"/>
      <c r="C3108" s="2"/>
      <c r="D3108" s="2"/>
      <c r="F3108" s="8"/>
    </row>
    <row r="3109" spans="1:6" x14ac:dyDescent="0.2">
      <c r="A3109" s="2"/>
      <c r="B3109" s="2"/>
      <c r="C3109" s="2"/>
      <c r="D3109" s="2"/>
      <c r="F3109" s="8"/>
    </row>
    <row r="3110" spans="1:6" x14ac:dyDescent="0.2">
      <c r="A3110" s="2"/>
      <c r="B3110" s="2"/>
      <c r="C3110" s="2"/>
      <c r="D3110" s="2"/>
      <c r="F3110" s="8"/>
    </row>
    <row r="3111" spans="1:6" x14ac:dyDescent="0.2">
      <c r="A3111" s="2"/>
      <c r="B3111" s="2"/>
      <c r="C3111" s="2"/>
      <c r="D3111" s="2"/>
      <c r="F3111" s="8"/>
    </row>
    <row r="3112" spans="1:6" x14ac:dyDescent="0.2">
      <c r="A3112" s="2"/>
      <c r="B3112" s="2"/>
      <c r="C3112" s="2"/>
      <c r="D3112" s="2"/>
      <c r="F3112" s="8"/>
    </row>
    <row r="3113" spans="1:6" x14ac:dyDescent="0.2">
      <c r="A3113" s="2"/>
      <c r="B3113" s="2"/>
      <c r="C3113" s="2"/>
      <c r="D3113" s="2"/>
      <c r="F3113" s="8"/>
    </row>
    <row r="3114" spans="1:6" x14ac:dyDescent="0.2">
      <c r="A3114" s="2"/>
      <c r="B3114" s="2"/>
      <c r="C3114" s="2"/>
      <c r="D3114" s="2"/>
      <c r="F3114" s="8"/>
    </row>
    <row r="3115" spans="1:6" x14ac:dyDescent="0.2">
      <c r="A3115" s="2"/>
      <c r="B3115" s="2"/>
      <c r="C3115" s="2"/>
      <c r="D3115" s="2"/>
      <c r="F3115" s="8"/>
    </row>
    <row r="3116" spans="1:6" x14ac:dyDescent="0.2">
      <c r="A3116" s="2"/>
      <c r="B3116" s="2"/>
      <c r="C3116" s="2"/>
      <c r="D3116" s="2"/>
      <c r="F3116" s="8"/>
    </row>
    <row r="3117" spans="1:6" x14ac:dyDescent="0.2">
      <c r="A3117" s="2"/>
      <c r="B3117" s="2"/>
      <c r="C3117" s="2"/>
      <c r="D3117" s="2"/>
    </row>
    <row r="3118" spans="1:6" x14ac:dyDescent="0.2">
      <c r="A3118" s="2"/>
      <c r="B3118" s="2"/>
      <c r="C3118" s="2"/>
      <c r="D3118" s="2"/>
      <c r="F3118" s="8"/>
    </row>
    <row r="3119" spans="1:6" x14ac:dyDescent="0.2">
      <c r="A3119" s="2"/>
      <c r="B3119" s="2"/>
      <c r="C3119" s="2"/>
      <c r="D3119" s="2"/>
      <c r="F3119" s="8"/>
    </row>
    <row r="3120" spans="1:6" x14ac:dyDescent="0.2">
      <c r="A3120" s="2"/>
      <c r="B3120" s="2"/>
      <c r="C3120" s="2"/>
      <c r="D3120" s="2"/>
      <c r="F3120" s="8"/>
    </row>
    <row r="3121" spans="1:6" x14ac:dyDescent="0.2">
      <c r="A3121" s="2"/>
      <c r="B3121" s="2"/>
      <c r="C3121" s="2"/>
      <c r="D3121" s="2"/>
      <c r="F3121" s="8"/>
    </row>
    <row r="3122" spans="1:6" x14ac:dyDescent="0.2">
      <c r="A3122" s="2"/>
      <c r="B3122" s="2"/>
      <c r="C3122" s="2"/>
      <c r="D3122" s="2"/>
      <c r="F3122" s="8"/>
    </row>
    <row r="3123" spans="1:6" x14ac:dyDescent="0.2">
      <c r="A3123" s="2"/>
      <c r="B3123" s="2"/>
      <c r="C3123" s="2"/>
      <c r="D3123" s="2"/>
      <c r="F3123" s="8"/>
    </row>
    <row r="3124" spans="1:6" x14ac:dyDescent="0.2">
      <c r="A3124" s="2"/>
      <c r="B3124" s="2"/>
      <c r="C3124" s="2"/>
      <c r="D3124" s="2"/>
      <c r="F3124" s="8"/>
    </row>
    <row r="3125" spans="1:6" x14ac:dyDescent="0.2">
      <c r="A3125" s="2"/>
      <c r="B3125" s="2"/>
      <c r="C3125" s="2"/>
      <c r="D3125" s="2"/>
      <c r="F3125" s="8"/>
    </row>
    <row r="3126" spans="1:6" x14ac:dyDescent="0.2">
      <c r="A3126" s="2"/>
      <c r="B3126" s="2"/>
      <c r="C3126" s="2"/>
      <c r="D3126" s="2"/>
      <c r="F3126" s="8"/>
    </row>
    <row r="3127" spans="1:6" x14ac:dyDescent="0.2">
      <c r="A3127" s="2"/>
      <c r="B3127" s="2"/>
      <c r="C3127" s="2"/>
      <c r="D3127" s="2"/>
      <c r="F3127" s="8"/>
    </row>
    <row r="3128" spans="1:6" x14ac:dyDescent="0.2">
      <c r="A3128" s="2"/>
      <c r="B3128" s="2"/>
      <c r="C3128" s="2"/>
      <c r="D3128" s="2"/>
      <c r="F3128" s="8"/>
    </row>
    <row r="3129" spans="1:6" x14ac:dyDescent="0.2">
      <c r="A3129" s="2"/>
      <c r="B3129" s="2"/>
      <c r="C3129" s="2"/>
      <c r="D3129" s="2"/>
    </row>
    <row r="3130" spans="1:6" x14ac:dyDescent="0.2">
      <c r="A3130" s="2"/>
      <c r="B3130" s="2"/>
      <c r="C3130" s="2"/>
      <c r="D3130" s="2"/>
      <c r="F3130" s="8"/>
    </row>
    <row r="3131" spans="1:6" x14ac:dyDescent="0.2">
      <c r="A3131" s="2"/>
      <c r="B3131" s="2"/>
      <c r="C3131" s="2"/>
      <c r="D3131" s="2"/>
      <c r="F3131" s="8"/>
    </row>
    <row r="3132" spans="1:6" x14ac:dyDescent="0.2">
      <c r="A3132" s="2"/>
      <c r="B3132" s="2"/>
      <c r="C3132" s="2"/>
      <c r="D3132" s="2"/>
      <c r="F3132" s="8"/>
    </row>
    <row r="3133" spans="1:6" x14ac:dyDescent="0.2">
      <c r="A3133" s="2"/>
      <c r="B3133" s="2"/>
      <c r="C3133" s="2"/>
      <c r="D3133" s="2"/>
      <c r="F3133" s="8"/>
    </row>
    <row r="3134" spans="1:6" x14ac:dyDescent="0.2">
      <c r="A3134" s="2"/>
      <c r="B3134" s="2"/>
      <c r="C3134" s="2"/>
      <c r="D3134" s="2"/>
      <c r="F3134" s="8"/>
    </row>
    <row r="3135" spans="1:6" x14ac:dyDescent="0.2">
      <c r="A3135" s="2"/>
      <c r="B3135" s="2"/>
      <c r="C3135" s="2"/>
      <c r="D3135" s="2"/>
      <c r="F3135" s="8"/>
    </row>
    <row r="3136" spans="1:6" x14ac:dyDescent="0.2">
      <c r="A3136" s="2"/>
      <c r="B3136" s="2"/>
      <c r="C3136" s="2"/>
      <c r="D3136" s="2"/>
      <c r="F3136" s="8"/>
    </row>
    <row r="3137" spans="1:6" x14ac:dyDescent="0.2">
      <c r="A3137" s="2"/>
      <c r="B3137" s="2"/>
      <c r="C3137" s="2"/>
      <c r="D3137" s="2"/>
      <c r="F3137" s="8"/>
    </row>
    <row r="3138" spans="1:6" x14ac:dyDescent="0.2">
      <c r="A3138" s="2"/>
      <c r="B3138" s="2"/>
      <c r="C3138" s="2"/>
      <c r="D3138" s="2"/>
      <c r="F3138" s="8"/>
    </row>
    <row r="3139" spans="1:6" x14ac:dyDescent="0.2">
      <c r="A3139" s="2"/>
      <c r="B3139" s="2"/>
      <c r="C3139" s="2"/>
      <c r="D3139" s="2"/>
      <c r="F3139" s="8"/>
    </row>
    <row r="3140" spans="1:6" x14ac:dyDescent="0.2">
      <c r="A3140" s="2"/>
      <c r="B3140" s="2"/>
      <c r="C3140" s="2"/>
      <c r="D3140" s="2"/>
      <c r="F3140" s="8"/>
    </row>
    <row r="3141" spans="1:6" x14ac:dyDescent="0.2">
      <c r="A3141" s="2"/>
      <c r="B3141" s="2"/>
      <c r="C3141" s="2"/>
      <c r="D3141" s="2"/>
      <c r="F3141" s="8"/>
    </row>
    <row r="3142" spans="1:6" x14ac:dyDescent="0.2">
      <c r="A3142" s="2"/>
      <c r="B3142" s="2"/>
      <c r="C3142" s="2"/>
      <c r="D3142" s="2"/>
      <c r="F3142" s="8"/>
    </row>
    <row r="3143" spans="1:6" x14ac:dyDescent="0.2">
      <c r="A3143" s="2"/>
      <c r="B3143" s="2"/>
      <c r="C3143" s="2"/>
      <c r="D3143" s="2"/>
      <c r="F3143" s="8"/>
    </row>
    <row r="3144" spans="1:6" x14ac:dyDescent="0.2">
      <c r="A3144" s="2"/>
      <c r="B3144" s="2"/>
      <c r="C3144" s="2"/>
      <c r="D3144" s="2"/>
      <c r="F3144" s="8"/>
    </row>
    <row r="3145" spans="1:6" x14ac:dyDescent="0.2">
      <c r="A3145" s="2"/>
      <c r="B3145" s="2"/>
      <c r="C3145" s="2"/>
      <c r="D3145" s="2"/>
      <c r="F3145" s="8"/>
    </row>
    <row r="3146" spans="1:6" x14ac:dyDescent="0.2">
      <c r="A3146" s="2"/>
      <c r="B3146" s="2"/>
      <c r="C3146" s="2"/>
      <c r="D3146" s="2"/>
      <c r="F3146" s="8"/>
    </row>
    <row r="3147" spans="1:6" x14ac:dyDescent="0.2">
      <c r="A3147" s="2"/>
      <c r="B3147" s="2"/>
      <c r="C3147" s="2"/>
      <c r="D3147" s="2"/>
      <c r="F3147" s="8"/>
    </row>
    <row r="3148" spans="1:6" x14ac:dyDescent="0.2">
      <c r="A3148" s="2"/>
      <c r="B3148" s="2"/>
      <c r="C3148" s="2"/>
      <c r="D3148" s="2"/>
      <c r="F3148" s="8"/>
    </row>
    <row r="3149" spans="1:6" x14ac:dyDescent="0.2">
      <c r="A3149" s="2"/>
      <c r="B3149" s="2"/>
      <c r="C3149" s="2"/>
      <c r="D3149" s="2"/>
      <c r="F3149" s="8"/>
    </row>
    <row r="3150" spans="1:6" x14ac:dyDescent="0.2">
      <c r="A3150" s="2"/>
      <c r="B3150" s="2"/>
      <c r="C3150" s="2"/>
      <c r="D3150" s="2"/>
      <c r="F3150" s="8"/>
    </row>
    <row r="3151" spans="1:6" x14ac:dyDescent="0.2">
      <c r="A3151" s="2"/>
      <c r="B3151" s="2"/>
      <c r="C3151" s="2"/>
      <c r="D3151" s="2"/>
      <c r="F3151" s="8"/>
    </row>
    <row r="3152" spans="1:6" x14ac:dyDescent="0.2">
      <c r="A3152" s="2"/>
      <c r="B3152" s="2"/>
      <c r="C3152" s="2"/>
      <c r="D3152" s="2"/>
      <c r="F3152" s="8"/>
    </row>
    <row r="3153" spans="1:6" x14ac:dyDescent="0.2">
      <c r="A3153" s="2"/>
      <c r="B3153" s="2"/>
      <c r="C3153" s="2"/>
      <c r="D3153" s="2"/>
      <c r="F3153" s="8"/>
    </row>
    <row r="3154" spans="1:6" x14ac:dyDescent="0.2">
      <c r="A3154" s="2"/>
      <c r="B3154" s="2"/>
      <c r="C3154" s="2"/>
      <c r="D3154" s="2"/>
      <c r="F3154" s="8"/>
    </row>
    <row r="3155" spans="1:6" x14ac:dyDescent="0.2">
      <c r="A3155" s="2"/>
      <c r="B3155" s="2"/>
      <c r="C3155" s="2"/>
      <c r="D3155" s="2"/>
      <c r="F3155" s="8"/>
    </row>
    <row r="3156" spans="1:6" x14ac:dyDescent="0.2">
      <c r="A3156" s="2"/>
      <c r="B3156" s="2"/>
      <c r="C3156" s="2"/>
      <c r="D3156" s="2"/>
      <c r="F3156" s="8"/>
    </row>
    <row r="3157" spans="1:6" x14ac:dyDescent="0.2">
      <c r="A3157" s="2"/>
      <c r="B3157" s="2"/>
      <c r="C3157" s="2"/>
      <c r="D3157" s="2"/>
      <c r="F3157" s="8"/>
    </row>
    <row r="3158" spans="1:6" x14ac:dyDescent="0.2">
      <c r="A3158" s="2"/>
      <c r="B3158" s="2"/>
      <c r="C3158" s="2"/>
      <c r="D3158" s="2"/>
      <c r="F3158" s="8"/>
    </row>
    <row r="3159" spans="1:6" x14ac:dyDescent="0.2">
      <c r="A3159" s="2"/>
      <c r="B3159" s="2"/>
      <c r="C3159" s="2"/>
      <c r="D3159" s="2"/>
      <c r="F3159" s="8"/>
    </row>
    <row r="3160" spans="1:6" x14ac:dyDescent="0.2">
      <c r="A3160" s="2"/>
      <c r="B3160" s="2"/>
      <c r="C3160" s="2"/>
      <c r="D3160" s="2"/>
      <c r="F3160" s="8"/>
    </row>
    <row r="3161" spans="1:6" x14ac:dyDescent="0.2">
      <c r="A3161" s="2"/>
      <c r="B3161" s="2"/>
      <c r="C3161" s="2"/>
      <c r="D3161" s="2"/>
      <c r="F3161" s="8"/>
    </row>
    <row r="3162" spans="1:6" x14ac:dyDescent="0.2">
      <c r="A3162" s="2"/>
      <c r="B3162" s="2"/>
      <c r="C3162" s="2"/>
      <c r="D3162" s="2"/>
      <c r="F3162" s="8"/>
    </row>
    <row r="3163" spans="1:6" x14ac:dyDescent="0.2">
      <c r="A3163" s="2"/>
      <c r="B3163" s="2"/>
      <c r="C3163" s="2"/>
      <c r="D3163" s="2"/>
      <c r="F3163" s="8"/>
    </row>
    <row r="3164" spans="1:6" x14ac:dyDescent="0.2">
      <c r="A3164" s="2"/>
      <c r="B3164" s="2"/>
      <c r="C3164" s="2"/>
      <c r="D3164" s="2"/>
      <c r="F3164" s="8"/>
    </row>
    <row r="3165" spans="1:6" x14ac:dyDescent="0.2">
      <c r="A3165" s="2"/>
      <c r="B3165" s="2"/>
      <c r="C3165" s="2"/>
      <c r="D3165" s="2"/>
      <c r="F3165" s="8"/>
    </row>
    <row r="3166" spans="1:6" x14ac:dyDescent="0.2">
      <c r="A3166" s="2"/>
      <c r="B3166" s="2"/>
      <c r="C3166" s="2"/>
      <c r="D3166" s="2"/>
    </row>
    <row r="3167" spans="1:6" x14ac:dyDescent="0.2">
      <c r="A3167" s="2"/>
      <c r="B3167" s="2"/>
      <c r="C3167" s="2"/>
      <c r="D3167" s="2"/>
      <c r="F3167" s="8"/>
    </row>
    <row r="3168" spans="1:6" x14ac:dyDescent="0.2">
      <c r="A3168" s="2"/>
      <c r="B3168" s="2"/>
      <c r="C3168" s="2"/>
      <c r="D3168" s="2"/>
      <c r="F3168" s="8"/>
    </row>
    <row r="3169" spans="1:6" x14ac:dyDescent="0.2">
      <c r="A3169" s="2"/>
      <c r="B3169" s="2"/>
      <c r="C3169" s="2"/>
      <c r="D3169" s="2"/>
      <c r="F3169" s="8"/>
    </row>
    <row r="3170" spans="1:6" x14ac:dyDescent="0.2">
      <c r="A3170" s="2"/>
      <c r="B3170" s="2"/>
      <c r="C3170" s="2"/>
      <c r="D3170" s="2"/>
      <c r="F3170" s="8"/>
    </row>
    <row r="3171" spans="1:6" x14ac:dyDescent="0.2">
      <c r="A3171" s="2"/>
      <c r="B3171" s="2"/>
      <c r="C3171" s="2"/>
      <c r="D3171" s="2"/>
      <c r="F3171" s="8"/>
    </row>
    <row r="3172" spans="1:6" x14ac:dyDescent="0.2">
      <c r="A3172" s="2"/>
      <c r="B3172" s="2"/>
      <c r="C3172" s="2"/>
      <c r="D3172" s="2"/>
      <c r="F3172" s="8"/>
    </row>
    <row r="3173" spans="1:6" x14ac:dyDescent="0.2">
      <c r="A3173" s="2"/>
      <c r="B3173" s="2"/>
      <c r="C3173" s="2"/>
      <c r="D3173" s="2"/>
      <c r="F3173" s="8"/>
    </row>
    <row r="3174" spans="1:6" x14ac:dyDescent="0.2">
      <c r="A3174" s="2"/>
      <c r="B3174" s="2"/>
      <c r="C3174" s="2"/>
      <c r="D3174" s="2"/>
      <c r="F3174" s="8"/>
    </row>
    <row r="3175" spans="1:6" x14ac:dyDescent="0.2">
      <c r="A3175" s="2"/>
      <c r="B3175" s="2"/>
      <c r="C3175" s="2"/>
      <c r="D3175" s="2"/>
      <c r="F3175" s="8"/>
    </row>
    <row r="3176" spans="1:6" x14ac:dyDescent="0.2">
      <c r="A3176" s="2"/>
      <c r="B3176" s="2"/>
      <c r="C3176" s="2"/>
      <c r="D3176" s="2"/>
      <c r="F3176" s="8"/>
    </row>
    <row r="3177" spans="1:6" x14ac:dyDescent="0.2">
      <c r="A3177" s="2"/>
      <c r="B3177" s="2"/>
      <c r="C3177" s="2"/>
      <c r="D3177" s="2"/>
    </row>
    <row r="3178" spans="1:6" x14ac:dyDescent="0.2">
      <c r="A3178" s="2"/>
      <c r="B3178" s="2"/>
      <c r="C3178" s="2"/>
      <c r="D3178" s="2"/>
      <c r="F3178" s="8"/>
    </row>
    <row r="3179" spans="1:6" x14ac:dyDescent="0.2">
      <c r="A3179" s="2"/>
      <c r="B3179" s="2"/>
      <c r="C3179" s="2"/>
      <c r="D3179" s="2"/>
      <c r="F3179" s="8"/>
    </row>
    <row r="3180" spans="1:6" x14ac:dyDescent="0.2">
      <c r="A3180" s="2"/>
      <c r="B3180" s="2"/>
      <c r="C3180" s="2"/>
      <c r="D3180" s="2"/>
      <c r="F3180" s="8"/>
    </row>
    <row r="3181" spans="1:6" x14ac:dyDescent="0.2">
      <c r="A3181" s="2"/>
      <c r="B3181" s="2"/>
      <c r="C3181" s="2"/>
      <c r="D3181" s="2"/>
      <c r="F3181" s="8"/>
    </row>
    <row r="3182" spans="1:6" x14ac:dyDescent="0.2">
      <c r="A3182" s="2"/>
      <c r="B3182" s="2"/>
      <c r="C3182" s="2"/>
      <c r="D3182" s="2"/>
      <c r="F3182" s="8"/>
    </row>
    <row r="3183" spans="1:6" x14ac:dyDescent="0.2">
      <c r="A3183" s="2"/>
      <c r="B3183" s="2"/>
      <c r="C3183" s="2"/>
      <c r="D3183" s="2"/>
      <c r="F3183" s="8"/>
    </row>
    <row r="3184" spans="1:6" x14ac:dyDescent="0.2">
      <c r="A3184" s="2"/>
      <c r="B3184" s="2"/>
      <c r="C3184" s="2"/>
      <c r="D3184" s="2"/>
      <c r="F3184" s="8"/>
    </row>
    <row r="3185" spans="1:6" x14ac:dyDescent="0.2">
      <c r="A3185" s="2"/>
      <c r="B3185" s="2"/>
      <c r="C3185" s="2"/>
      <c r="D3185" s="2"/>
      <c r="F3185" s="8"/>
    </row>
    <row r="3186" spans="1:6" x14ac:dyDescent="0.2">
      <c r="A3186" s="2"/>
      <c r="B3186" s="2"/>
      <c r="C3186" s="2"/>
      <c r="D3186" s="2"/>
      <c r="F3186" s="8"/>
    </row>
    <row r="3187" spans="1:6" x14ac:dyDescent="0.2">
      <c r="A3187" s="2"/>
      <c r="B3187" s="2"/>
      <c r="C3187" s="2"/>
      <c r="D3187" s="2"/>
      <c r="F3187" s="8"/>
    </row>
    <row r="3188" spans="1:6" x14ac:dyDescent="0.2">
      <c r="A3188" s="2"/>
      <c r="B3188" s="2"/>
      <c r="C3188" s="2"/>
      <c r="D3188" s="2"/>
      <c r="F3188" s="8"/>
    </row>
    <row r="3189" spans="1:6" x14ac:dyDescent="0.2">
      <c r="A3189" s="2"/>
      <c r="B3189" s="2"/>
      <c r="C3189" s="2"/>
      <c r="D3189" s="2"/>
      <c r="F3189" s="8"/>
    </row>
    <row r="3190" spans="1:6" x14ac:dyDescent="0.2">
      <c r="A3190" s="2"/>
      <c r="B3190" s="2"/>
      <c r="C3190" s="2"/>
      <c r="D3190" s="2"/>
      <c r="F3190" s="8"/>
    </row>
    <row r="3191" spans="1:6" x14ac:dyDescent="0.2">
      <c r="A3191" s="2"/>
      <c r="B3191" s="2"/>
      <c r="C3191" s="2"/>
      <c r="D3191" s="2"/>
      <c r="F3191" s="8"/>
    </row>
    <row r="3192" spans="1:6" x14ac:dyDescent="0.2">
      <c r="A3192" s="2"/>
      <c r="B3192" s="2"/>
      <c r="C3192" s="2"/>
      <c r="D3192" s="2"/>
      <c r="F3192" s="8"/>
    </row>
    <row r="3193" spans="1:6" x14ac:dyDescent="0.2">
      <c r="A3193" s="2"/>
      <c r="B3193" s="2"/>
      <c r="C3193" s="2"/>
      <c r="D3193" s="2"/>
      <c r="F3193" s="8"/>
    </row>
    <row r="3194" spans="1:6" x14ac:dyDescent="0.2">
      <c r="A3194" s="2"/>
      <c r="B3194" s="2"/>
      <c r="C3194" s="2"/>
      <c r="D3194" s="2"/>
      <c r="F3194" s="8"/>
    </row>
    <row r="3195" spans="1:6" x14ac:dyDescent="0.2">
      <c r="A3195" s="2"/>
      <c r="B3195" s="2"/>
      <c r="C3195" s="2"/>
      <c r="D3195" s="2"/>
      <c r="F3195" s="8"/>
    </row>
    <row r="3196" spans="1:6" x14ac:dyDescent="0.2">
      <c r="A3196" s="2"/>
      <c r="B3196" s="2"/>
      <c r="C3196" s="2"/>
      <c r="D3196" s="2"/>
      <c r="F3196" s="8"/>
    </row>
    <row r="3197" spans="1:6" x14ac:dyDescent="0.2">
      <c r="A3197" s="2"/>
      <c r="B3197" s="2"/>
      <c r="C3197" s="2"/>
      <c r="D3197" s="2"/>
      <c r="F3197" s="8"/>
    </row>
    <row r="3198" spans="1:6" x14ac:dyDescent="0.2">
      <c r="A3198" s="2"/>
      <c r="B3198" s="2"/>
      <c r="C3198" s="2"/>
      <c r="D3198" s="2"/>
      <c r="F3198" s="8"/>
    </row>
    <row r="3199" spans="1:6" x14ac:dyDescent="0.2">
      <c r="A3199" s="2"/>
      <c r="B3199" s="2"/>
      <c r="C3199" s="2"/>
      <c r="D3199" s="2"/>
      <c r="F3199" s="8"/>
    </row>
    <row r="3200" spans="1:6" x14ac:dyDescent="0.2">
      <c r="A3200" s="2"/>
      <c r="B3200" s="2"/>
      <c r="C3200" s="2"/>
      <c r="D3200" s="2"/>
      <c r="F3200" s="8"/>
    </row>
    <row r="3201" spans="1:6" x14ac:dyDescent="0.2">
      <c r="A3201" s="2"/>
      <c r="B3201" s="2"/>
      <c r="C3201" s="2"/>
      <c r="D3201" s="2"/>
      <c r="F3201" s="8"/>
    </row>
    <row r="3202" spans="1:6" x14ac:dyDescent="0.2">
      <c r="A3202" s="2"/>
      <c r="B3202" s="2"/>
      <c r="C3202" s="2"/>
      <c r="D3202" s="2"/>
      <c r="F3202" s="8"/>
    </row>
    <row r="3203" spans="1:6" x14ac:dyDescent="0.2">
      <c r="A3203" s="2"/>
      <c r="B3203" s="2"/>
      <c r="C3203" s="2"/>
      <c r="D3203" s="2"/>
      <c r="F3203" s="8"/>
    </row>
    <row r="3204" spans="1:6" x14ac:dyDescent="0.2">
      <c r="A3204" s="2"/>
      <c r="B3204" s="2"/>
      <c r="C3204" s="2"/>
      <c r="D3204" s="2"/>
      <c r="F3204" s="8"/>
    </row>
    <row r="3205" spans="1:6" x14ac:dyDescent="0.2">
      <c r="A3205" s="2"/>
      <c r="B3205" s="2"/>
      <c r="C3205" s="2"/>
      <c r="D3205" s="2"/>
      <c r="F3205" s="8"/>
    </row>
    <row r="3206" spans="1:6" x14ac:dyDescent="0.2">
      <c r="A3206" s="2"/>
      <c r="B3206" s="2"/>
      <c r="C3206" s="2"/>
      <c r="D3206" s="2"/>
      <c r="F3206" s="8"/>
    </row>
    <row r="3207" spans="1:6" x14ac:dyDescent="0.2">
      <c r="A3207" s="2"/>
      <c r="B3207" s="2"/>
      <c r="C3207" s="2"/>
      <c r="D3207" s="2"/>
      <c r="F3207" s="8"/>
    </row>
    <row r="3208" spans="1:6" x14ac:dyDescent="0.2">
      <c r="A3208" s="2"/>
      <c r="B3208" s="2"/>
      <c r="C3208" s="2"/>
      <c r="D3208" s="2"/>
      <c r="F3208" s="8"/>
    </row>
    <row r="3209" spans="1:6" x14ac:dyDescent="0.2">
      <c r="A3209" s="2"/>
      <c r="B3209" s="2"/>
      <c r="C3209" s="2"/>
      <c r="D3209" s="2"/>
      <c r="F3209" s="8"/>
    </row>
    <row r="3210" spans="1:6" x14ac:dyDescent="0.2">
      <c r="A3210" s="2"/>
      <c r="B3210" s="2"/>
      <c r="C3210" s="2"/>
      <c r="D3210" s="2"/>
      <c r="F3210" s="8"/>
    </row>
    <row r="3211" spans="1:6" x14ac:dyDescent="0.2">
      <c r="A3211" s="2"/>
      <c r="B3211" s="2"/>
      <c r="C3211" s="2"/>
      <c r="D3211" s="2"/>
      <c r="F3211" s="8"/>
    </row>
    <row r="3212" spans="1:6" x14ac:dyDescent="0.2">
      <c r="A3212" s="2"/>
      <c r="B3212" s="2"/>
      <c r="C3212" s="2"/>
      <c r="D3212" s="2"/>
      <c r="F3212" s="8"/>
    </row>
    <row r="3213" spans="1:6" x14ac:dyDescent="0.2">
      <c r="A3213" s="2"/>
      <c r="B3213" s="2"/>
      <c r="C3213" s="2"/>
      <c r="D3213" s="2"/>
      <c r="F3213" s="8"/>
    </row>
    <row r="3214" spans="1:6" x14ac:dyDescent="0.2">
      <c r="A3214" s="2"/>
      <c r="B3214" s="2"/>
      <c r="C3214" s="2"/>
      <c r="D3214" s="2"/>
      <c r="F3214" s="8"/>
    </row>
    <row r="3215" spans="1:6" x14ac:dyDescent="0.2">
      <c r="A3215" s="2"/>
      <c r="B3215" s="2"/>
      <c r="C3215" s="2"/>
      <c r="D3215" s="2"/>
      <c r="F3215" s="8"/>
    </row>
    <row r="3216" spans="1:6" x14ac:dyDescent="0.2">
      <c r="A3216" s="2"/>
      <c r="B3216" s="2"/>
      <c r="C3216" s="2"/>
      <c r="D3216" s="2"/>
    </row>
    <row r="3217" spans="1:6" x14ac:dyDescent="0.2">
      <c r="A3217" s="2"/>
      <c r="B3217" s="2"/>
      <c r="C3217" s="2"/>
      <c r="D3217" s="2"/>
      <c r="F3217" s="8"/>
    </row>
    <row r="3218" spans="1:6" x14ac:dyDescent="0.2">
      <c r="A3218" s="2"/>
      <c r="B3218" s="2"/>
      <c r="C3218" s="2"/>
      <c r="D3218" s="2"/>
      <c r="F3218" s="8"/>
    </row>
    <row r="3219" spans="1:6" x14ac:dyDescent="0.2">
      <c r="A3219" s="2"/>
      <c r="B3219" s="2"/>
      <c r="C3219" s="2"/>
      <c r="D3219" s="2"/>
    </row>
    <row r="3220" spans="1:6" x14ac:dyDescent="0.2">
      <c r="A3220" s="2"/>
      <c r="B3220" s="2"/>
      <c r="C3220" s="2"/>
      <c r="D3220" s="2"/>
      <c r="F3220" s="8"/>
    </row>
    <row r="3221" spans="1:6" x14ac:dyDescent="0.2">
      <c r="A3221" s="2"/>
      <c r="B3221" s="2"/>
      <c r="C3221" s="2"/>
      <c r="D3221" s="2"/>
      <c r="F3221" s="8"/>
    </row>
    <row r="3222" spans="1:6" x14ac:dyDescent="0.2">
      <c r="A3222" s="2"/>
      <c r="B3222" s="2"/>
      <c r="C3222" s="2"/>
      <c r="D3222" s="2"/>
      <c r="F3222" s="8"/>
    </row>
    <row r="3223" spans="1:6" x14ac:dyDescent="0.2">
      <c r="A3223" s="2"/>
      <c r="B3223" s="2"/>
      <c r="C3223" s="2"/>
      <c r="D3223" s="2"/>
      <c r="F3223" s="8"/>
    </row>
    <row r="3224" spans="1:6" x14ac:dyDescent="0.2">
      <c r="A3224" s="2"/>
      <c r="B3224" s="2"/>
      <c r="C3224" s="2"/>
      <c r="D3224" s="2"/>
      <c r="F3224" s="8"/>
    </row>
    <row r="3225" spans="1:6" x14ac:dyDescent="0.2">
      <c r="A3225" s="2"/>
      <c r="B3225" s="2"/>
      <c r="C3225" s="2"/>
      <c r="D3225" s="2"/>
      <c r="F3225" s="8"/>
    </row>
    <row r="3226" spans="1:6" x14ac:dyDescent="0.2">
      <c r="A3226" s="2"/>
      <c r="B3226" s="2"/>
      <c r="C3226" s="2"/>
      <c r="D3226" s="2"/>
      <c r="F3226" s="8"/>
    </row>
    <row r="3227" spans="1:6" x14ac:dyDescent="0.2">
      <c r="A3227" s="2"/>
      <c r="B3227" s="2"/>
      <c r="C3227" s="2"/>
      <c r="D3227" s="2"/>
      <c r="F3227" s="8"/>
    </row>
    <row r="3228" spans="1:6" x14ac:dyDescent="0.2">
      <c r="A3228" s="2"/>
      <c r="B3228" s="2"/>
      <c r="C3228" s="2"/>
      <c r="D3228" s="2"/>
      <c r="F3228" s="8"/>
    </row>
    <row r="3229" spans="1:6" x14ac:dyDescent="0.2">
      <c r="A3229" s="2"/>
      <c r="B3229" s="2"/>
      <c r="C3229" s="2"/>
      <c r="D3229" s="2"/>
      <c r="F3229" s="8"/>
    </row>
    <row r="3230" spans="1:6" x14ac:dyDescent="0.2">
      <c r="A3230" s="2"/>
      <c r="B3230" s="2"/>
      <c r="C3230" s="2"/>
      <c r="D3230" s="2"/>
      <c r="F3230" s="8"/>
    </row>
    <row r="3231" spans="1:6" x14ac:dyDescent="0.2">
      <c r="A3231" s="2"/>
      <c r="B3231" s="2"/>
      <c r="C3231" s="2"/>
      <c r="D3231" s="2"/>
      <c r="F3231" s="8"/>
    </row>
    <row r="3232" spans="1:6" x14ac:dyDescent="0.2">
      <c r="A3232" s="2"/>
      <c r="B3232" s="2"/>
      <c r="C3232" s="2"/>
      <c r="D3232" s="2"/>
      <c r="F3232" s="8"/>
    </row>
    <row r="3233" spans="1:6" x14ac:dyDescent="0.2">
      <c r="A3233" s="2"/>
      <c r="B3233" s="2"/>
      <c r="C3233" s="2"/>
      <c r="D3233" s="2"/>
      <c r="F3233" s="8"/>
    </row>
    <row r="3234" spans="1:6" x14ac:dyDescent="0.2">
      <c r="A3234" s="2"/>
      <c r="B3234" s="2"/>
      <c r="C3234" s="2"/>
      <c r="D3234" s="2"/>
      <c r="F3234" s="8"/>
    </row>
    <row r="3235" spans="1:6" x14ac:dyDescent="0.2">
      <c r="A3235" s="2"/>
      <c r="B3235" s="2"/>
      <c r="C3235" s="2"/>
      <c r="D3235" s="2"/>
      <c r="F3235" s="8"/>
    </row>
    <row r="3236" spans="1:6" x14ac:dyDescent="0.2">
      <c r="A3236" s="2"/>
      <c r="B3236" s="2"/>
      <c r="C3236" s="2"/>
      <c r="D3236" s="2"/>
      <c r="F3236" s="8"/>
    </row>
    <row r="3237" spans="1:6" x14ac:dyDescent="0.2">
      <c r="A3237" s="2"/>
      <c r="B3237" s="2"/>
      <c r="C3237" s="2"/>
      <c r="D3237" s="2"/>
      <c r="F3237" s="8"/>
    </row>
    <row r="3238" spans="1:6" x14ac:dyDescent="0.2">
      <c r="A3238" s="2"/>
      <c r="B3238" s="2"/>
      <c r="C3238" s="2"/>
      <c r="D3238" s="2"/>
      <c r="F3238" s="8"/>
    </row>
    <row r="3239" spans="1:6" x14ac:dyDescent="0.2">
      <c r="A3239" s="2"/>
      <c r="B3239" s="2"/>
      <c r="C3239" s="2"/>
      <c r="D3239" s="2"/>
      <c r="F3239" s="8"/>
    </row>
    <row r="3240" spans="1:6" x14ac:dyDescent="0.2">
      <c r="A3240" s="2"/>
      <c r="B3240" s="2"/>
      <c r="C3240" s="2"/>
      <c r="D3240" s="2"/>
      <c r="F3240" s="8"/>
    </row>
    <row r="3241" spans="1:6" x14ac:dyDescent="0.2">
      <c r="A3241" s="2"/>
      <c r="B3241" s="2"/>
      <c r="C3241" s="2"/>
      <c r="D3241" s="2"/>
      <c r="F3241" s="8"/>
    </row>
    <row r="3242" spans="1:6" x14ac:dyDescent="0.2">
      <c r="A3242" s="2"/>
      <c r="B3242" s="2"/>
      <c r="C3242" s="2"/>
      <c r="D3242" s="2"/>
      <c r="F3242" s="8"/>
    </row>
    <row r="3243" spans="1:6" x14ac:dyDescent="0.2">
      <c r="A3243" s="2"/>
      <c r="B3243" s="2"/>
      <c r="C3243" s="2"/>
      <c r="D3243" s="2"/>
      <c r="F3243" s="8"/>
    </row>
    <row r="3244" spans="1:6" x14ac:dyDescent="0.2">
      <c r="A3244" s="2"/>
      <c r="B3244" s="2"/>
      <c r="C3244" s="2"/>
      <c r="D3244" s="2"/>
      <c r="F3244" s="8"/>
    </row>
    <row r="3245" spans="1:6" x14ac:dyDescent="0.2">
      <c r="A3245" s="2"/>
      <c r="B3245" s="2"/>
      <c r="C3245" s="2"/>
      <c r="D3245" s="2"/>
      <c r="F3245" s="8"/>
    </row>
    <row r="3246" spans="1:6" x14ac:dyDescent="0.2">
      <c r="A3246" s="2"/>
      <c r="B3246" s="2"/>
      <c r="C3246" s="2"/>
      <c r="D3246" s="2"/>
      <c r="F3246" s="8"/>
    </row>
    <row r="3247" spans="1:6" x14ac:dyDescent="0.2">
      <c r="A3247" s="2"/>
      <c r="B3247" s="2"/>
      <c r="C3247" s="2"/>
      <c r="D3247" s="2"/>
      <c r="F3247" s="8"/>
    </row>
    <row r="3248" spans="1:6" x14ac:dyDescent="0.2">
      <c r="A3248" s="2"/>
      <c r="B3248" s="2"/>
      <c r="C3248" s="2"/>
      <c r="D3248" s="2"/>
      <c r="F3248" s="8"/>
    </row>
    <row r="3249" spans="1:6" x14ac:dyDescent="0.2">
      <c r="A3249" s="2"/>
      <c r="B3249" s="2"/>
      <c r="C3249" s="2"/>
      <c r="D3249" s="2"/>
      <c r="F3249" s="8"/>
    </row>
    <row r="3250" spans="1:6" x14ac:dyDescent="0.2">
      <c r="A3250" s="2"/>
      <c r="B3250" s="2"/>
      <c r="C3250" s="2"/>
      <c r="D3250" s="2"/>
      <c r="F3250" s="8"/>
    </row>
    <row r="3251" spans="1:6" x14ac:dyDescent="0.2">
      <c r="A3251" s="2"/>
      <c r="B3251" s="2"/>
      <c r="C3251" s="2"/>
      <c r="D3251" s="2"/>
      <c r="F3251" s="8"/>
    </row>
    <row r="3252" spans="1:6" x14ac:dyDescent="0.2">
      <c r="A3252" s="2"/>
      <c r="B3252" s="2"/>
      <c r="C3252" s="2"/>
      <c r="D3252" s="2"/>
      <c r="F3252" s="8"/>
    </row>
    <row r="3253" spans="1:6" x14ac:dyDescent="0.2">
      <c r="A3253" s="2"/>
      <c r="B3253" s="2"/>
      <c r="C3253" s="2"/>
      <c r="D3253" s="2"/>
      <c r="F3253" s="8"/>
    </row>
    <row r="3254" spans="1:6" x14ac:dyDescent="0.2">
      <c r="A3254" s="2"/>
      <c r="B3254" s="2"/>
      <c r="C3254" s="2"/>
      <c r="D3254" s="2"/>
      <c r="F3254" s="8"/>
    </row>
    <row r="3255" spans="1:6" x14ac:dyDescent="0.2">
      <c r="A3255" s="2"/>
      <c r="B3255" s="2"/>
      <c r="C3255" s="2"/>
      <c r="D3255" s="2"/>
      <c r="F3255" s="8"/>
    </row>
    <row r="3256" spans="1:6" x14ac:dyDescent="0.2">
      <c r="A3256" s="2"/>
      <c r="B3256" s="2"/>
      <c r="C3256" s="2"/>
      <c r="D3256" s="2"/>
      <c r="F3256" s="8"/>
    </row>
    <row r="3257" spans="1:6" x14ac:dyDescent="0.2">
      <c r="A3257" s="2"/>
      <c r="B3257" s="2"/>
      <c r="C3257" s="2"/>
      <c r="D3257" s="2"/>
      <c r="F3257" s="8"/>
    </row>
    <row r="3258" spans="1:6" x14ac:dyDescent="0.2">
      <c r="A3258" s="2"/>
      <c r="B3258" s="2"/>
      <c r="C3258" s="2"/>
      <c r="D3258" s="2"/>
      <c r="F3258" s="8"/>
    </row>
    <row r="3259" spans="1:6" x14ac:dyDescent="0.2">
      <c r="A3259" s="2"/>
      <c r="B3259" s="2"/>
      <c r="C3259" s="2"/>
      <c r="D3259" s="2"/>
      <c r="F3259" s="8"/>
    </row>
    <row r="3260" spans="1:6" x14ac:dyDescent="0.2">
      <c r="A3260" s="2"/>
      <c r="B3260" s="2"/>
      <c r="C3260" s="2"/>
      <c r="D3260" s="2"/>
      <c r="F3260" s="8"/>
    </row>
    <row r="3261" spans="1:6" x14ac:dyDescent="0.2">
      <c r="A3261" s="2"/>
      <c r="B3261" s="2"/>
      <c r="C3261" s="2"/>
      <c r="D3261" s="2"/>
      <c r="F3261" s="8"/>
    </row>
    <row r="3262" spans="1:6" x14ac:dyDescent="0.2">
      <c r="A3262" s="2"/>
      <c r="B3262" s="2"/>
      <c r="C3262" s="2"/>
      <c r="D3262" s="2"/>
      <c r="F3262" s="8"/>
    </row>
    <row r="3263" spans="1:6" x14ac:dyDescent="0.2">
      <c r="A3263" s="2"/>
      <c r="B3263" s="2"/>
      <c r="C3263" s="2"/>
      <c r="D3263" s="2"/>
      <c r="F3263" s="8"/>
    </row>
    <row r="3264" spans="1:6" x14ac:dyDescent="0.2">
      <c r="A3264" s="2"/>
      <c r="B3264" s="2"/>
      <c r="C3264" s="2"/>
      <c r="D3264" s="2"/>
      <c r="F3264" s="8"/>
    </row>
    <row r="3265" spans="1:6" x14ac:dyDescent="0.2">
      <c r="A3265" s="2"/>
      <c r="B3265" s="2"/>
      <c r="C3265" s="2"/>
      <c r="D3265" s="2"/>
      <c r="F3265" s="8"/>
    </row>
    <row r="3266" spans="1:6" x14ac:dyDescent="0.2">
      <c r="A3266" s="2"/>
      <c r="B3266" s="2"/>
      <c r="C3266" s="2"/>
      <c r="D3266" s="2"/>
      <c r="F3266" s="8"/>
    </row>
    <row r="3267" spans="1:6" x14ac:dyDescent="0.2">
      <c r="A3267" s="2"/>
      <c r="B3267" s="2"/>
      <c r="C3267" s="2"/>
      <c r="D3267" s="2"/>
      <c r="F3267" s="8"/>
    </row>
    <row r="3268" spans="1:6" x14ac:dyDescent="0.2">
      <c r="A3268" s="2"/>
      <c r="B3268" s="2"/>
      <c r="C3268" s="2"/>
      <c r="D3268" s="2"/>
    </row>
    <row r="3269" spans="1:6" x14ac:dyDescent="0.2">
      <c r="A3269" s="2"/>
      <c r="B3269" s="2"/>
      <c r="C3269" s="2"/>
      <c r="D3269" s="2"/>
      <c r="F3269" s="8"/>
    </row>
    <row r="3270" spans="1:6" x14ac:dyDescent="0.2">
      <c r="A3270" s="2"/>
      <c r="B3270" s="2"/>
      <c r="C3270" s="2"/>
      <c r="D3270" s="2"/>
      <c r="F3270" s="8"/>
    </row>
    <row r="3271" spans="1:6" x14ac:dyDescent="0.2">
      <c r="A3271" s="2"/>
      <c r="B3271" s="2"/>
      <c r="C3271" s="2"/>
      <c r="D3271" s="2"/>
      <c r="F3271" s="8"/>
    </row>
    <row r="3272" spans="1:6" x14ac:dyDescent="0.2">
      <c r="A3272" s="2"/>
      <c r="B3272" s="2"/>
      <c r="C3272" s="2"/>
      <c r="D3272" s="2"/>
      <c r="F3272" s="8"/>
    </row>
    <row r="3273" spans="1:6" x14ac:dyDescent="0.2">
      <c r="A3273" s="2"/>
      <c r="B3273" s="2"/>
      <c r="C3273" s="2"/>
      <c r="D3273" s="2"/>
      <c r="F3273" s="8"/>
    </row>
    <row r="3274" spans="1:6" x14ac:dyDescent="0.2">
      <c r="A3274" s="2"/>
      <c r="B3274" s="2"/>
      <c r="C3274" s="2"/>
      <c r="D3274" s="2"/>
      <c r="F3274" s="8"/>
    </row>
    <row r="3275" spans="1:6" x14ac:dyDescent="0.2">
      <c r="A3275" s="2"/>
      <c r="B3275" s="2"/>
      <c r="C3275" s="2"/>
      <c r="D3275" s="2"/>
      <c r="F3275" s="8"/>
    </row>
    <row r="3276" spans="1:6" x14ac:dyDescent="0.2">
      <c r="A3276" s="2"/>
      <c r="B3276" s="2"/>
      <c r="C3276" s="2"/>
      <c r="D3276" s="2"/>
      <c r="F3276" s="8"/>
    </row>
    <row r="3277" spans="1:6" x14ac:dyDescent="0.2">
      <c r="A3277" s="2"/>
      <c r="B3277" s="2"/>
      <c r="C3277" s="2"/>
      <c r="D3277" s="2"/>
      <c r="F3277" s="8"/>
    </row>
    <row r="3278" spans="1:6" x14ac:dyDescent="0.2">
      <c r="A3278" s="2"/>
      <c r="B3278" s="2"/>
      <c r="C3278" s="2"/>
      <c r="D3278" s="2"/>
      <c r="F3278" s="8"/>
    </row>
    <row r="3279" spans="1:6" x14ac:dyDescent="0.2">
      <c r="A3279" s="2"/>
      <c r="B3279" s="2"/>
      <c r="C3279" s="2"/>
      <c r="D3279" s="2"/>
      <c r="F3279" s="8"/>
    </row>
    <row r="3280" spans="1:6" x14ac:dyDescent="0.2">
      <c r="A3280" s="2"/>
      <c r="B3280" s="2"/>
      <c r="C3280" s="2"/>
      <c r="D3280" s="2"/>
      <c r="F3280" s="8"/>
    </row>
    <row r="3281" spans="1:6" x14ac:dyDescent="0.2">
      <c r="A3281" s="2"/>
      <c r="B3281" s="2"/>
      <c r="C3281" s="2"/>
      <c r="D3281" s="2"/>
      <c r="F3281" s="8"/>
    </row>
    <row r="3282" spans="1:6" x14ac:dyDescent="0.2">
      <c r="A3282" s="2"/>
      <c r="B3282" s="2"/>
      <c r="C3282" s="2"/>
      <c r="D3282" s="2"/>
      <c r="F3282" s="8"/>
    </row>
    <row r="3283" spans="1:6" x14ac:dyDescent="0.2">
      <c r="A3283" s="2"/>
      <c r="B3283" s="2"/>
      <c r="C3283" s="2"/>
      <c r="D3283" s="2"/>
      <c r="F3283" s="8"/>
    </row>
    <row r="3284" spans="1:6" x14ac:dyDescent="0.2">
      <c r="A3284" s="2"/>
      <c r="B3284" s="2"/>
      <c r="C3284" s="2"/>
      <c r="D3284" s="2"/>
      <c r="F3284" s="8"/>
    </row>
    <row r="3285" spans="1:6" x14ac:dyDescent="0.2">
      <c r="A3285" s="2"/>
      <c r="B3285" s="2"/>
      <c r="C3285" s="2"/>
      <c r="D3285" s="2"/>
      <c r="F3285" s="8"/>
    </row>
    <row r="3286" spans="1:6" x14ac:dyDescent="0.2">
      <c r="A3286" s="2"/>
      <c r="B3286" s="2"/>
      <c r="C3286" s="2"/>
      <c r="D3286" s="2"/>
      <c r="F3286" s="8"/>
    </row>
    <row r="3287" spans="1:6" x14ac:dyDescent="0.2">
      <c r="A3287" s="2"/>
      <c r="B3287" s="2"/>
      <c r="C3287" s="2"/>
      <c r="D3287" s="2"/>
      <c r="F3287" s="8"/>
    </row>
    <row r="3288" spans="1:6" x14ac:dyDescent="0.2">
      <c r="A3288" s="2"/>
      <c r="B3288" s="2"/>
      <c r="C3288" s="2"/>
      <c r="D3288" s="2"/>
      <c r="F3288" s="8"/>
    </row>
    <row r="3289" spans="1:6" x14ac:dyDescent="0.2">
      <c r="A3289" s="2"/>
      <c r="B3289" s="2"/>
      <c r="C3289" s="2"/>
      <c r="D3289" s="2"/>
      <c r="F3289" s="8"/>
    </row>
    <row r="3290" spans="1:6" x14ac:dyDescent="0.2">
      <c r="A3290" s="2"/>
      <c r="B3290" s="2"/>
      <c r="C3290" s="2"/>
      <c r="D3290" s="2"/>
      <c r="F3290" s="8"/>
    </row>
    <row r="3291" spans="1:6" x14ac:dyDescent="0.2">
      <c r="A3291" s="2"/>
      <c r="B3291" s="2"/>
      <c r="C3291" s="2"/>
      <c r="D3291" s="2"/>
      <c r="F3291" s="8"/>
    </row>
    <row r="3292" spans="1:6" x14ac:dyDescent="0.2">
      <c r="A3292" s="2"/>
      <c r="B3292" s="2"/>
      <c r="C3292" s="2"/>
      <c r="D3292" s="2"/>
      <c r="F3292" s="8"/>
    </row>
    <row r="3293" spans="1:6" x14ac:dyDescent="0.2">
      <c r="A3293" s="2"/>
      <c r="B3293" s="2"/>
      <c r="C3293" s="2"/>
      <c r="D3293" s="2"/>
      <c r="F3293" s="8"/>
    </row>
    <row r="3294" spans="1:6" x14ac:dyDescent="0.2">
      <c r="A3294" s="2"/>
      <c r="B3294" s="2"/>
      <c r="C3294" s="2"/>
      <c r="D3294" s="2"/>
    </row>
    <row r="3295" spans="1:6" x14ac:dyDescent="0.2">
      <c r="A3295" s="2"/>
      <c r="B3295" s="2"/>
      <c r="C3295" s="2"/>
      <c r="D3295" s="2"/>
      <c r="F3295" s="8"/>
    </row>
    <row r="3296" spans="1:6" x14ac:dyDescent="0.2">
      <c r="A3296" s="2"/>
      <c r="B3296" s="2"/>
      <c r="C3296" s="2"/>
      <c r="D3296" s="2"/>
      <c r="F3296" s="8"/>
    </row>
    <row r="3297" spans="1:6" x14ac:dyDescent="0.2">
      <c r="A3297" s="2"/>
      <c r="B3297" s="2"/>
      <c r="C3297" s="2"/>
      <c r="D3297" s="2"/>
      <c r="F3297" s="8"/>
    </row>
    <row r="3298" spans="1:6" x14ac:dyDescent="0.2">
      <c r="A3298" s="2"/>
      <c r="B3298" s="2"/>
      <c r="C3298" s="2"/>
      <c r="D3298" s="2"/>
      <c r="F3298" s="8"/>
    </row>
    <row r="3299" spans="1:6" x14ac:dyDescent="0.2">
      <c r="A3299" s="2"/>
      <c r="B3299" s="2"/>
      <c r="C3299" s="2"/>
      <c r="D3299" s="2"/>
      <c r="F3299" s="8"/>
    </row>
    <row r="3300" spans="1:6" x14ac:dyDescent="0.2">
      <c r="A3300" s="2"/>
      <c r="B3300" s="2"/>
      <c r="C3300" s="2"/>
      <c r="D3300" s="2"/>
      <c r="F3300" s="8"/>
    </row>
    <row r="3301" spans="1:6" x14ac:dyDescent="0.2">
      <c r="A3301" s="2"/>
      <c r="B3301" s="2"/>
      <c r="C3301" s="2"/>
      <c r="D3301" s="2"/>
      <c r="F3301" s="8"/>
    </row>
    <row r="3302" spans="1:6" x14ac:dyDescent="0.2">
      <c r="A3302" s="2"/>
      <c r="B3302" s="2"/>
      <c r="C3302" s="2"/>
      <c r="D3302" s="2"/>
      <c r="F3302" s="8"/>
    </row>
    <row r="3303" spans="1:6" x14ac:dyDescent="0.2">
      <c r="A3303" s="2"/>
      <c r="B3303" s="2"/>
      <c r="C3303" s="2"/>
      <c r="D3303" s="2"/>
      <c r="F3303" s="8"/>
    </row>
    <row r="3304" spans="1:6" x14ac:dyDescent="0.2">
      <c r="A3304" s="2"/>
      <c r="B3304" s="2"/>
      <c r="C3304" s="2"/>
      <c r="D3304" s="2"/>
      <c r="F3304" s="8"/>
    </row>
    <row r="3305" spans="1:6" x14ac:dyDescent="0.2">
      <c r="A3305" s="2"/>
      <c r="B3305" s="2"/>
      <c r="C3305" s="2"/>
      <c r="D3305" s="2"/>
      <c r="F3305" s="8"/>
    </row>
    <row r="3306" spans="1:6" x14ac:dyDescent="0.2">
      <c r="A3306" s="2"/>
      <c r="B3306" s="2"/>
      <c r="C3306" s="2"/>
      <c r="D3306" s="2"/>
      <c r="F3306" s="8"/>
    </row>
    <row r="3307" spans="1:6" x14ac:dyDescent="0.2">
      <c r="A3307" s="2"/>
      <c r="B3307" s="2"/>
      <c r="C3307" s="2"/>
      <c r="D3307" s="2"/>
      <c r="F3307" s="8"/>
    </row>
    <row r="3308" spans="1:6" x14ac:dyDescent="0.2">
      <c r="A3308" s="2"/>
      <c r="B3308" s="2"/>
      <c r="C3308" s="2"/>
      <c r="D3308" s="2"/>
      <c r="F3308" s="8"/>
    </row>
    <row r="3309" spans="1:6" x14ac:dyDescent="0.2">
      <c r="A3309" s="2"/>
      <c r="B3309" s="2"/>
      <c r="C3309" s="2"/>
      <c r="D3309" s="2"/>
    </row>
    <row r="3310" spans="1:6" x14ac:dyDescent="0.2">
      <c r="A3310" s="2"/>
      <c r="B3310" s="2"/>
      <c r="C3310" s="2"/>
      <c r="D3310" s="2"/>
      <c r="F3310" s="8"/>
    </row>
    <row r="3311" spans="1:6" x14ac:dyDescent="0.2">
      <c r="A3311" s="2"/>
      <c r="B3311" s="2"/>
      <c r="C3311" s="2"/>
      <c r="D3311" s="2"/>
      <c r="F3311" s="8"/>
    </row>
    <row r="3312" spans="1:6" x14ac:dyDescent="0.2">
      <c r="A3312" s="2"/>
      <c r="B3312" s="2"/>
      <c r="C3312" s="2"/>
      <c r="D3312" s="2"/>
      <c r="F3312" s="8"/>
    </row>
    <row r="3313" spans="1:6" x14ac:dyDescent="0.2">
      <c r="A3313" s="2"/>
      <c r="B3313" s="2"/>
      <c r="C3313" s="2"/>
      <c r="D3313" s="2"/>
      <c r="F3313" s="8"/>
    </row>
    <row r="3314" spans="1:6" x14ac:dyDescent="0.2">
      <c r="A3314" s="2"/>
      <c r="B3314" s="2"/>
      <c r="C3314" s="2"/>
      <c r="D3314" s="2"/>
      <c r="F3314" s="8"/>
    </row>
    <row r="3315" spans="1:6" x14ac:dyDescent="0.2">
      <c r="A3315" s="2"/>
      <c r="B3315" s="2"/>
      <c r="C3315" s="2"/>
      <c r="D3315" s="2"/>
    </row>
    <row r="3316" spans="1:6" x14ac:dyDescent="0.2">
      <c r="A3316" s="2"/>
      <c r="B3316" s="2"/>
      <c r="C3316" s="2"/>
      <c r="D3316" s="2"/>
      <c r="F3316" s="8"/>
    </row>
    <row r="3317" spans="1:6" x14ac:dyDescent="0.2">
      <c r="A3317" s="2"/>
      <c r="B3317" s="2"/>
      <c r="C3317" s="2"/>
      <c r="D3317" s="2"/>
      <c r="F3317" s="8"/>
    </row>
    <row r="3318" spans="1:6" x14ac:dyDescent="0.2">
      <c r="A3318" s="2"/>
      <c r="B3318" s="2"/>
      <c r="C3318" s="2"/>
      <c r="D3318" s="2"/>
      <c r="F3318" s="8"/>
    </row>
    <row r="3319" spans="1:6" x14ac:dyDescent="0.2">
      <c r="A3319" s="2"/>
      <c r="B3319" s="2"/>
      <c r="C3319" s="2"/>
      <c r="D3319" s="2"/>
      <c r="F3319" s="8"/>
    </row>
    <row r="3320" spans="1:6" x14ac:dyDescent="0.2">
      <c r="A3320" s="2"/>
      <c r="B3320" s="2"/>
      <c r="C3320" s="2"/>
      <c r="D3320" s="2"/>
      <c r="F3320" s="8"/>
    </row>
    <row r="3321" spans="1:6" x14ac:dyDescent="0.2">
      <c r="A3321" s="2"/>
      <c r="B3321" s="2"/>
      <c r="C3321" s="2"/>
      <c r="D3321" s="2"/>
      <c r="F3321" s="8"/>
    </row>
    <row r="3322" spans="1:6" x14ac:dyDescent="0.2">
      <c r="A3322" s="2"/>
      <c r="B3322" s="2"/>
      <c r="C3322" s="2"/>
      <c r="D3322" s="2"/>
      <c r="F3322" s="8"/>
    </row>
    <row r="3323" spans="1:6" x14ac:dyDescent="0.2">
      <c r="A3323" s="2"/>
      <c r="B3323" s="2"/>
      <c r="C3323" s="2"/>
      <c r="D3323" s="2"/>
      <c r="F3323" s="8"/>
    </row>
    <row r="3324" spans="1:6" x14ac:dyDescent="0.2">
      <c r="A3324" s="2"/>
      <c r="B3324" s="2"/>
      <c r="C3324" s="2"/>
      <c r="D3324" s="2"/>
      <c r="F3324" s="8"/>
    </row>
    <row r="3325" spans="1:6" x14ac:dyDescent="0.2">
      <c r="A3325" s="2"/>
      <c r="B3325" s="2"/>
      <c r="C3325" s="2"/>
      <c r="D3325" s="2"/>
      <c r="F3325" s="8"/>
    </row>
    <row r="3326" spans="1:6" x14ac:dyDescent="0.2">
      <c r="A3326" s="2"/>
      <c r="B3326" s="2"/>
      <c r="C3326" s="2"/>
      <c r="D3326" s="2"/>
      <c r="F3326" s="8"/>
    </row>
    <row r="3327" spans="1:6" x14ac:dyDescent="0.2">
      <c r="A3327" s="2"/>
      <c r="B3327" s="2"/>
      <c r="C3327" s="2"/>
      <c r="D3327" s="2"/>
      <c r="F3327" s="8"/>
    </row>
    <row r="3328" spans="1:6" x14ac:dyDescent="0.2">
      <c r="A3328" s="2"/>
      <c r="B3328" s="2"/>
      <c r="C3328" s="2"/>
      <c r="D3328" s="2"/>
      <c r="F3328" s="8"/>
    </row>
    <row r="3329" spans="1:6" x14ac:dyDescent="0.2">
      <c r="A3329" s="2"/>
      <c r="B3329" s="2"/>
      <c r="C3329" s="2"/>
      <c r="D3329" s="2"/>
      <c r="F3329" s="8"/>
    </row>
    <row r="3330" spans="1:6" x14ac:dyDescent="0.2">
      <c r="A3330" s="2"/>
      <c r="B3330" s="2"/>
      <c r="C3330" s="2"/>
      <c r="D3330" s="2"/>
      <c r="F3330" s="8"/>
    </row>
    <row r="3331" spans="1:6" x14ac:dyDescent="0.2">
      <c r="A3331" s="2"/>
      <c r="B3331" s="2"/>
      <c r="C3331" s="2"/>
      <c r="D3331" s="2"/>
      <c r="F3331" s="8"/>
    </row>
    <row r="3332" spans="1:6" x14ac:dyDescent="0.2">
      <c r="A3332" s="2"/>
      <c r="B3332" s="2"/>
      <c r="C3332" s="2"/>
      <c r="D3332" s="2"/>
      <c r="F3332" s="8"/>
    </row>
    <row r="3333" spans="1:6" x14ac:dyDescent="0.2">
      <c r="A3333" s="2"/>
      <c r="B3333" s="2"/>
      <c r="C3333" s="2"/>
      <c r="D3333" s="2"/>
      <c r="F3333" s="8"/>
    </row>
    <row r="3334" spans="1:6" x14ac:dyDescent="0.2">
      <c r="A3334" s="2"/>
      <c r="B3334" s="2"/>
      <c r="C3334" s="2"/>
      <c r="D3334" s="2"/>
      <c r="F3334" s="8"/>
    </row>
    <row r="3335" spans="1:6" x14ac:dyDescent="0.2">
      <c r="A3335" s="2"/>
      <c r="B3335" s="2"/>
      <c r="C3335" s="2"/>
      <c r="D3335" s="2"/>
      <c r="F3335" s="8"/>
    </row>
    <row r="3336" spans="1:6" x14ac:dyDescent="0.2">
      <c r="A3336" s="2"/>
      <c r="B3336" s="2"/>
      <c r="C3336" s="2"/>
      <c r="D3336" s="2"/>
      <c r="F3336" s="8"/>
    </row>
    <row r="3337" spans="1:6" x14ac:dyDescent="0.2">
      <c r="A3337" s="2"/>
      <c r="B3337" s="2"/>
      <c r="C3337" s="2"/>
      <c r="D3337" s="2"/>
      <c r="F3337" s="8"/>
    </row>
    <row r="3338" spans="1:6" x14ac:dyDescent="0.2">
      <c r="A3338" s="2"/>
      <c r="B3338" s="2"/>
      <c r="C3338" s="2"/>
      <c r="D3338" s="2"/>
      <c r="F3338" s="8"/>
    </row>
    <row r="3339" spans="1:6" x14ac:dyDescent="0.2">
      <c r="A3339" s="2"/>
      <c r="B3339" s="2"/>
      <c r="C3339" s="2"/>
      <c r="D3339" s="2"/>
      <c r="F3339" s="8"/>
    </row>
    <row r="3340" spans="1:6" x14ac:dyDescent="0.2">
      <c r="A3340" s="2"/>
      <c r="B3340" s="2"/>
      <c r="C3340" s="2"/>
      <c r="D3340" s="2"/>
      <c r="F3340" s="8"/>
    </row>
    <row r="3341" spans="1:6" x14ac:dyDescent="0.2">
      <c r="A3341" s="2"/>
      <c r="B3341" s="2"/>
      <c r="C3341" s="2"/>
      <c r="D3341" s="2"/>
      <c r="F3341" s="8"/>
    </row>
    <row r="3342" spans="1:6" x14ac:dyDescent="0.2">
      <c r="A3342" s="2"/>
      <c r="B3342" s="2"/>
      <c r="C3342" s="2"/>
      <c r="D3342" s="2"/>
      <c r="F3342" s="8"/>
    </row>
    <row r="3343" spans="1:6" x14ac:dyDescent="0.2">
      <c r="A3343" s="2"/>
      <c r="B3343" s="2"/>
      <c r="C3343" s="2"/>
      <c r="D3343" s="2"/>
      <c r="F3343" s="8"/>
    </row>
    <row r="3344" spans="1:6" x14ac:dyDescent="0.2">
      <c r="A3344" s="2"/>
      <c r="B3344" s="2"/>
      <c r="C3344" s="2"/>
      <c r="D3344" s="2"/>
      <c r="F3344" s="8"/>
    </row>
    <row r="3345" spans="1:6" x14ac:dyDescent="0.2">
      <c r="A3345" s="2"/>
      <c r="B3345" s="2"/>
      <c r="C3345" s="2"/>
      <c r="D3345" s="2"/>
      <c r="F3345" s="8"/>
    </row>
    <row r="3346" spans="1:6" x14ac:dyDescent="0.2">
      <c r="A3346" s="2"/>
      <c r="B3346" s="2"/>
      <c r="C3346" s="2"/>
      <c r="D3346" s="2"/>
      <c r="F3346" s="8"/>
    </row>
    <row r="3347" spans="1:6" x14ac:dyDescent="0.2">
      <c r="A3347" s="2"/>
      <c r="B3347" s="2"/>
      <c r="C3347" s="2"/>
      <c r="D3347" s="2"/>
      <c r="F3347" s="8"/>
    </row>
    <row r="3348" spans="1:6" x14ac:dyDescent="0.2">
      <c r="A3348" s="2"/>
      <c r="B3348" s="2"/>
      <c r="C3348" s="2"/>
      <c r="D3348" s="2"/>
      <c r="F3348" s="8"/>
    </row>
    <row r="3349" spans="1:6" x14ac:dyDescent="0.2">
      <c r="A3349" s="2"/>
      <c r="B3349" s="2"/>
      <c r="C3349" s="2"/>
      <c r="D3349" s="2"/>
      <c r="F3349" s="8"/>
    </row>
    <row r="3350" spans="1:6" x14ac:dyDescent="0.2">
      <c r="A3350" s="2"/>
      <c r="B3350" s="2"/>
      <c r="C3350" s="2"/>
      <c r="D3350" s="2"/>
      <c r="F3350" s="8"/>
    </row>
    <row r="3351" spans="1:6" x14ac:dyDescent="0.2">
      <c r="A3351" s="2"/>
      <c r="B3351" s="2"/>
      <c r="C3351" s="2"/>
      <c r="D3351" s="2"/>
      <c r="F3351" s="8"/>
    </row>
    <row r="3352" spans="1:6" x14ac:dyDescent="0.2">
      <c r="A3352" s="2"/>
      <c r="B3352" s="2"/>
      <c r="C3352" s="2"/>
      <c r="D3352" s="2"/>
      <c r="F3352" s="8"/>
    </row>
    <row r="3353" spans="1:6" x14ac:dyDescent="0.2">
      <c r="A3353" s="2"/>
      <c r="B3353" s="2"/>
      <c r="C3353" s="2"/>
      <c r="D3353" s="2"/>
      <c r="F3353" s="8"/>
    </row>
    <row r="3354" spans="1:6" x14ac:dyDescent="0.2">
      <c r="A3354" s="2"/>
      <c r="B3354" s="2"/>
      <c r="C3354" s="2"/>
      <c r="D3354" s="2"/>
      <c r="F3354" s="8"/>
    </row>
    <row r="3355" spans="1:6" x14ac:dyDescent="0.2">
      <c r="A3355" s="2"/>
      <c r="B3355" s="2"/>
      <c r="C3355" s="2"/>
      <c r="D3355" s="2"/>
      <c r="F3355" s="8"/>
    </row>
    <row r="3356" spans="1:6" x14ac:dyDescent="0.2">
      <c r="A3356" s="2"/>
      <c r="B3356" s="2"/>
      <c r="C3356" s="2"/>
      <c r="D3356" s="2"/>
      <c r="F3356" s="8"/>
    </row>
    <row r="3357" spans="1:6" x14ac:dyDescent="0.2">
      <c r="A3357" s="2"/>
      <c r="B3357" s="2"/>
      <c r="C3357" s="2"/>
      <c r="D3357" s="2"/>
      <c r="F3357" s="8"/>
    </row>
    <row r="3358" spans="1:6" x14ac:dyDescent="0.2">
      <c r="A3358" s="2"/>
      <c r="B3358" s="2"/>
      <c r="C3358" s="2"/>
      <c r="D3358" s="2"/>
      <c r="F3358" s="8"/>
    </row>
    <row r="3359" spans="1:6" x14ac:dyDescent="0.2">
      <c r="A3359" s="2"/>
      <c r="B3359" s="2"/>
      <c r="C3359" s="2"/>
      <c r="D3359" s="2"/>
      <c r="F3359" s="8"/>
    </row>
    <row r="3360" spans="1:6" x14ac:dyDescent="0.2">
      <c r="A3360" s="2"/>
      <c r="B3360" s="2"/>
      <c r="C3360" s="2"/>
      <c r="D3360" s="2"/>
      <c r="F3360" s="8"/>
    </row>
    <row r="3361" spans="1:6" x14ac:dyDescent="0.2">
      <c r="A3361" s="2"/>
      <c r="B3361" s="2"/>
      <c r="C3361" s="2"/>
      <c r="D3361" s="2"/>
      <c r="F3361" s="8"/>
    </row>
    <row r="3362" spans="1:6" x14ac:dyDescent="0.2">
      <c r="A3362" s="2"/>
      <c r="B3362" s="2"/>
      <c r="C3362" s="2"/>
      <c r="D3362" s="2"/>
      <c r="F3362" s="8"/>
    </row>
    <row r="3363" spans="1:6" x14ac:dyDescent="0.2">
      <c r="A3363" s="2"/>
      <c r="B3363" s="2"/>
      <c r="C3363" s="2"/>
      <c r="D3363" s="2"/>
      <c r="F3363" s="8"/>
    </row>
    <row r="3364" spans="1:6" x14ac:dyDescent="0.2">
      <c r="A3364" s="2"/>
      <c r="B3364" s="2"/>
      <c r="C3364" s="2"/>
      <c r="D3364" s="2"/>
      <c r="F3364" s="8"/>
    </row>
    <row r="3365" spans="1:6" x14ac:dyDescent="0.2">
      <c r="A3365" s="2"/>
      <c r="B3365" s="2"/>
      <c r="C3365" s="2"/>
      <c r="D3365" s="2"/>
      <c r="F3365" s="8"/>
    </row>
    <row r="3366" spans="1:6" x14ac:dyDescent="0.2">
      <c r="A3366" s="2"/>
      <c r="B3366" s="2"/>
      <c r="C3366" s="2"/>
      <c r="D3366" s="2"/>
      <c r="F3366" s="8"/>
    </row>
    <row r="3367" spans="1:6" x14ac:dyDescent="0.2">
      <c r="A3367" s="2"/>
      <c r="B3367" s="2"/>
      <c r="C3367" s="2"/>
      <c r="D3367" s="2"/>
      <c r="F3367" s="8"/>
    </row>
    <row r="3368" spans="1:6" x14ac:dyDescent="0.2">
      <c r="A3368" s="2"/>
      <c r="B3368" s="2"/>
      <c r="C3368" s="2"/>
      <c r="D3368" s="2"/>
      <c r="F3368" s="8"/>
    </row>
    <row r="3369" spans="1:6" x14ac:dyDescent="0.2">
      <c r="A3369" s="2"/>
      <c r="B3369" s="2"/>
      <c r="C3369" s="2"/>
      <c r="D3369" s="2"/>
      <c r="F3369" s="8"/>
    </row>
    <row r="3370" spans="1:6" x14ac:dyDescent="0.2">
      <c r="A3370" s="2"/>
      <c r="B3370" s="2"/>
      <c r="C3370" s="2"/>
      <c r="D3370" s="2"/>
      <c r="F3370" s="8"/>
    </row>
    <row r="3371" spans="1:6" x14ac:dyDescent="0.2">
      <c r="A3371" s="2"/>
      <c r="B3371" s="2"/>
      <c r="C3371" s="2"/>
      <c r="D3371" s="2"/>
      <c r="F3371" s="8"/>
    </row>
    <row r="3372" spans="1:6" x14ac:dyDescent="0.2">
      <c r="A3372" s="2"/>
      <c r="B3372" s="2"/>
      <c r="C3372" s="2"/>
      <c r="D3372" s="2"/>
      <c r="F3372" s="8"/>
    </row>
    <row r="3373" spans="1:6" x14ac:dyDescent="0.2">
      <c r="A3373" s="2"/>
      <c r="B3373" s="2"/>
      <c r="C3373" s="2"/>
      <c r="D3373" s="2"/>
      <c r="F3373" s="8"/>
    </row>
    <row r="3374" spans="1:6" x14ac:dyDescent="0.2">
      <c r="A3374" s="2"/>
      <c r="B3374" s="2"/>
      <c r="C3374" s="2"/>
      <c r="D3374" s="2"/>
      <c r="F3374" s="8"/>
    </row>
    <row r="3375" spans="1:6" x14ac:dyDescent="0.2">
      <c r="A3375" s="2"/>
      <c r="B3375" s="2"/>
      <c r="C3375" s="2"/>
      <c r="D3375" s="2"/>
      <c r="F3375" s="8"/>
    </row>
    <row r="3376" spans="1:6" x14ac:dyDescent="0.2">
      <c r="A3376" s="2"/>
      <c r="B3376" s="2"/>
      <c r="C3376" s="2"/>
      <c r="D3376" s="2"/>
      <c r="F3376" s="8"/>
    </row>
    <row r="3377" spans="1:6" x14ac:dyDescent="0.2">
      <c r="A3377" s="2"/>
      <c r="B3377" s="2"/>
      <c r="C3377" s="2"/>
      <c r="D3377" s="2"/>
      <c r="F3377" s="8"/>
    </row>
    <row r="3378" spans="1:6" x14ac:dyDescent="0.2">
      <c r="A3378" s="2"/>
      <c r="B3378" s="2"/>
      <c r="C3378" s="2"/>
      <c r="D3378" s="2"/>
      <c r="F3378" s="8"/>
    </row>
    <row r="3379" spans="1:6" x14ac:dyDescent="0.2">
      <c r="A3379" s="2"/>
      <c r="B3379" s="2"/>
      <c r="C3379" s="2"/>
      <c r="D3379" s="2"/>
      <c r="F3379" s="8"/>
    </row>
    <row r="3380" spans="1:6" x14ac:dyDescent="0.2">
      <c r="A3380" s="2"/>
      <c r="B3380" s="2"/>
      <c r="C3380" s="2"/>
      <c r="D3380" s="2"/>
      <c r="F3380" s="8"/>
    </row>
    <row r="3381" spans="1:6" x14ac:dyDescent="0.2">
      <c r="A3381" s="2"/>
      <c r="B3381" s="2"/>
      <c r="C3381" s="2"/>
      <c r="D3381" s="2"/>
      <c r="F3381" s="8"/>
    </row>
    <row r="3382" spans="1:6" x14ac:dyDescent="0.2">
      <c r="A3382" s="2"/>
      <c r="B3382" s="2"/>
      <c r="C3382" s="2"/>
      <c r="D3382" s="2"/>
      <c r="F3382" s="8"/>
    </row>
    <row r="3383" spans="1:6" x14ac:dyDescent="0.2">
      <c r="A3383" s="2"/>
      <c r="B3383" s="2"/>
      <c r="C3383" s="2"/>
      <c r="D3383" s="2"/>
      <c r="F3383" s="8"/>
    </row>
    <row r="3384" spans="1:6" x14ac:dyDescent="0.2">
      <c r="A3384" s="2"/>
      <c r="B3384" s="2"/>
      <c r="C3384" s="2"/>
      <c r="D3384" s="2"/>
      <c r="F3384" s="8"/>
    </row>
    <row r="3385" spans="1:6" x14ac:dyDescent="0.2">
      <c r="A3385" s="2"/>
      <c r="B3385" s="2"/>
      <c r="C3385" s="2"/>
      <c r="D3385" s="2"/>
      <c r="F3385" s="8"/>
    </row>
    <row r="3386" spans="1:6" x14ac:dyDescent="0.2">
      <c r="A3386" s="2"/>
      <c r="B3386" s="2"/>
      <c r="C3386" s="2"/>
      <c r="D3386" s="2"/>
      <c r="F3386" s="8"/>
    </row>
    <row r="3387" spans="1:6" x14ac:dyDescent="0.2">
      <c r="A3387" s="2"/>
      <c r="B3387" s="2"/>
      <c r="C3387" s="2"/>
      <c r="D3387" s="2"/>
      <c r="F3387" s="8"/>
    </row>
    <row r="3388" spans="1:6" x14ac:dyDescent="0.2">
      <c r="A3388" s="2"/>
      <c r="B3388" s="2"/>
      <c r="C3388" s="2"/>
      <c r="D3388" s="2"/>
      <c r="F3388" s="8"/>
    </row>
    <row r="3389" spans="1:6" x14ac:dyDescent="0.2">
      <c r="A3389" s="2"/>
      <c r="B3389" s="2"/>
      <c r="C3389" s="2"/>
      <c r="D3389" s="2"/>
      <c r="F3389" s="8"/>
    </row>
    <row r="3390" spans="1:6" x14ac:dyDescent="0.2">
      <c r="A3390" s="2"/>
      <c r="B3390" s="2"/>
      <c r="C3390" s="2"/>
      <c r="D3390" s="2"/>
      <c r="F3390" s="8"/>
    </row>
    <row r="3391" spans="1:6" x14ac:dyDescent="0.2">
      <c r="A3391" s="2"/>
      <c r="B3391" s="2"/>
      <c r="C3391" s="2"/>
      <c r="D3391" s="2"/>
      <c r="F3391" s="8"/>
    </row>
    <row r="3392" spans="1:6" x14ac:dyDescent="0.2">
      <c r="A3392" s="2"/>
      <c r="B3392" s="2"/>
      <c r="C3392" s="2"/>
      <c r="D3392" s="2"/>
      <c r="F3392" s="8"/>
    </row>
    <row r="3393" spans="1:6" x14ac:dyDescent="0.2">
      <c r="A3393" s="2"/>
      <c r="B3393" s="2"/>
      <c r="C3393" s="2"/>
      <c r="D3393" s="2"/>
      <c r="F3393" s="8"/>
    </row>
    <row r="3394" spans="1:6" x14ac:dyDescent="0.2">
      <c r="A3394" s="2"/>
      <c r="B3394" s="2"/>
      <c r="C3394" s="2"/>
      <c r="D3394" s="2"/>
      <c r="F3394" s="8"/>
    </row>
    <row r="3395" spans="1:6" x14ac:dyDescent="0.2">
      <c r="A3395" s="2"/>
      <c r="B3395" s="2"/>
      <c r="C3395" s="2"/>
      <c r="D3395" s="2"/>
      <c r="F3395" s="8"/>
    </row>
    <row r="3396" spans="1:6" x14ac:dyDescent="0.2">
      <c r="A3396" s="2"/>
      <c r="B3396" s="2"/>
      <c r="C3396" s="2"/>
      <c r="D3396" s="2"/>
      <c r="F3396" s="8"/>
    </row>
    <row r="3397" spans="1:6" x14ac:dyDescent="0.2">
      <c r="A3397" s="2"/>
      <c r="B3397" s="2"/>
      <c r="C3397" s="2"/>
      <c r="D3397" s="2"/>
      <c r="F3397" s="8"/>
    </row>
    <row r="3398" spans="1:6" x14ac:dyDescent="0.2">
      <c r="A3398" s="2"/>
      <c r="B3398" s="2"/>
      <c r="C3398" s="2"/>
      <c r="D3398" s="2"/>
      <c r="F3398" s="8"/>
    </row>
    <row r="3399" spans="1:6" x14ac:dyDescent="0.2">
      <c r="A3399" s="2"/>
      <c r="B3399" s="2"/>
      <c r="C3399" s="2"/>
      <c r="D3399" s="2"/>
      <c r="F3399" s="8"/>
    </row>
    <row r="3400" spans="1:6" x14ac:dyDescent="0.2">
      <c r="A3400" s="2"/>
      <c r="B3400" s="2"/>
      <c r="C3400" s="2"/>
      <c r="D3400" s="2"/>
      <c r="F3400" s="8"/>
    </row>
    <row r="3401" spans="1:6" x14ac:dyDescent="0.2">
      <c r="A3401" s="2"/>
      <c r="B3401" s="2"/>
      <c r="C3401" s="2"/>
      <c r="D3401" s="2"/>
      <c r="F3401" s="8"/>
    </row>
    <row r="3402" spans="1:6" x14ac:dyDescent="0.2">
      <c r="A3402" s="2"/>
      <c r="B3402" s="2"/>
      <c r="C3402" s="2"/>
      <c r="D3402" s="2"/>
      <c r="F3402" s="8"/>
    </row>
    <row r="3403" spans="1:6" x14ac:dyDescent="0.2">
      <c r="A3403" s="2"/>
      <c r="B3403" s="2"/>
      <c r="C3403" s="2"/>
      <c r="D3403" s="2"/>
      <c r="F3403" s="8"/>
    </row>
    <row r="3404" spans="1:6" x14ac:dyDescent="0.2">
      <c r="A3404" s="2"/>
      <c r="B3404" s="2"/>
      <c r="C3404" s="2"/>
      <c r="D3404" s="2"/>
      <c r="F3404" s="8"/>
    </row>
    <row r="3405" spans="1:6" x14ac:dyDescent="0.2">
      <c r="A3405" s="2"/>
      <c r="B3405" s="2"/>
      <c r="C3405" s="2"/>
      <c r="D3405" s="2"/>
      <c r="F3405" s="8"/>
    </row>
    <row r="3406" spans="1:6" x14ac:dyDescent="0.2">
      <c r="A3406" s="2"/>
      <c r="B3406" s="2"/>
      <c r="C3406" s="2"/>
      <c r="D3406" s="2"/>
      <c r="F3406" s="8"/>
    </row>
    <row r="3407" spans="1:6" x14ac:dyDescent="0.2">
      <c r="A3407" s="2"/>
      <c r="B3407" s="2"/>
      <c r="C3407" s="2"/>
      <c r="D3407" s="2"/>
      <c r="F3407" s="8"/>
    </row>
    <row r="3408" spans="1:6" x14ac:dyDescent="0.2">
      <c r="A3408" s="2"/>
      <c r="B3408" s="2"/>
      <c r="C3408" s="2"/>
      <c r="D3408" s="2"/>
      <c r="F3408" s="8"/>
    </row>
    <row r="3409" spans="1:6" x14ac:dyDescent="0.2">
      <c r="A3409" s="2"/>
      <c r="B3409" s="2"/>
      <c r="C3409" s="2"/>
      <c r="D3409" s="2"/>
      <c r="F3409" s="8"/>
    </row>
    <row r="3410" spans="1:6" x14ac:dyDescent="0.2">
      <c r="A3410" s="2"/>
      <c r="B3410" s="2"/>
      <c r="C3410" s="2"/>
      <c r="D3410" s="2"/>
      <c r="F3410" s="8"/>
    </row>
    <row r="3411" spans="1:6" x14ac:dyDescent="0.2">
      <c r="A3411" s="2"/>
      <c r="B3411" s="2"/>
      <c r="C3411" s="2"/>
      <c r="D3411" s="2"/>
      <c r="F3411" s="8"/>
    </row>
    <row r="3412" spans="1:6" x14ac:dyDescent="0.2">
      <c r="A3412" s="2"/>
      <c r="B3412" s="2"/>
      <c r="C3412" s="2"/>
      <c r="D3412" s="2"/>
      <c r="F3412" s="8"/>
    </row>
    <row r="3413" spans="1:6" x14ac:dyDescent="0.2">
      <c r="A3413" s="2"/>
      <c r="B3413" s="2"/>
      <c r="C3413" s="2"/>
      <c r="D3413" s="2"/>
      <c r="F3413" s="8"/>
    </row>
    <row r="3414" spans="1:6" x14ac:dyDescent="0.2">
      <c r="A3414" s="2"/>
      <c r="B3414" s="2"/>
      <c r="C3414" s="2"/>
      <c r="D3414" s="2"/>
      <c r="F3414" s="8"/>
    </row>
    <row r="3415" spans="1:6" x14ac:dyDescent="0.2">
      <c r="A3415" s="2"/>
      <c r="B3415" s="2"/>
      <c r="C3415" s="2"/>
      <c r="D3415" s="2"/>
      <c r="F3415" s="8"/>
    </row>
    <row r="3416" spans="1:6" x14ac:dyDescent="0.2">
      <c r="A3416" s="2"/>
      <c r="B3416" s="2"/>
      <c r="C3416" s="2"/>
      <c r="D3416" s="2"/>
      <c r="F3416" s="8"/>
    </row>
    <row r="3417" spans="1:6" x14ac:dyDescent="0.2">
      <c r="A3417" s="2"/>
      <c r="B3417" s="2"/>
      <c r="C3417" s="2"/>
      <c r="D3417" s="2"/>
      <c r="F3417" s="8"/>
    </row>
    <row r="3418" spans="1:6" x14ac:dyDescent="0.2">
      <c r="A3418" s="2"/>
      <c r="B3418" s="2"/>
      <c r="C3418" s="2"/>
      <c r="D3418" s="2"/>
      <c r="F3418" s="8"/>
    </row>
    <row r="3419" spans="1:6" x14ac:dyDescent="0.2">
      <c r="A3419" s="2"/>
      <c r="B3419" s="2"/>
      <c r="C3419" s="2"/>
      <c r="D3419" s="2"/>
      <c r="F3419" s="8"/>
    </row>
    <row r="3420" spans="1:6" x14ac:dyDescent="0.2">
      <c r="A3420" s="2"/>
      <c r="B3420" s="2"/>
      <c r="C3420" s="2"/>
      <c r="D3420" s="2"/>
      <c r="F3420" s="8"/>
    </row>
    <row r="3421" spans="1:6" x14ac:dyDescent="0.2">
      <c r="A3421" s="2"/>
      <c r="B3421" s="2"/>
      <c r="C3421" s="2"/>
      <c r="D3421" s="2"/>
      <c r="F3421" s="8"/>
    </row>
    <row r="3422" spans="1:6" x14ac:dyDescent="0.2">
      <c r="A3422" s="2"/>
      <c r="B3422" s="2"/>
      <c r="C3422" s="2"/>
      <c r="D3422" s="2"/>
      <c r="F3422" s="8"/>
    </row>
    <row r="3423" spans="1:6" x14ac:dyDescent="0.2">
      <c r="A3423" s="2"/>
      <c r="B3423" s="2"/>
      <c r="C3423" s="2"/>
      <c r="D3423" s="2"/>
      <c r="F3423" s="8"/>
    </row>
    <row r="3424" spans="1:6" x14ac:dyDescent="0.2">
      <c r="A3424" s="2"/>
      <c r="B3424" s="2"/>
      <c r="C3424" s="2"/>
      <c r="D3424" s="2"/>
      <c r="F3424" s="8"/>
    </row>
    <row r="3425" spans="1:6" x14ac:dyDescent="0.2">
      <c r="A3425" s="2"/>
      <c r="B3425" s="2"/>
      <c r="C3425" s="2"/>
      <c r="D3425" s="2"/>
      <c r="F3425" s="8"/>
    </row>
    <row r="3426" spans="1:6" x14ac:dyDescent="0.2">
      <c r="A3426" s="2"/>
      <c r="B3426" s="2"/>
      <c r="C3426" s="2"/>
      <c r="D3426" s="2"/>
      <c r="F3426" s="8"/>
    </row>
    <row r="3427" spans="1:6" x14ac:dyDescent="0.2">
      <c r="A3427" s="2"/>
      <c r="B3427" s="2"/>
      <c r="C3427" s="2"/>
      <c r="D3427" s="2"/>
      <c r="F3427" s="8"/>
    </row>
    <row r="3428" spans="1:6" x14ac:dyDescent="0.2">
      <c r="A3428" s="2"/>
      <c r="B3428" s="2"/>
      <c r="C3428" s="2"/>
      <c r="D3428" s="2"/>
    </row>
    <row r="3429" spans="1:6" x14ac:dyDescent="0.2">
      <c r="A3429" s="2"/>
      <c r="B3429" s="2"/>
      <c r="C3429" s="2"/>
      <c r="D3429" s="2"/>
      <c r="F3429" s="8"/>
    </row>
    <row r="3430" spans="1:6" x14ac:dyDescent="0.2">
      <c r="A3430" s="2"/>
      <c r="B3430" s="2"/>
      <c r="C3430" s="2"/>
      <c r="D3430" s="2"/>
      <c r="F3430" s="8"/>
    </row>
    <row r="3431" spans="1:6" x14ac:dyDescent="0.2">
      <c r="A3431" s="2"/>
      <c r="B3431" s="2"/>
      <c r="C3431" s="2"/>
      <c r="D3431" s="2"/>
      <c r="F3431" s="8"/>
    </row>
    <row r="3432" spans="1:6" x14ac:dyDescent="0.2">
      <c r="A3432" s="2"/>
      <c r="B3432" s="2"/>
      <c r="C3432" s="2"/>
      <c r="D3432" s="2"/>
      <c r="F3432" s="8"/>
    </row>
    <row r="3433" spans="1:6" x14ac:dyDescent="0.2">
      <c r="A3433" s="2"/>
      <c r="B3433" s="2"/>
      <c r="C3433" s="2"/>
      <c r="D3433" s="2"/>
      <c r="F3433" s="8"/>
    </row>
    <row r="3434" spans="1:6" x14ac:dyDescent="0.2">
      <c r="A3434" s="2"/>
      <c r="B3434" s="2"/>
      <c r="C3434" s="2"/>
      <c r="D3434" s="2"/>
      <c r="F3434" s="8"/>
    </row>
    <row r="3435" spans="1:6" x14ac:dyDescent="0.2">
      <c r="A3435" s="2"/>
      <c r="B3435" s="2"/>
      <c r="C3435" s="2"/>
      <c r="D3435" s="2"/>
      <c r="F3435" s="8"/>
    </row>
    <row r="3436" spans="1:6" x14ac:dyDescent="0.2">
      <c r="A3436" s="2"/>
      <c r="B3436" s="2"/>
      <c r="C3436" s="2"/>
      <c r="D3436" s="2"/>
      <c r="F3436" s="8"/>
    </row>
    <row r="3437" spans="1:6" x14ac:dyDescent="0.2">
      <c r="A3437" s="2"/>
      <c r="B3437" s="2"/>
      <c r="C3437" s="2"/>
      <c r="D3437" s="2"/>
      <c r="F3437" s="8"/>
    </row>
    <row r="3438" spans="1:6" x14ac:dyDescent="0.2">
      <c r="A3438" s="2"/>
      <c r="B3438" s="2"/>
      <c r="C3438" s="2"/>
      <c r="D3438" s="2"/>
      <c r="F3438" s="8"/>
    </row>
    <row r="3439" spans="1:6" x14ac:dyDescent="0.2">
      <c r="A3439" s="2"/>
      <c r="B3439" s="2"/>
      <c r="C3439" s="2"/>
      <c r="D3439" s="2"/>
      <c r="F3439" s="8"/>
    </row>
    <row r="3440" spans="1:6" x14ac:dyDescent="0.2">
      <c r="A3440" s="2"/>
      <c r="B3440" s="2"/>
      <c r="C3440" s="2"/>
      <c r="D3440" s="2"/>
      <c r="F3440" s="8"/>
    </row>
    <row r="3441" spans="1:6" x14ac:dyDescent="0.2">
      <c r="A3441" s="2"/>
      <c r="B3441" s="2"/>
      <c r="C3441" s="2"/>
      <c r="D3441" s="2"/>
      <c r="F3441" s="8"/>
    </row>
    <row r="3442" spans="1:6" x14ac:dyDescent="0.2">
      <c r="A3442" s="2"/>
      <c r="B3442" s="2"/>
      <c r="C3442" s="2"/>
      <c r="D3442" s="2"/>
      <c r="F3442" s="8"/>
    </row>
    <row r="3443" spans="1:6" x14ac:dyDescent="0.2">
      <c r="A3443" s="2"/>
      <c r="B3443" s="2"/>
      <c r="C3443" s="2"/>
      <c r="D3443" s="2"/>
      <c r="F3443" s="8"/>
    </row>
    <row r="3444" spans="1:6" x14ac:dyDescent="0.2">
      <c r="A3444" s="2"/>
      <c r="B3444" s="2"/>
      <c r="C3444" s="2"/>
      <c r="D3444" s="2"/>
      <c r="F3444" s="8"/>
    </row>
    <row r="3445" spans="1:6" x14ac:dyDescent="0.2">
      <c r="A3445" s="2"/>
      <c r="B3445" s="2"/>
      <c r="C3445" s="2"/>
      <c r="D3445" s="2"/>
      <c r="F3445" s="8"/>
    </row>
    <row r="3446" spans="1:6" x14ac:dyDescent="0.2">
      <c r="A3446" s="2"/>
      <c r="B3446" s="2"/>
      <c r="C3446" s="2"/>
      <c r="D3446" s="2"/>
      <c r="F3446" s="8"/>
    </row>
    <row r="3447" spans="1:6" x14ac:dyDescent="0.2">
      <c r="A3447" s="2"/>
      <c r="B3447" s="2"/>
      <c r="C3447" s="2"/>
      <c r="D3447" s="2"/>
      <c r="F3447" s="8"/>
    </row>
    <row r="3448" spans="1:6" x14ac:dyDescent="0.2">
      <c r="A3448" s="2"/>
      <c r="B3448" s="2"/>
      <c r="C3448" s="2"/>
      <c r="D3448" s="2"/>
      <c r="F3448" s="8"/>
    </row>
    <row r="3449" spans="1:6" x14ac:dyDescent="0.2">
      <c r="A3449" s="2"/>
      <c r="B3449" s="2"/>
      <c r="C3449" s="2"/>
      <c r="D3449" s="2"/>
      <c r="F3449" s="8"/>
    </row>
    <row r="3450" spans="1:6" x14ac:dyDescent="0.2">
      <c r="A3450" s="2"/>
      <c r="B3450" s="2"/>
      <c r="C3450" s="2"/>
      <c r="D3450" s="2"/>
      <c r="F3450" s="8"/>
    </row>
    <row r="3451" spans="1:6" x14ac:dyDescent="0.2">
      <c r="A3451" s="2"/>
      <c r="B3451" s="2"/>
      <c r="C3451" s="2"/>
      <c r="D3451" s="2"/>
      <c r="F3451" s="8"/>
    </row>
    <row r="3452" spans="1:6" x14ac:dyDescent="0.2">
      <c r="A3452" s="2"/>
      <c r="B3452" s="2"/>
      <c r="C3452" s="2"/>
      <c r="D3452" s="2"/>
      <c r="F3452" s="8"/>
    </row>
    <row r="3453" spans="1:6" x14ac:dyDescent="0.2">
      <c r="A3453" s="2"/>
      <c r="B3453" s="2"/>
      <c r="C3453" s="2"/>
      <c r="D3453" s="2"/>
      <c r="F3453" s="8"/>
    </row>
    <row r="3454" spans="1:6" x14ac:dyDescent="0.2">
      <c r="A3454" s="2"/>
      <c r="B3454" s="2"/>
      <c r="C3454" s="2"/>
      <c r="D3454" s="2"/>
      <c r="F3454" s="8"/>
    </row>
    <row r="3455" spans="1:6" x14ac:dyDescent="0.2">
      <c r="A3455" s="2"/>
      <c r="B3455" s="2"/>
      <c r="C3455" s="2"/>
      <c r="D3455" s="2"/>
      <c r="F3455" s="8"/>
    </row>
    <row r="3456" spans="1:6" x14ac:dyDescent="0.2">
      <c r="A3456" s="2"/>
      <c r="B3456" s="2"/>
      <c r="C3456" s="2"/>
      <c r="D3456" s="2"/>
      <c r="F3456" s="8"/>
    </row>
    <row r="3457" spans="1:6" x14ac:dyDescent="0.2">
      <c r="A3457" s="2"/>
      <c r="B3457" s="2"/>
      <c r="C3457" s="2"/>
      <c r="D3457" s="2"/>
      <c r="F3457" s="8"/>
    </row>
    <row r="3458" spans="1:6" x14ac:dyDescent="0.2">
      <c r="A3458" s="2"/>
      <c r="B3458" s="2"/>
      <c r="C3458" s="2"/>
      <c r="D3458" s="2"/>
      <c r="F3458" s="8"/>
    </row>
    <row r="3459" spans="1:6" x14ac:dyDescent="0.2">
      <c r="A3459" s="2"/>
      <c r="B3459" s="2"/>
      <c r="C3459" s="2"/>
      <c r="D3459" s="2"/>
      <c r="F3459" s="8"/>
    </row>
    <row r="3460" spans="1:6" x14ac:dyDescent="0.2">
      <c r="A3460" s="2"/>
      <c r="B3460" s="2"/>
      <c r="C3460" s="2"/>
      <c r="D3460" s="2"/>
      <c r="F3460" s="8"/>
    </row>
    <row r="3461" spans="1:6" x14ac:dyDescent="0.2">
      <c r="A3461" s="2"/>
      <c r="B3461" s="2"/>
      <c r="C3461" s="2"/>
      <c r="D3461" s="2"/>
      <c r="F3461" s="8"/>
    </row>
    <row r="3462" spans="1:6" x14ac:dyDescent="0.2">
      <c r="A3462" s="2"/>
      <c r="B3462" s="2"/>
      <c r="C3462" s="2"/>
      <c r="D3462" s="2"/>
      <c r="F3462" s="8"/>
    </row>
    <row r="3463" spans="1:6" x14ac:dyDescent="0.2">
      <c r="A3463" s="2"/>
      <c r="B3463" s="2"/>
      <c r="C3463" s="2"/>
      <c r="D3463" s="2"/>
      <c r="F3463" s="8"/>
    </row>
    <row r="3464" spans="1:6" x14ac:dyDescent="0.2">
      <c r="A3464" s="2"/>
      <c r="B3464" s="2"/>
      <c r="C3464" s="2"/>
      <c r="D3464" s="2"/>
      <c r="F3464" s="8"/>
    </row>
    <row r="3465" spans="1:6" x14ac:dyDescent="0.2">
      <c r="A3465" s="2"/>
      <c r="B3465" s="2"/>
      <c r="C3465" s="2"/>
      <c r="D3465" s="2"/>
      <c r="F3465" s="8"/>
    </row>
    <row r="3466" spans="1:6" x14ac:dyDescent="0.2">
      <c r="A3466" s="2"/>
      <c r="B3466" s="2"/>
      <c r="C3466" s="2"/>
      <c r="D3466" s="2"/>
      <c r="F3466" s="8"/>
    </row>
    <row r="3467" spans="1:6" x14ac:dyDescent="0.2">
      <c r="A3467" s="2"/>
      <c r="B3467" s="2"/>
      <c r="C3467" s="2"/>
      <c r="D3467" s="2"/>
      <c r="F3467" s="8"/>
    </row>
    <row r="3468" spans="1:6" x14ac:dyDescent="0.2">
      <c r="A3468" s="2"/>
      <c r="B3468" s="2"/>
      <c r="C3468" s="2"/>
      <c r="D3468" s="2"/>
      <c r="F3468" s="8"/>
    </row>
    <row r="3469" spans="1:6" x14ac:dyDescent="0.2">
      <c r="A3469" s="2"/>
      <c r="B3469" s="2"/>
      <c r="C3469" s="2"/>
      <c r="D3469" s="2"/>
      <c r="F3469" s="8"/>
    </row>
    <row r="3470" spans="1:6" x14ac:dyDescent="0.2">
      <c r="A3470" s="2"/>
      <c r="B3470" s="2"/>
      <c r="C3470" s="2"/>
      <c r="D3470" s="2"/>
      <c r="F3470" s="8"/>
    </row>
    <row r="3471" spans="1:6" x14ac:dyDescent="0.2">
      <c r="A3471" s="2"/>
      <c r="B3471" s="2"/>
      <c r="C3471" s="2"/>
      <c r="D3471" s="2"/>
      <c r="F3471" s="8"/>
    </row>
    <row r="3472" spans="1:6" x14ac:dyDescent="0.2">
      <c r="A3472" s="2"/>
      <c r="B3472" s="2"/>
      <c r="C3472" s="2"/>
      <c r="D3472" s="2"/>
      <c r="F3472" s="8"/>
    </row>
    <row r="3473" spans="1:6" x14ac:dyDescent="0.2">
      <c r="A3473" s="2"/>
      <c r="B3473" s="2"/>
      <c r="C3473" s="2"/>
      <c r="D3473" s="2"/>
      <c r="F3473" s="8"/>
    </row>
    <row r="3474" spans="1:6" x14ac:dyDescent="0.2">
      <c r="A3474" s="2"/>
      <c r="B3474" s="2"/>
      <c r="C3474" s="2"/>
      <c r="D3474" s="2"/>
      <c r="F3474" s="8"/>
    </row>
    <row r="3475" spans="1:6" x14ac:dyDescent="0.2">
      <c r="A3475" s="2"/>
      <c r="B3475" s="2"/>
      <c r="C3475" s="2"/>
      <c r="D3475" s="2"/>
      <c r="F3475" s="8"/>
    </row>
    <row r="3476" spans="1:6" x14ac:dyDescent="0.2">
      <c r="A3476" s="2"/>
      <c r="B3476" s="2"/>
      <c r="C3476" s="2"/>
      <c r="D3476" s="2"/>
      <c r="F3476" s="8"/>
    </row>
    <row r="3477" spans="1:6" x14ac:dyDescent="0.2">
      <c r="A3477" s="2"/>
      <c r="B3477" s="2"/>
      <c r="C3477" s="2"/>
      <c r="D3477" s="2"/>
      <c r="F3477" s="8"/>
    </row>
    <row r="3478" spans="1:6" x14ac:dyDescent="0.2">
      <c r="A3478" s="2"/>
      <c r="B3478" s="2"/>
      <c r="C3478" s="2"/>
      <c r="D3478" s="2"/>
      <c r="F3478" s="8"/>
    </row>
    <row r="3479" spans="1:6" x14ac:dyDescent="0.2">
      <c r="A3479" s="2"/>
      <c r="B3479" s="2"/>
      <c r="C3479" s="2"/>
      <c r="D3479" s="2"/>
      <c r="F3479" s="8"/>
    </row>
    <row r="3480" spans="1:6" x14ac:dyDescent="0.2">
      <c r="A3480" s="2"/>
      <c r="B3480" s="2"/>
      <c r="C3480" s="2"/>
      <c r="D3480" s="2"/>
      <c r="F3480" s="8"/>
    </row>
    <row r="3481" spans="1:6" x14ac:dyDescent="0.2">
      <c r="A3481" s="2"/>
      <c r="B3481" s="2"/>
      <c r="C3481" s="2"/>
      <c r="D3481" s="2"/>
      <c r="F3481" s="8"/>
    </row>
    <row r="3482" spans="1:6" x14ac:dyDescent="0.2">
      <c r="A3482" s="2"/>
      <c r="B3482" s="2"/>
      <c r="C3482" s="2"/>
      <c r="D3482" s="2"/>
      <c r="F3482" s="8"/>
    </row>
    <row r="3483" spans="1:6" x14ac:dyDescent="0.2">
      <c r="A3483" s="2"/>
      <c r="B3483" s="2"/>
      <c r="C3483" s="2"/>
      <c r="D3483" s="2"/>
      <c r="F3483" s="8"/>
    </row>
    <row r="3484" spans="1:6" x14ac:dyDescent="0.2">
      <c r="A3484" s="2"/>
      <c r="B3484" s="2"/>
      <c r="C3484" s="2"/>
      <c r="D3484" s="2"/>
      <c r="F3484" s="8"/>
    </row>
    <row r="3485" spans="1:6" x14ac:dyDescent="0.2">
      <c r="A3485" s="2"/>
      <c r="B3485" s="2"/>
      <c r="C3485" s="2"/>
      <c r="D3485" s="2"/>
      <c r="F3485" s="8"/>
    </row>
    <row r="3486" spans="1:6" x14ac:dyDescent="0.2">
      <c r="A3486" s="2"/>
      <c r="B3486" s="2"/>
      <c r="C3486" s="2"/>
      <c r="D3486" s="2"/>
      <c r="F3486" s="8"/>
    </row>
    <row r="3487" spans="1:6" x14ac:dyDescent="0.2">
      <c r="A3487" s="2"/>
      <c r="B3487" s="2"/>
      <c r="C3487" s="2"/>
      <c r="D3487" s="2"/>
      <c r="F3487" s="8"/>
    </row>
    <row r="3488" spans="1:6" x14ac:dyDescent="0.2">
      <c r="A3488" s="2"/>
      <c r="B3488" s="2"/>
      <c r="C3488" s="2"/>
      <c r="D3488" s="2"/>
      <c r="F3488" s="8"/>
    </row>
    <row r="3489" spans="1:6" x14ac:dyDescent="0.2">
      <c r="A3489" s="2"/>
      <c r="B3489" s="2"/>
      <c r="C3489" s="2"/>
      <c r="D3489" s="2"/>
      <c r="F3489" s="8"/>
    </row>
    <row r="3490" spans="1:6" x14ac:dyDescent="0.2">
      <c r="A3490" s="2"/>
      <c r="B3490" s="2"/>
      <c r="C3490" s="2"/>
      <c r="D3490" s="2"/>
      <c r="F3490" s="8"/>
    </row>
    <row r="3491" spans="1:6" x14ac:dyDescent="0.2">
      <c r="A3491" s="2"/>
      <c r="B3491" s="2"/>
      <c r="C3491" s="2"/>
      <c r="D3491" s="2"/>
      <c r="F3491" s="8"/>
    </row>
    <row r="3492" spans="1:6" x14ac:dyDescent="0.2">
      <c r="A3492" s="2"/>
      <c r="B3492" s="2"/>
      <c r="C3492" s="2"/>
      <c r="D3492" s="2"/>
      <c r="F3492" s="8"/>
    </row>
    <row r="3493" spans="1:6" x14ac:dyDescent="0.2">
      <c r="A3493" s="2"/>
      <c r="B3493" s="2"/>
      <c r="C3493" s="2"/>
      <c r="D3493" s="2"/>
      <c r="F3493" s="8"/>
    </row>
    <row r="3494" spans="1:6" x14ac:dyDescent="0.2">
      <c r="A3494" s="2"/>
      <c r="B3494" s="2"/>
      <c r="C3494" s="2"/>
      <c r="D3494" s="2"/>
      <c r="F3494" s="8"/>
    </row>
    <row r="3495" spans="1:6" x14ac:dyDescent="0.2">
      <c r="A3495" s="2"/>
      <c r="B3495" s="2"/>
      <c r="C3495" s="2"/>
      <c r="D3495" s="2"/>
      <c r="F3495" s="8"/>
    </row>
    <row r="3496" spans="1:6" x14ac:dyDescent="0.2">
      <c r="A3496" s="2"/>
      <c r="B3496" s="2"/>
      <c r="C3496" s="2"/>
      <c r="D3496" s="2"/>
      <c r="F3496" s="8"/>
    </row>
    <row r="3497" spans="1:6" x14ac:dyDescent="0.2">
      <c r="A3497" s="2"/>
      <c r="B3497" s="2"/>
      <c r="C3497" s="2"/>
      <c r="D3497" s="2"/>
      <c r="F3497" s="8"/>
    </row>
    <row r="3498" spans="1:6" x14ac:dyDescent="0.2">
      <c r="A3498" s="2"/>
      <c r="B3498" s="2"/>
      <c r="C3498" s="2"/>
      <c r="D3498" s="2"/>
      <c r="F3498" s="8"/>
    </row>
    <row r="3499" spans="1:6" x14ac:dyDescent="0.2">
      <c r="A3499" s="2"/>
      <c r="B3499" s="2"/>
      <c r="C3499" s="2"/>
      <c r="D3499" s="2"/>
      <c r="F3499" s="8"/>
    </row>
    <row r="3500" spans="1:6" x14ac:dyDescent="0.2">
      <c r="A3500" s="2"/>
      <c r="B3500" s="2"/>
      <c r="C3500" s="2"/>
      <c r="D3500" s="2"/>
      <c r="F3500" s="8"/>
    </row>
    <row r="3501" spans="1:6" x14ac:dyDescent="0.2">
      <c r="A3501" s="2"/>
      <c r="B3501" s="2"/>
      <c r="C3501" s="2"/>
      <c r="D3501" s="2"/>
      <c r="F3501" s="8"/>
    </row>
    <row r="3502" spans="1:6" x14ac:dyDescent="0.2">
      <c r="A3502" s="2"/>
      <c r="B3502" s="2"/>
      <c r="C3502" s="2"/>
      <c r="D3502" s="2"/>
      <c r="F3502" s="8"/>
    </row>
    <row r="3503" spans="1:6" x14ac:dyDescent="0.2">
      <c r="A3503" s="2"/>
      <c r="B3503" s="2"/>
      <c r="C3503" s="2"/>
      <c r="D3503" s="2"/>
      <c r="F3503" s="8"/>
    </row>
    <row r="3504" spans="1:6" x14ac:dyDescent="0.2">
      <c r="A3504" s="2"/>
      <c r="B3504" s="2"/>
      <c r="C3504" s="2"/>
      <c r="D3504" s="2"/>
      <c r="F3504" s="8"/>
    </row>
    <row r="3505" spans="1:6" x14ac:dyDescent="0.2">
      <c r="A3505" s="2"/>
      <c r="B3505" s="2"/>
      <c r="C3505" s="2"/>
      <c r="D3505" s="2"/>
      <c r="F3505" s="8"/>
    </row>
    <row r="3506" spans="1:6" x14ac:dyDescent="0.2">
      <c r="A3506" s="2"/>
      <c r="B3506" s="2"/>
      <c r="C3506" s="2"/>
      <c r="D3506" s="2"/>
      <c r="F3506" s="8"/>
    </row>
    <row r="3507" spans="1:6" x14ac:dyDescent="0.2">
      <c r="A3507" s="2"/>
      <c r="B3507" s="2"/>
      <c r="C3507" s="2"/>
      <c r="D3507" s="2"/>
      <c r="F3507" s="8"/>
    </row>
    <row r="3508" spans="1:6" x14ac:dyDescent="0.2">
      <c r="A3508" s="2"/>
      <c r="B3508" s="2"/>
      <c r="C3508" s="2"/>
      <c r="D3508" s="2"/>
      <c r="F3508" s="8"/>
    </row>
    <row r="3509" spans="1:6" x14ac:dyDescent="0.2">
      <c r="A3509" s="2"/>
      <c r="B3509" s="2"/>
      <c r="C3509" s="2"/>
      <c r="D3509" s="2"/>
      <c r="F3509" s="8"/>
    </row>
    <row r="3510" spans="1:6" x14ac:dyDescent="0.2">
      <c r="A3510" s="2"/>
      <c r="B3510" s="2"/>
      <c r="C3510" s="2"/>
      <c r="D3510" s="2"/>
      <c r="F3510" s="8"/>
    </row>
    <row r="3511" spans="1:6" x14ac:dyDescent="0.2">
      <c r="A3511" s="2"/>
      <c r="B3511" s="2"/>
      <c r="C3511" s="2"/>
      <c r="D3511" s="2"/>
      <c r="F3511" s="8"/>
    </row>
    <row r="3512" spans="1:6" x14ac:dyDescent="0.2">
      <c r="A3512" s="2"/>
      <c r="B3512" s="2"/>
      <c r="C3512" s="2"/>
      <c r="D3512" s="2"/>
      <c r="F3512" s="8"/>
    </row>
    <row r="3513" spans="1:6" x14ac:dyDescent="0.2">
      <c r="A3513" s="2"/>
      <c r="B3513" s="2"/>
      <c r="C3513" s="2"/>
      <c r="D3513" s="2"/>
      <c r="F3513" s="8"/>
    </row>
    <row r="3514" spans="1:6" x14ac:dyDescent="0.2">
      <c r="A3514" s="2"/>
      <c r="B3514" s="2"/>
      <c r="C3514" s="2"/>
      <c r="D3514" s="2"/>
      <c r="F3514" s="8"/>
    </row>
    <row r="3515" spans="1:6" x14ac:dyDescent="0.2">
      <c r="A3515" s="2"/>
      <c r="B3515" s="2"/>
      <c r="C3515" s="2"/>
      <c r="D3515" s="2"/>
      <c r="F3515" s="8"/>
    </row>
    <row r="3516" spans="1:6" x14ac:dyDescent="0.2">
      <c r="A3516" s="2"/>
      <c r="B3516" s="2"/>
      <c r="C3516" s="2"/>
      <c r="D3516" s="2"/>
      <c r="F3516" s="8"/>
    </row>
    <row r="3517" spans="1:6" x14ac:dyDescent="0.2">
      <c r="A3517" s="2"/>
      <c r="B3517" s="2"/>
      <c r="C3517" s="2"/>
      <c r="D3517" s="2"/>
      <c r="F3517" s="8"/>
    </row>
    <row r="3518" spans="1:6" x14ac:dyDescent="0.2">
      <c r="A3518" s="2"/>
      <c r="B3518" s="2"/>
      <c r="C3518" s="2"/>
      <c r="D3518" s="2"/>
      <c r="F3518" s="8"/>
    </row>
    <row r="3519" spans="1:6" x14ac:dyDescent="0.2">
      <c r="A3519" s="2"/>
      <c r="B3519" s="2"/>
      <c r="C3519" s="2"/>
      <c r="D3519" s="2"/>
      <c r="F3519" s="8"/>
    </row>
    <row r="3520" spans="1:6" x14ac:dyDescent="0.2">
      <c r="A3520" s="2"/>
      <c r="B3520" s="2"/>
      <c r="C3520" s="2"/>
      <c r="D3520" s="2"/>
      <c r="F3520" s="8"/>
    </row>
    <row r="3521" spans="1:6" x14ac:dyDescent="0.2">
      <c r="A3521" s="2"/>
      <c r="B3521" s="2"/>
      <c r="C3521" s="2"/>
      <c r="D3521" s="2"/>
      <c r="F3521" s="8"/>
    </row>
    <row r="3522" spans="1:6" x14ac:dyDescent="0.2">
      <c r="A3522" s="2"/>
      <c r="B3522" s="2"/>
      <c r="C3522" s="2"/>
      <c r="D3522" s="2"/>
      <c r="F3522" s="8"/>
    </row>
    <row r="3523" spans="1:6" x14ac:dyDescent="0.2">
      <c r="A3523" s="2"/>
      <c r="B3523" s="2"/>
      <c r="C3523" s="2"/>
      <c r="D3523" s="2"/>
      <c r="F3523" s="8"/>
    </row>
    <row r="3524" spans="1:6" x14ac:dyDescent="0.2">
      <c r="A3524" s="2"/>
      <c r="B3524" s="2"/>
      <c r="C3524" s="2"/>
      <c r="D3524" s="2"/>
      <c r="F3524" s="8"/>
    </row>
    <row r="3525" spans="1:6" x14ac:dyDescent="0.2">
      <c r="A3525" s="2"/>
      <c r="B3525" s="2"/>
      <c r="C3525" s="2"/>
      <c r="D3525" s="2"/>
      <c r="F3525" s="8"/>
    </row>
    <row r="3526" spans="1:6" x14ac:dyDescent="0.2">
      <c r="A3526" s="2"/>
      <c r="B3526" s="2"/>
      <c r="C3526" s="2"/>
      <c r="D3526" s="2"/>
      <c r="F3526" s="8"/>
    </row>
    <row r="3527" spans="1:6" x14ac:dyDescent="0.2">
      <c r="A3527" s="2"/>
      <c r="B3527" s="2"/>
      <c r="C3527" s="2"/>
      <c r="D3527" s="2"/>
      <c r="F3527" s="8"/>
    </row>
    <row r="3528" spans="1:6" x14ac:dyDescent="0.2">
      <c r="A3528" s="2"/>
      <c r="B3528" s="2"/>
      <c r="C3528" s="2"/>
      <c r="D3528" s="2"/>
      <c r="F3528" s="8"/>
    </row>
    <row r="3529" spans="1:6" x14ac:dyDescent="0.2">
      <c r="A3529" s="2"/>
      <c r="B3529" s="2"/>
      <c r="C3529" s="2"/>
      <c r="D3529" s="2"/>
      <c r="F3529" s="8"/>
    </row>
    <row r="3530" spans="1:6" x14ac:dyDescent="0.2">
      <c r="A3530" s="2"/>
      <c r="B3530" s="2"/>
      <c r="C3530" s="2"/>
      <c r="D3530" s="2"/>
      <c r="F3530" s="8"/>
    </row>
    <row r="3531" spans="1:6" x14ac:dyDescent="0.2">
      <c r="A3531" s="2"/>
      <c r="B3531" s="2"/>
      <c r="C3531" s="2"/>
      <c r="D3531" s="2"/>
      <c r="F3531" s="8"/>
    </row>
    <row r="3532" spans="1:6" x14ac:dyDescent="0.2">
      <c r="A3532" s="2"/>
      <c r="B3532" s="2"/>
      <c r="C3532" s="2"/>
      <c r="D3532" s="2"/>
      <c r="F3532" s="8"/>
    </row>
    <row r="3533" spans="1:6" x14ac:dyDescent="0.2">
      <c r="A3533" s="2"/>
      <c r="B3533" s="2"/>
      <c r="C3533" s="2"/>
      <c r="D3533" s="2"/>
      <c r="F3533" s="8"/>
    </row>
    <row r="3534" spans="1:6" x14ac:dyDescent="0.2">
      <c r="A3534" s="2"/>
      <c r="B3534" s="2"/>
      <c r="C3534" s="2"/>
      <c r="D3534" s="2"/>
      <c r="F3534" s="8"/>
    </row>
    <row r="3535" spans="1:6" x14ac:dyDescent="0.2">
      <c r="A3535" s="2"/>
      <c r="B3535" s="2"/>
      <c r="C3535" s="2"/>
      <c r="D3535" s="2"/>
      <c r="F3535" s="8"/>
    </row>
    <row r="3536" spans="1:6" x14ac:dyDescent="0.2">
      <c r="A3536" s="2"/>
      <c r="B3536" s="2"/>
      <c r="C3536" s="2"/>
      <c r="D3536" s="2"/>
      <c r="F3536" s="8"/>
    </row>
    <row r="3537" spans="1:6" x14ac:dyDescent="0.2">
      <c r="A3537" s="2"/>
      <c r="B3537" s="2"/>
      <c r="C3537" s="2"/>
      <c r="D3537" s="2"/>
      <c r="F3537" s="8"/>
    </row>
    <row r="3538" spans="1:6" x14ac:dyDescent="0.2">
      <c r="A3538" s="2"/>
      <c r="B3538" s="2"/>
      <c r="C3538" s="2"/>
      <c r="D3538" s="2"/>
      <c r="F3538" s="8"/>
    </row>
    <row r="3539" spans="1:6" x14ac:dyDescent="0.2">
      <c r="A3539" s="2"/>
      <c r="B3539" s="2"/>
      <c r="C3539" s="2"/>
      <c r="D3539" s="2"/>
      <c r="F3539" s="8"/>
    </row>
    <row r="3540" spans="1:6" x14ac:dyDescent="0.2">
      <c r="A3540" s="2"/>
      <c r="B3540" s="2"/>
      <c r="C3540" s="2"/>
      <c r="D3540" s="2"/>
      <c r="F3540" s="8"/>
    </row>
    <row r="3541" spans="1:6" x14ac:dyDescent="0.2">
      <c r="A3541" s="2"/>
      <c r="B3541" s="2"/>
      <c r="C3541" s="2"/>
      <c r="D3541" s="2"/>
      <c r="F3541" s="8"/>
    </row>
    <row r="3542" spans="1:6" x14ac:dyDescent="0.2">
      <c r="A3542" s="2"/>
      <c r="B3542" s="2"/>
      <c r="C3542" s="2"/>
      <c r="D3542" s="2"/>
      <c r="F3542" s="8"/>
    </row>
    <row r="3543" spans="1:6" x14ac:dyDescent="0.2">
      <c r="A3543" s="2"/>
      <c r="B3543" s="2"/>
      <c r="C3543" s="2"/>
      <c r="D3543" s="2"/>
      <c r="F3543" s="8"/>
    </row>
    <row r="3544" spans="1:6" x14ac:dyDescent="0.2">
      <c r="A3544" s="2"/>
      <c r="B3544" s="2"/>
      <c r="C3544" s="2"/>
      <c r="D3544" s="2"/>
      <c r="F3544" s="8"/>
    </row>
    <row r="3545" spans="1:6" x14ac:dyDescent="0.2">
      <c r="A3545" s="2"/>
      <c r="B3545" s="2"/>
      <c r="C3545" s="2"/>
      <c r="D3545" s="2"/>
      <c r="F3545" s="8"/>
    </row>
    <row r="3546" spans="1:6" x14ac:dyDescent="0.2">
      <c r="A3546" s="2"/>
      <c r="B3546" s="2"/>
      <c r="C3546" s="2"/>
      <c r="D3546" s="2"/>
      <c r="F3546" s="8"/>
    </row>
    <row r="3547" spans="1:6" x14ac:dyDescent="0.2">
      <c r="A3547" s="2"/>
      <c r="B3547" s="2"/>
      <c r="C3547" s="2"/>
      <c r="D3547" s="2"/>
      <c r="F3547" s="8"/>
    </row>
    <row r="3548" spans="1:6" x14ac:dyDescent="0.2">
      <c r="A3548" s="2"/>
      <c r="B3548" s="2"/>
      <c r="C3548" s="2"/>
      <c r="D3548" s="2"/>
      <c r="F3548" s="8"/>
    </row>
    <row r="3549" spans="1:6" x14ac:dyDescent="0.2">
      <c r="A3549" s="2"/>
      <c r="B3549" s="2"/>
      <c r="C3549" s="2"/>
      <c r="D3549" s="2"/>
      <c r="F3549" s="8"/>
    </row>
    <row r="3550" spans="1:6" x14ac:dyDescent="0.2">
      <c r="A3550" s="2"/>
      <c r="B3550" s="2"/>
      <c r="C3550" s="2"/>
      <c r="D3550" s="2"/>
      <c r="F3550" s="8"/>
    </row>
    <row r="3551" spans="1:6" x14ac:dyDescent="0.2">
      <c r="A3551" s="2"/>
      <c r="B3551" s="2"/>
      <c r="C3551" s="2"/>
      <c r="D3551" s="2"/>
      <c r="F3551" s="8"/>
    </row>
    <row r="3552" spans="1:6" x14ac:dyDescent="0.2">
      <c r="A3552" s="2"/>
      <c r="B3552" s="2"/>
      <c r="C3552" s="2"/>
      <c r="D3552" s="2"/>
      <c r="F3552" s="8"/>
    </row>
    <row r="3553" spans="1:6" x14ac:dyDescent="0.2">
      <c r="A3553" s="2"/>
      <c r="B3553" s="2"/>
      <c r="C3553" s="2"/>
      <c r="D3553" s="2"/>
      <c r="F3553" s="8"/>
    </row>
    <row r="3554" spans="1:6" x14ac:dyDescent="0.2">
      <c r="A3554" s="2"/>
      <c r="B3554" s="2"/>
      <c r="C3554" s="2"/>
      <c r="D3554" s="2"/>
      <c r="F3554" s="8"/>
    </row>
    <row r="3555" spans="1:6" x14ac:dyDescent="0.2">
      <c r="A3555" s="2"/>
      <c r="B3555" s="2"/>
      <c r="C3555" s="2"/>
      <c r="D3555" s="2"/>
      <c r="F3555" s="8"/>
    </row>
    <row r="3556" spans="1:6" x14ac:dyDescent="0.2">
      <c r="A3556" s="2"/>
      <c r="B3556" s="2"/>
      <c r="C3556" s="2"/>
      <c r="D3556" s="2"/>
      <c r="F3556" s="8"/>
    </row>
    <row r="3557" spans="1:6" x14ac:dyDescent="0.2">
      <c r="A3557" s="2"/>
      <c r="B3557" s="2"/>
      <c r="C3557" s="2"/>
      <c r="D3557" s="2"/>
      <c r="F3557" s="8"/>
    </row>
    <row r="3558" spans="1:6" x14ac:dyDescent="0.2">
      <c r="A3558" s="2"/>
      <c r="B3558" s="2"/>
      <c r="C3558" s="2"/>
      <c r="D3558" s="2"/>
      <c r="F3558" s="8"/>
    </row>
    <row r="3559" spans="1:6" x14ac:dyDescent="0.2">
      <c r="A3559" s="2"/>
      <c r="B3559" s="2"/>
      <c r="C3559" s="2"/>
      <c r="D3559" s="2"/>
      <c r="F3559" s="8"/>
    </row>
    <row r="3560" spans="1:6" x14ac:dyDescent="0.2">
      <c r="A3560" s="2"/>
      <c r="B3560" s="2"/>
      <c r="C3560" s="2"/>
      <c r="D3560" s="2"/>
      <c r="F3560" s="8"/>
    </row>
    <row r="3561" spans="1:6" x14ac:dyDescent="0.2">
      <c r="A3561" s="2"/>
      <c r="B3561" s="2"/>
      <c r="C3561" s="2"/>
      <c r="D3561" s="2"/>
      <c r="F3561" s="8"/>
    </row>
    <row r="3562" spans="1:6" x14ac:dyDescent="0.2">
      <c r="A3562" s="2"/>
      <c r="B3562" s="2"/>
      <c r="C3562" s="2"/>
      <c r="D3562" s="2"/>
      <c r="F3562" s="8"/>
    </row>
    <row r="3563" spans="1:6" x14ac:dyDescent="0.2">
      <c r="A3563" s="2"/>
      <c r="B3563" s="2"/>
      <c r="C3563" s="2"/>
      <c r="D3563" s="2"/>
      <c r="F3563" s="8"/>
    </row>
    <row r="3564" spans="1:6" x14ac:dyDescent="0.2">
      <c r="A3564" s="2"/>
      <c r="B3564" s="2"/>
      <c r="C3564" s="2"/>
      <c r="D3564" s="2"/>
      <c r="F3564" s="8"/>
    </row>
    <row r="3565" spans="1:6" x14ac:dyDescent="0.2">
      <c r="A3565" s="2"/>
      <c r="B3565" s="2"/>
      <c r="C3565" s="2"/>
      <c r="D3565" s="2"/>
      <c r="F3565" s="8"/>
    </row>
    <row r="3566" spans="1:6" x14ac:dyDescent="0.2">
      <c r="A3566" s="2"/>
      <c r="B3566" s="2"/>
      <c r="C3566" s="2"/>
      <c r="D3566" s="2"/>
      <c r="F3566" s="8"/>
    </row>
    <row r="3567" spans="1:6" x14ac:dyDescent="0.2">
      <c r="A3567" s="2"/>
      <c r="B3567" s="2"/>
      <c r="C3567" s="2"/>
      <c r="D3567" s="2"/>
      <c r="F3567" s="8"/>
    </row>
    <row r="3568" spans="1:6" x14ac:dyDescent="0.2">
      <c r="A3568" s="2"/>
      <c r="B3568" s="2"/>
      <c r="C3568" s="2"/>
      <c r="D3568" s="2"/>
      <c r="F3568" s="8"/>
    </row>
    <row r="3569" spans="1:6" x14ac:dyDescent="0.2">
      <c r="A3569" s="2"/>
      <c r="B3569" s="2"/>
      <c r="C3569" s="2"/>
      <c r="D3569" s="2"/>
      <c r="F3569" s="8"/>
    </row>
    <row r="3570" spans="1:6" x14ac:dyDescent="0.2">
      <c r="A3570" s="2"/>
      <c r="B3570" s="2"/>
      <c r="C3570" s="2"/>
      <c r="D3570" s="2"/>
      <c r="F3570" s="8"/>
    </row>
    <row r="3571" spans="1:6" x14ac:dyDescent="0.2">
      <c r="A3571" s="2"/>
      <c r="B3571" s="2"/>
      <c r="C3571" s="2"/>
      <c r="D3571" s="2"/>
      <c r="F3571" s="8"/>
    </row>
    <row r="3572" spans="1:6" x14ac:dyDescent="0.2">
      <c r="A3572" s="2"/>
      <c r="B3572" s="2"/>
      <c r="C3572" s="2"/>
      <c r="D3572" s="2"/>
      <c r="F3572" s="8"/>
    </row>
    <row r="3573" spans="1:6" x14ac:dyDescent="0.2">
      <c r="A3573" s="2"/>
      <c r="B3573" s="2"/>
      <c r="C3573" s="2"/>
      <c r="D3573" s="2"/>
      <c r="F3573" s="8"/>
    </row>
    <row r="3574" spans="1:6" x14ac:dyDescent="0.2">
      <c r="A3574" s="2"/>
      <c r="B3574" s="2"/>
      <c r="C3574" s="2"/>
      <c r="D3574" s="2"/>
      <c r="F3574" s="8"/>
    </row>
    <row r="3575" spans="1:6" x14ac:dyDescent="0.2">
      <c r="A3575" s="2"/>
      <c r="B3575" s="2"/>
      <c r="C3575" s="2"/>
      <c r="D3575" s="2"/>
      <c r="F3575" s="8"/>
    </row>
    <row r="3576" spans="1:6" x14ac:dyDescent="0.2">
      <c r="A3576" s="2"/>
      <c r="B3576" s="2"/>
      <c r="C3576" s="2"/>
      <c r="D3576" s="2"/>
      <c r="F3576" s="8"/>
    </row>
    <row r="3577" spans="1:6" x14ac:dyDescent="0.2">
      <c r="A3577" s="2"/>
      <c r="B3577" s="2"/>
      <c r="C3577" s="2"/>
      <c r="D3577" s="2"/>
      <c r="F3577" s="8"/>
    </row>
    <row r="3578" spans="1:6" x14ac:dyDescent="0.2">
      <c r="A3578" s="2"/>
      <c r="B3578" s="2"/>
      <c r="C3578" s="2"/>
      <c r="D3578" s="2"/>
      <c r="F3578" s="8"/>
    </row>
    <row r="3579" spans="1:6" x14ac:dyDescent="0.2">
      <c r="A3579" s="2"/>
      <c r="B3579" s="2"/>
      <c r="C3579" s="2"/>
      <c r="D3579" s="2"/>
      <c r="F3579" s="8"/>
    </row>
    <row r="3580" spans="1:6" x14ac:dyDescent="0.2">
      <c r="A3580" s="2"/>
      <c r="B3580" s="2"/>
      <c r="C3580" s="2"/>
      <c r="D3580" s="2"/>
      <c r="F3580" s="8"/>
    </row>
    <row r="3581" spans="1:6" x14ac:dyDescent="0.2">
      <c r="A3581" s="2"/>
      <c r="B3581" s="2"/>
      <c r="C3581" s="2"/>
      <c r="D3581" s="2"/>
      <c r="F3581" s="8"/>
    </row>
    <row r="3582" spans="1:6" x14ac:dyDescent="0.2">
      <c r="A3582" s="2"/>
      <c r="B3582" s="2"/>
      <c r="C3582" s="2"/>
      <c r="D3582" s="2"/>
      <c r="F3582" s="8"/>
    </row>
    <row r="3583" spans="1:6" x14ac:dyDescent="0.2">
      <c r="A3583" s="2"/>
      <c r="B3583" s="2"/>
      <c r="C3583" s="2"/>
      <c r="D3583" s="2"/>
      <c r="F3583" s="8"/>
    </row>
    <row r="3584" spans="1:6" x14ac:dyDescent="0.2">
      <c r="A3584" s="2"/>
      <c r="B3584" s="2"/>
      <c r="C3584" s="2"/>
      <c r="D3584" s="2"/>
      <c r="F3584" s="8"/>
    </row>
    <row r="3585" spans="1:6" x14ac:dyDescent="0.2">
      <c r="A3585" s="2"/>
      <c r="B3585" s="2"/>
      <c r="C3585" s="2"/>
      <c r="D3585" s="2"/>
      <c r="F3585" s="8"/>
    </row>
    <row r="3586" spans="1:6" x14ac:dyDescent="0.2">
      <c r="A3586" s="2"/>
      <c r="B3586" s="2"/>
      <c r="C3586" s="2"/>
      <c r="D3586" s="2"/>
      <c r="F3586" s="8"/>
    </row>
    <row r="3587" spans="1:6" x14ac:dyDescent="0.2">
      <c r="A3587" s="2"/>
      <c r="B3587" s="2"/>
      <c r="C3587" s="2"/>
      <c r="D3587" s="2"/>
      <c r="F3587" s="8"/>
    </row>
    <row r="3588" spans="1:6" x14ac:dyDescent="0.2">
      <c r="A3588" s="2"/>
      <c r="B3588" s="2"/>
      <c r="C3588" s="2"/>
      <c r="D3588" s="2"/>
      <c r="F3588" s="8"/>
    </row>
    <row r="3589" spans="1:6" x14ac:dyDescent="0.2">
      <c r="A3589" s="2"/>
      <c r="B3589" s="2"/>
      <c r="C3589" s="2"/>
      <c r="D3589" s="2"/>
      <c r="F3589" s="8"/>
    </row>
    <row r="3590" spans="1:6" x14ac:dyDescent="0.2">
      <c r="A3590" s="2"/>
      <c r="B3590" s="2"/>
      <c r="C3590" s="2"/>
      <c r="D3590" s="2"/>
      <c r="F3590" s="8"/>
    </row>
    <row r="3591" spans="1:6" x14ac:dyDescent="0.2">
      <c r="A3591" s="2"/>
      <c r="B3591" s="2"/>
      <c r="C3591" s="2"/>
      <c r="D3591" s="2"/>
      <c r="F3591" s="8"/>
    </row>
    <row r="3592" spans="1:6" x14ac:dyDescent="0.2">
      <c r="A3592" s="2"/>
      <c r="B3592" s="2"/>
      <c r="C3592" s="2"/>
      <c r="D3592" s="2"/>
      <c r="F3592" s="8"/>
    </row>
    <row r="3593" spans="1:6" x14ac:dyDescent="0.2">
      <c r="A3593" s="2"/>
      <c r="B3593" s="2"/>
      <c r="C3593" s="2"/>
      <c r="D3593" s="2"/>
      <c r="F3593" s="8"/>
    </row>
    <row r="3594" spans="1:6" x14ac:dyDescent="0.2">
      <c r="A3594" s="2"/>
      <c r="B3594" s="2"/>
      <c r="C3594" s="2"/>
      <c r="D3594" s="2"/>
      <c r="F3594" s="8"/>
    </row>
    <row r="3595" spans="1:6" x14ac:dyDescent="0.2">
      <c r="A3595" s="2"/>
      <c r="B3595" s="2"/>
      <c r="C3595" s="2"/>
      <c r="D3595" s="2"/>
      <c r="F3595" s="8"/>
    </row>
    <row r="3596" spans="1:6" x14ac:dyDescent="0.2">
      <c r="A3596" s="2"/>
      <c r="B3596" s="2"/>
      <c r="C3596" s="2"/>
      <c r="D3596" s="2"/>
      <c r="F3596" s="8"/>
    </row>
    <row r="3597" spans="1:6" x14ac:dyDescent="0.2">
      <c r="A3597" s="2"/>
      <c r="B3597" s="2"/>
      <c r="C3597" s="2"/>
      <c r="D3597" s="2"/>
      <c r="F3597" s="8"/>
    </row>
    <row r="3598" spans="1:6" x14ac:dyDescent="0.2">
      <c r="A3598" s="2"/>
      <c r="B3598" s="2"/>
      <c r="C3598" s="2"/>
      <c r="D3598" s="2"/>
      <c r="F3598" s="8"/>
    </row>
    <row r="3599" spans="1:6" x14ac:dyDescent="0.2">
      <c r="A3599" s="2"/>
      <c r="B3599" s="2"/>
      <c r="C3599" s="2"/>
      <c r="D3599" s="2"/>
      <c r="F3599" s="8"/>
    </row>
    <row r="3600" spans="1:6" x14ac:dyDescent="0.2">
      <c r="A3600" s="2"/>
      <c r="B3600" s="2"/>
      <c r="C3600" s="2"/>
      <c r="D3600" s="2"/>
      <c r="F3600" s="8"/>
    </row>
    <row r="3601" spans="1:6" x14ac:dyDescent="0.2">
      <c r="A3601" s="2"/>
      <c r="B3601" s="2"/>
      <c r="C3601" s="2"/>
      <c r="D3601" s="2"/>
      <c r="F3601" s="8"/>
    </row>
    <row r="3602" spans="1:6" x14ac:dyDescent="0.2">
      <c r="A3602" s="2"/>
      <c r="B3602" s="2"/>
      <c r="C3602" s="2"/>
      <c r="D3602" s="2"/>
      <c r="F3602" s="8"/>
    </row>
    <row r="3603" spans="1:6" x14ac:dyDescent="0.2">
      <c r="A3603" s="2"/>
      <c r="B3603" s="2"/>
      <c r="C3603" s="2"/>
      <c r="D3603" s="2"/>
      <c r="F3603" s="8"/>
    </row>
    <row r="3604" spans="1:6" x14ac:dyDescent="0.2">
      <c r="A3604" s="2"/>
      <c r="B3604" s="2"/>
      <c r="C3604" s="2"/>
      <c r="D3604" s="2"/>
      <c r="F3604" s="8"/>
    </row>
    <row r="3605" spans="1:6" x14ac:dyDescent="0.2">
      <c r="A3605" s="2"/>
      <c r="B3605" s="2"/>
      <c r="C3605" s="2"/>
      <c r="D3605" s="2"/>
      <c r="F3605" s="8"/>
    </row>
    <row r="3606" spans="1:6" x14ac:dyDescent="0.2">
      <c r="A3606" s="2"/>
      <c r="B3606" s="2"/>
      <c r="C3606" s="2"/>
      <c r="D3606" s="2"/>
      <c r="F3606" s="8"/>
    </row>
    <row r="3607" spans="1:6" x14ac:dyDescent="0.2">
      <c r="A3607" s="2"/>
      <c r="B3607" s="2"/>
      <c r="C3607" s="2"/>
      <c r="D3607" s="2"/>
      <c r="F3607" s="8"/>
    </row>
    <row r="3608" spans="1:6" x14ac:dyDescent="0.2">
      <c r="A3608" s="2"/>
      <c r="B3608" s="2"/>
      <c r="C3608" s="2"/>
      <c r="D3608" s="2"/>
      <c r="F3608" s="8"/>
    </row>
    <row r="3609" spans="1:6" x14ac:dyDescent="0.2">
      <c r="A3609" s="2"/>
      <c r="B3609" s="2"/>
      <c r="C3609" s="2"/>
      <c r="D3609" s="2"/>
      <c r="F3609" s="8"/>
    </row>
    <row r="3610" spans="1:6" x14ac:dyDescent="0.2">
      <c r="A3610" s="2"/>
      <c r="B3610" s="2"/>
      <c r="C3610" s="2"/>
      <c r="D3610" s="2"/>
      <c r="F3610" s="8"/>
    </row>
    <row r="3611" spans="1:6" x14ac:dyDescent="0.2">
      <c r="A3611" s="2"/>
      <c r="B3611" s="2"/>
      <c r="C3611" s="2"/>
      <c r="D3611" s="2"/>
      <c r="F3611" s="8"/>
    </row>
    <row r="3612" spans="1:6" x14ac:dyDescent="0.2">
      <c r="A3612" s="2"/>
      <c r="B3612" s="2"/>
      <c r="C3612" s="2"/>
      <c r="D3612" s="2"/>
      <c r="F3612" s="8"/>
    </row>
    <row r="3613" spans="1:6" x14ac:dyDescent="0.2">
      <c r="A3613" s="2"/>
      <c r="B3613" s="2"/>
      <c r="C3613" s="2"/>
      <c r="D3613" s="2"/>
      <c r="F3613" s="8"/>
    </row>
    <row r="3614" spans="1:6" x14ac:dyDescent="0.2">
      <c r="A3614" s="2"/>
      <c r="B3614" s="2"/>
      <c r="C3614" s="2"/>
      <c r="D3614" s="2"/>
      <c r="F3614" s="8"/>
    </row>
    <row r="3615" spans="1:6" x14ac:dyDescent="0.2">
      <c r="A3615" s="2"/>
      <c r="B3615" s="2"/>
      <c r="C3615" s="2"/>
      <c r="D3615" s="2"/>
      <c r="F3615" s="8"/>
    </row>
    <row r="3616" spans="1:6" x14ac:dyDescent="0.2">
      <c r="A3616" s="2"/>
      <c r="B3616" s="2"/>
      <c r="C3616" s="2"/>
      <c r="D3616" s="2"/>
      <c r="F3616" s="8"/>
    </row>
    <row r="3617" spans="1:6" x14ac:dyDescent="0.2">
      <c r="A3617" s="2"/>
      <c r="B3617" s="2"/>
      <c r="C3617" s="2"/>
      <c r="D3617" s="2"/>
    </row>
    <row r="3618" spans="1:6" x14ac:dyDescent="0.2">
      <c r="A3618" s="2"/>
      <c r="B3618" s="2"/>
      <c r="C3618" s="2"/>
      <c r="D3618" s="2"/>
      <c r="F3618" s="8"/>
    </row>
    <row r="3619" spans="1:6" x14ac:dyDescent="0.2">
      <c r="A3619" s="2"/>
      <c r="B3619" s="2"/>
      <c r="C3619" s="2"/>
      <c r="D3619" s="2"/>
      <c r="F3619" s="8"/>
    </row>
    <row r="3620" spans="1:6" x14ac:dyDescent="0.2">
      <c r="A3620" s="2"/>
      <c r="B3620" s="2"/>
      <c r="C3620" s="2"/>
      <c r="D3620" s="2"/>
      <c r="F3620" s="8"/>
    </row>
    <row r="3621" spans="1:6" x14ac:dyDescent="0.2">
      <c r="A3621" s="2"/>
      <c r="B3621" s="2"/>
      <c r="C3621" s="2"/>
      <c r="D3621" s="2"/>
      <c r="F3621" s="8"/>
    </row>
    <row r="3622" spans="1:6" x14ac:dyDescent="0.2">
      <c r="A3622" s="2"/>
      <c r="B3622" s="2"/>
      <c r="C3622" s="2"/>
      <c r="D3622" s="2"/>
      <c r="F3622" s="8"/>
    </row>
    <row r="3623" spans="1:6" x14ac:dyDescent="0.2">
      <c r="A3623" s="2"/>
      <c r="B3623" s="2"/>
      <c r="C3623" s="2"/>
      <c r="D3623" s="2"/>
      <c r="F3623" s="8"/>
    </row>
    <row r="3624" spans="1:6" x14ac:dyDescent="0.2">
      <c r="A3624" s="2"/>
      <c r="B3624" s="2"/>
      <c r="C3624" s="2"/>
      <c r="D3624" s="2"/>
      <c r="F3624" s="8"/>
    </row>
    <row r="3625" spans="1:6" x14ac:dyDescent="0.2">
      <c r="A3625" s="2"/>
      <c r="B3625" s="2"/>
      <c r="C3625" s="2"/>
      <c r="D3625" s="2"/>
      <c r="F3625" s="8"/>
    </row>
    <row r="3626" spans="1:6" x14ac:dyDescent="0.2">
      <c r="A3626" s="2"/>
      <c r="B3626" s="2"/>
      <c r="C3626" s="2"/>
      <c r="D3626" s="2"/>
      <c r="F3626" s="8"/>
    </row>
    <row r="3627" spans="1:6" x14ac:dyDescent="0.2">
      <c r="A3627" s="2"/>
      <c r="B3627" s="2"/>
      <c r="C3627" s="2"/>
      <c r="D3627" s="2"/>
      <c r="F3627" s="8"/>
    </row>
    <row r="3628" spans="1:6" x14ac:dyDescent="0.2">
      <c r="A3628" s="2"/>
      <c r="B3628" s="2"/>
      <c r="C3628" s="2"/>
      <c r="D3628" s="2"/>
      <c r="F3628" s="8"/>
    </row>
    <row r="3629" spans="1:6" x14ac:dyDescent="0.2">
      <c r="A3629" s="2"/>
      <c r="B3629" s="2"/>
      <c r="C3629" s="2"/>
      <c r="D3629" s="2"/>
      <c r="F3629" s="8"/>
    </row>
    <row r="3630" spans="1:6" x14ac:dyDescent="0.2">
      <c r="A3630" s="2"/>
      <c r="B3630" s="2"/>
      <c r="C3630" s="2"/>
      <c r="D3630" s="2"/>
      <c r="F3630" s="8"/>
    </row>
    <row r="3631" spans="1:6" x14ac:dyDescent="0.2">
      <c r="A3631" s="2"/>
      <c r="B3631" s="2"/>
      <c r="C3631" s="2"/>
      <c r="D3631" s="2"/>
      <c r="F3631" s="8"/>
    </row>
    <row r="3632" spans="1:6" x14ac:dyDescent="0.2">
      <c r="A3632" s="2"/>
      <c r="B3632" s="2"/>
      <c r="C3632" s="2"/>
      <c r="D3632" s="2"/>
      <c r="F3632" s="8"/>
    </row>
    <row r="3633" spans="1:6" x14ac:dyDescent="0.2">
      <c r="A3633" s="2"/>
      <c r="B3633" s="2"/>
      <c r="C3633" s="2"/>
      <c r="D3633" s="2"/>
      <c r="F3633" s="8"/>
    </row>
    <row r="3634" spans="1:6" x14ac:dyDescent="0.2">
      <c r="A3634" s="2"/>
      <c r="B3634" s="2"/>
      <c r="C3634" s="2"/>
      <c r="D3634" s="2"/>
      <c r="F3634" s="8"/>
    </row>
    <row r="3635" spans="1:6" x14ac:dyDescent="0.2">
      <c r="A3635" s="2"/>
      <c r="B3635" s="2"/>
      <c r="C3635" s="2"/>
      <c r="D3635" s="2"/>
      <c r="F3635" s="8"/>
    </row>
    <row r="3636" spans="1:6" x14ac:dyDescent="0.2">
      <c r="A3636" s="2"/>
      <c r="B3636" s="2"/>
      <c r="C3636" s="2"/>
      <c r="D3636" s="2"/>
      <c r="F3636" s="8"/>
    </row>
    <row r="3637" spans="1:6" x14ac:dyDescent="0.2">
      <c r="A3637" s="2"/>
      <c r="B3637" s="2"/>
      <c r="C3637" s="2"/>
      <c r="D3637" s="2"/>
      <c r="F3637" s="8"/>
    </row>
    <row r="3638" spans="1:6" x14ac:dyDescent="0.2">
      <c r="A3638" s="2"/>
      <c r="B3638" s="2"/>
      <c r="C3638" s="2"/>
      <c r="D3638" s="2"/>
      <c r="F3638" s="8"/>
    </row>
    <row r="3639" spans="1:6" x14ac:dyDescent="0.2">
      <c r="A3639" s="2"/>
      <c r="B3639" s="2"/>
      <c r="C3639" s="2"/>
      <c r="D3639" s="2"/>
      <c r="F3639" s="8"/>
    </row>
    <row r="3640" spans="1:6" x14ac:dyDescent="0.2">
      <c r="A3640" s="2"/>
      <c r="B3640" s="2"/>
      <c r="C3640" s="2"/>
      <c r="D3640" s="2"/>
      <c r="F3640" s="8"/>
    </row>
    <row r="3641" spans="1:6" x14ac:dyDescent="0.2">
      <c r="A3641" s="2"/>
      <c r="B3641" s="2"/>
      <c r="C3641" s="2"/>
      <c r="D3641" s="2"/>
      <c r="F3641" s="8"/>
    </row>
    <row r="3642" spans="1:6" x14ac:dyDescent="0.2">
      <c r="A3642" s="2"/>
      <c r="B3642" s="2"/>
      <c r="C3642" s="2"/>
      <c r="D3642" s="2"/>
      <c r="F3642" s="8"/>
    </row>
    <row r="3643" spans="1:6" x14ac:dyDescent="0.2">
      <c r="A3643" s="2"/>
      <c r="B3643" s="2"/>
      <c r="C3643" s="2"/>
      <c r="D3643" s="2"/>
      <c r="F3643" s="8"/>
    </row>
    <row r="3644" spans="1:6" x14ac:dyDescent="0.2">
      <c r="A3644" s="2"/>
      <c r="B3644" s="2"/>
      <c r="C3644" s="2"/>
      <c r="D3644" s="2"/>
      <c r="F3644" s="8"/>
    </row>
    <row r="3645" spans="1:6" x14ac:dyDescent="0.2">
      <c r="A3645" s="2"/>
      <c r="B3645" s="2"/>
      <c r="C3645" s="2"/>
      <c r="D3645" s="2"/>
      <c r="F3645" s="8"/>
    </row>
    <row r="3646" spans="1:6" x14ac:dyDescent="0.2">
      <c r="A3646" s="2"/>
      <c r="B3646" s="2"/>
      <c r="C3646" s="2"/>
      <c r="D3646" s="2"/>
      <c r="F3646" s="8"/>
    </row>
    <row r="3647" spans="1:6" x14ac:dyDescent="0.2">
      <c r="A3647" s="2"/>
      <c r="B3647" s="2"/>
      <c r="C3647" s="2"/>
      <c r="D3647" s="2"/>
      <c r="F3647" s="8"/>
    </row>
    <row r="3648" spans="1:6" x14ac:dyDescent="0.2">
      <c r="A3648" s="2"/>
      <c r="B3648" s="2"/>
      <c r="C3648" s="2"/>
      <c r="D3648" s="2"/>
      <c r="F3648" s="8"/>
    </row>
    <row r="3649" spans="1:6" x14ac:dyDescent="0.2">
      <c r="A3649" s="2"/>
      <c r="B3649" s="2"/>
      <c r="C3649" s="2"/>
      <c r="D3649" s="2"/>
      <c r="F3649" s="8"/>
    </row>
    <row r="3650" spans="1:6" x14ac:dyDescent="0.2">
      <c r="A3650" s="2"/>
      <c r="B3650" s="2"/>
      <c r="C3650" s="2"/>
      <c r="D3650" s="2"/>
      <c r="F3650" s="8"/>
    </row>
    <row r="3651" spans="1:6" x14ac:dyDescent="0.2">
      <c r="A3651" s="2"/>
      <c r="B3651" s="2"/>
      <c r="C3651" s="2"/>
      <c r="D3651" s="2"/>
      <c r="F3651" s="8"/>
    </row>
    <row r="3652" spans="1:6" x14ac:dyDescent="0.2">
      <c r="A3652" s="2"/>
      <c r="B3652" s="2"/>
      <c r="C3652" s="2"/>
      <c r="D3652" s="2"/>
      <c r="F3652" s="8"/>
    </row>
    <row r="3653" spans="1:6" x14ac:dyDescent="0.2">
      <c r="A3653" s="2"/>
      <c r="B3653" s="2"/>
      <c r="C3653" s="2"/>
      <c r="D3653" s="2"/>
      <c r="F3653" s="8"/>
    </row>
    <row r="3654" spans="1:6" x14ac:dyDescent="0.2">
      <c r="A3654" s="2"/>
      <c r="B3654" s="2"/>
      <c r="C3654" s="2"/>
      <c r="D3654" s="2"/>
      <c r="F3654" s="8"/>
    </row>
    <row r="3655" spans="1:6" x14ac:dyDescent="0.2">
      <c r="A3655" s="2"/>
      <c r="B3655" s="2"/>
      <c r="C3655" s="2"/>
      <c r="D3655" s="2"/>
      <c r="F3655" s="8"/>
    </row>
    <row r="3656" spans="1:6" x14ac:dyDescent="0.2">
      <c r="A3656" s="2"/>
      <c r="B3656" s="2"/>
      <c r="C3656" s="2"/>
      <c r="D3656" s="2"/>
      <c r="F3656" s="8"/>
    </row>
    <row r="3657" spans="1:6" x14ac:dyDescent="0.2">
      <c r="A3657" s="2"/>
      <c r="B3657" s="2"/>
      <c r="C3657" s="2"/>
      <c r="D3657" s="2"/>
      <c r="F3657" s="8"/>
    </row>
    <row r="3658" spans="1:6" x14ac:dyDescent="0.2">
      <c r="A3658" s="2"/>
      <c r="B3658" s="2"/>
      <c r="C3658" s="2"/>
      <c r="D3658" s="2"/>
      <c r="F3658" s="8"/>
    </row>
    <row r="3659" spans="1:6" x14ac:dyDescent="0.2">
      <c r="A3659" s="2"/>
      <c r="B3659" s="2"/>
      <c r="C3659" s="2"/>
      <c r="D3659" s="2"/>
      <c r="F3659" s="8"/>
    </row>
    <row r="3660" spans="1:6" x14ac:dyDescent="0.2">
      <c r="A3660" s="2"/>
      <c r="B3660" s="2"/>
      <c r="C3660" s="2"/>
      <c r="D3660" s="2"/>
      <c r="F3660" s="8"/>
    </row>
    <row r="3661" spans="1:6" x14ac:dyDescent="0.2">
      <c r="A3661" s="2"/>
      <c r="B3661" s="2"/>
      <c r="C3661" s="2"/>
      <c r="D3661" s="2"/>
      <c r="F3661" s="8"/>
    </row>
    <row r="3662" spans="1:6" x14ac:dyDescent="0.2">
      <c r="A3662" s="2"/>
      <c r="B3662" s="2"/>
      <c r="C3662" s="2"/>
      <c r="D3662" s="2"/>
      <c r="F3662" s="8"/>
    </row>
    <row r="3663" spans="1:6" x14ac:dyDescent="0.2">
      <c r="A3663" s="2"/>
      <c r="B3663" s="2"/>
      <c r="C3663" s="2"/>
      <c r="D3663" s="2"/>
      <c r="F3663" s="8"/>
    </row>
    <row r="3664" spans="1:6" x14ac:dyDescent="0.2">
      <c r="A3664" s="2"/>
      <c r="B3664" s="2"/>
      <c r="C3664" s="2"/>
      <c r="D3664" s="2"/>
      <c r="F3664" s="8"/>
    </row>
    <row r="3665" spans="1:6" x14ac:dyDescent="0.2">
      <c r="A3665" s="2"/>
      <c r="B3665" s="2"/>
      <c r="C3665" s="2"/>
      <c r="D3665" s="2"/>
      <c r="F3665" s="8"/>
    </row>
    <row r="3666" spans="1:6" x14ac:dyDescent="0.2">
      <c r="A3666" s="2"/>
      <c r="B3666" s="2"/>
      <c r="C3666" s="2"/>
      <c r="D3666" s="2"/>
      <c r="F3666" s="8"/>
    </row>
    <row r="3667" spans="1:6" x14ac:dyDescent="0.2">
      <c r="A3667" s="2"/>
      <c r="B3667" s="2"/>
      <c r="C3667" s="2"/>
      <c r="D3667" s="2"/>
      <c r="F3667" s="8"/>
    </row>
    <row r="3668" spans="1:6" x14ac:dyDescent="0.2">
      <c r="A3668" s="2"/>
      <c r="B3668" s="2"/>
      <c r="C3668" s="2"/>
      <c r="D3668" s="2"/>
      <c r="F3668" s="8"/>
    </row>
    <row r="3669" spans="1:6" x14ac:dyDescent="0.2">
      <c r="A3669" s="2"/>
      <c r="B3669" s="2"/>
      <c r="C3669" s="2"/>
      <c r="D3669" s="2"/>
      <c r="F3669" s="8"/>
    </row>
    <row r="3670" spans="1:6" x14ac:dyDescent="0.2">
      <c r="A3670" s="2"/>
      <c r="B3670" s="2"/>
      <c r="C3670" s="2"/>
      <c r="D3670" s="2"/>
      <c r="F3670" s="8"/>
    </row>
    <row r="3671" spans="1:6" x14ac:dyDescent="0.2">
      <c r="A3671" s="2"/>
      <c r="B3671" s="2"/>
      <c r="C3671" s="2"/>
      <c r="D3671" s="2"/>
      <c r="F3671" s="8"/>
    </row>
    <row r="3672" spans="1:6" x14ac:dyDescent="0.2">
      <c r="A3672" s="2"/>
      <c r="B3672" s="2"/>
      <c r="C3672" s="2"/>
      <c r="D3672" s="2"/>
      <c r="F3672" s="8"/>
    </row>
    <row r="3673" spans="1:6" x14ac:dyDescent="0.2">
      <c r="A3673" s="2"/>
      <c r="B3673" s="2"/>
      <c r="C3673" s="2"/>
      <c r="D3673" s="2"/>
      <c r="F3673" s="8"/>
    </row>
    <row r="3674" spans="1:6" x14ac:dyDescent="0.2">
      <c r="A3674" s="2"/>
      <c r="B3674" s="2"/>
      <c r="C3674" s="2"/>
      <c r="D3674" s="2"/>
      <c r="F3674" s="8"/>
    </row>
    <row r="3675" spans="1:6" x14ac:dyDescent="0.2">
      <c r="A3675" s="2"/>
      <c r="B3675" s="2"/>
      <c r="C3675" s="2"/>
      <c r="D3675" s="2"/>
      <c r="F3675" s="8"/>
    </row>
    <row r="3676" spans="1:6" x14ac:dyDescent="0.2">
      <c r="A3676" s="2"/>
      <c r="B3676" s="2"/>
      <c r="C3676" s="2"/>
      <c r="D3676" s="2"/>
      <c r="F3676" s="8"/>
    </row>
    <row r="3677" spans="1:6" x14ac:dyDescent="0.2">
      <c r="A3677" s="2"/>
      <c r="B3677" s="2"/>
      <c r="C3677" s="2"/>
      <c r="D3677" s="2"/>
      <c r="F3677" s="8"/>
    </row>
    <row r="3678" spans="1:6" x14ac:dyDescent="0.2">
      <c r="A3678" s="2"/>
      <c r="B3678" s="2"/>
      <c r="C3678" s="2"/>
      <c r="D3678" s="2"/>
      <c r="F3678" s="8"/>
    </row>
    <row r="3679" spans="1:6" x14ac:dyDescent="0.2">
      <c r="A3679" s="2"/>
      <c r="B3679" s="2"/>
      <c r="C3679" s="2"/>
      <c r="D3679" s="2"/>
      <c r="F3679" s="8"/>
    </row>
    <row r="3680" spans="1:6" x14ac:dyDescent="0.2">
      <c r="A3680" s="2"/>
      <c r="B3680" s="2"/>
      <c r="C3680" s="2"/>
      <c r="D3680" s="2"/>
      <c r="F3680" s="8"/>
    </row>
    <row r="3681" spans="1:6" x14ac:dyDescent="0.2">
      <c r="A3681" s="2"/>
      <c r="B3681" s="2"/>
      <c r="C3681" s="2"/>
      <c r="D3681" s="2"/>
      <c r="F3681" s="8"/>
    </row>
    <row r="3682" spans="1:6" x14ac:dyDescent="0.2">
      <c r="A3682" s="2"/>
      <c r="B3682" s="2"/>
      <c r="C3682" s="2"/>
      <c r="D3682" s="2"/>
      <c r="F3682" s="8"/>
    </row>
    <row r="3683" spans="1:6" x14ac:dyDescent="0.2">
      <c r="A3683" s="2"/>
      <c r="B3683" s="2"/>
      <c r="C3683" s="2"/>
      <c r="D3683" s="2"/>
      <c r="F3683" s="8"/>
    </row>
    <row r="3684" spans="1:6" x14ac:dyDescent="0.2">
      <c r="A3684" s="2"/>
      <c r="B3684" s="2"/>
      <c r="C3684" s="2"/>
      <c r="D3684" s="2"/>
      <c r="F3684" s="8"/>
    </row>
    <row r="3685" spans="1:6" x14ac:dyDescent="0.2">
      <c r="A3685" s="2"/>
      <c r="B3685" s="2"/>
      <c r="C3685" s="2"/>
      <c r="D3685" s="2"/>
      <c r="F3685" s="8"/>
    </row>
    <row r="3686" spans="1:6" x14ac:dyDescent="0.2">
      <c r="A3686" s="2"/>
      <c r="B3686" s="2"/>
      <c r="C3686" s="2"/>
      <c r="D3686" s="2"/>
      <c r="F3686" s="8"/>
    </row>
    <row r="3687" spans="1:6" x14ac:dyDescent="0.2">
      <c r="A3687" s="2"/>
      <c r="B3687" s="2"/>
      <c r="C3687" s="2"/>
      <c r="D3687" s="2"/>
      <c r="F3687" s="8"/>
    </row>
    <row r="3688" spans="1:6" x14ac:dyDescent="0.2">
      <c r="A3688" s="2"/>
      <c r="B3688" s="2"/>
      <c r="C3688" s="2"/>
      <c r="D3688" s="2"/>
      <c r="F3688" s="8"/>
    </row>
    <row r="3689" spans="1:6" x14ac:dyDescent="0.2">
      <c r="A3689" s="2"/>
      <c r="B3689" s="2"/>
      <c r="C3689" s="2"/>
      <c r="D3689" s="2"/>
      <c r="F3689" s="8"/>
    </row>
    <row r="3690" spans="1:6" x14ac:dyDescent="0.2">
      <c r="A3690" s="2"/>
      <c r="B3690" s="2"/>
      <c r="C3690" s="2"/>
      <c r="D3690" s="2"/>
      <c r="F3690" s="8"/>
    </row>
    <row r="3691" spans="1:6" x14ac:dyDescent="0.2">
      <c r="A3691" s="2"/>
      <c r="B3691" s="2"/>
      <c r="C3691" s="2"/>
      <c r="D3691" s="2"/>
      <c r="F3691" s="8"/>
    </row>
    <row r="3692" spans="1:6" x14ac:dyDescent="0.2">
      <c r="A3692" s="2"/>
      <c r="B3692" s="2"/>
      <c r="C3692" s="2"/>
      <c r="D3692" s="2"/>
      <c r="F3692" s="8"/>
    </row>
    <row r="3693" spans="1:6" x14ac:dyDescent="0.2">
      <c r="A3693" s="2"/>
      <c r="B3693" s="2"/>
      <c r="C3693" s="2"/>
      <c r="D3693" s="2"/>
      <c r="F3693" s="8"/>
    </row>
    <row r="3694" spans="1:6" x14ac:dyDescent="0.2">
      <c r="A3694" s="2"/>
      <c r="B3694" s="2"/>
      <c r="C3694" s="2"/>
      <c r="D3694" s="2"/>
      <c r="F3694" s="8"/>
    </row>
    <row r="3695" spans="1:6" x14ac:dyDescent="0.2">
      <c r="A3695" s="2"/>
      <c r="B3695" s="2"/>
      <c r="C3695" s="2"/>
      <c r="D3695" s="2"/>
      <c r="F3695" s="8"/>
    </row>
    <row r="3696" spans="1:6" x14ac:dyDescent="0.2">
      <c r="A3696" s="2"/>
      <c r="B3696" s="2"/>
      <c r="C3696" s="2"/>
      <c r="D3696" s="2"/>
      <c r="F3696" s="8"/>
    </row>
    <row r="3697" spans="1:6" x14ac:dyDescent="0.2">
      <c r="A3697" s="2"/>
      <c r="B3697" s="2"/>
      <c r="C3697" s="2"/>
      <c r="D3697" s="2"/>
      <c r="F3697" s="8"/>
    </row>
    <row r="3698" spans="1:6" x14ac:dyDescent="0.2">
      <c r="A3698" s="2"/>
      <c r="B3698" s="2"/>
      <c r="C3698" s="2"/>
      <c r="D3698" s="2"/>
      <c r="F3698" s="8"/>
    </row>
    <row r="3699" spans="1:6" x14ac:dyDescent="0.2">
      <c r="A3699" s="2"/>
      <c r="B3699" s="2"/>
      <c r="C3699" s="2"/>
      <c r="D3699" s="2"/>
      <c r="F3699" s="8"/>
    </row>
    <row r="3700" spans="1:6" x14ac:dyDescent="0.2">
      <c r="A3700" s="2"/>
      <c r="B3700" s="2"/>
      <c r="C3700" s="2"/>
      <c r="D3700" s="2"/>
      <c r="F3700" s="8"/>
    </row>
    <row r="3701" spans="1:6" x14ac:dyDescent="0.2">
      <c r="A3701" s="2"/>
      <c r="B3701" s="2"/>
      <c r="C3701" s="2"/>
      <c r="D3701" s="2"/>
      <c r="F3701" s="8"/>
    </row>
    <row r="3702" spans="1:6" x14ac:dyDescent="0.2">
      <c r="A3702" s="2"/>
      <c r="B3702" s="2"/>
      <c r="C3702" s="2"/>
      <c r="D3702" s="2"/>
      <c r="F3702" s="8"/>
    </row>
    <row r="3703" spans="1:6" x14ac:dyDescent="0.2">
      <c r="A3703" s="2"/>
      <c r="B3703" s="2"/>
      <c r="C3703" s="2"/>
      <c r="D3703" s="2"/>
      <c r="F3703" s="8"/>
    </row>
    <row r="3704" spans="1:6" x14ac:dyDescent="0.2">
      <c r="A3704" s="2"/>
      <c r="B3704" s="2"/>
      <c r="C3704" s="2"/>
      <c r="D3704" s="2"/>
      <c r="F3704" s="8"/>
    </row>
    <row r="3705" spans="1:6" x14ac:dyDescent="0.2">
      <c r="A3705" s="2"/>
      <c r="B3705" s="2"/>
      <c r="C3705" s="2"/>
      <c r="D3705" s="2"/>
      <c r="F3705" s="8"/>
    </row>
    <row r="3706" spans="1:6" x14ac:dyDescent="0.2">
      <c r="A3706" s="2"/>
      <c r="B3706" s="2"/>
      <c r="C3706" s="2"/>
      <c r="D3706" s="2"/>
      <c r="F3706" s="8"/>
    </row>
    <row r="3707" spans="1:6" x14ac:dyDescent="0.2">
      <c r="A3707" s="2"/>
      <c r="B3707" s="2"/>
      <c r="C3707" s="2"/>
      <c r="D3707" s="2"/>
      <c r="F3707" s="8"/>
    </row>
    <row r="3708" spans="1:6" x14ac:dyDescent="0.2">
      <c r="A3708" s="2"/>
      <c r="B3708" s="2"/>
      <c r="C3708" s="2"/>
      <c r="D3708" s="2"/>
      <c r="F3708" s="8"/>
    </row>
    <row r="3709" spans="1:6" x14ac:dyDescent="0.2">
      <c r="A3709" s="2"/>
      <c r="B3709" s="2"/>
      <c r="C3709" s="2"/>
      <c r="D3709" s="2"/>
      <c r="F3709" s="8"/>
    </row>
    <row r="3710" spans="1:6" x14ac:dyDescent="0.2">
      <c r="A3710" s="2"/>
      <c r="B3710" s="2"/>
      <c r="C3710" s="2"/>
      <c r="D3710" s="2"/>
      <c r="F3710" s="8"/>
    </row>
    <row r="3711" spans="1:6" x14ac:dyDescent="0.2">
      <c r="A3711" s="2"/>
      <c r="B3711" s="2"/>
      <c r="C3711" s="2"/>
      <c r="D3711" s="2"/>
      <c r="F3711" s="8"/>
    </row>
    <row r="3712" spans="1:6" x14ac:dyDescent="0.2">
      <c r="A3712" s="2"/>
      <c r="B3712" s="2"/>
      <c r="C3712" s="2"/>
      <c r="D3712" s="2"/>
      <c r="F3712" s="8"/>
    </row>
    <row r="3713" spans="1:6" x14ac:dyDescent="0.2">
      <c r="A3713" s="2"/>
      <c r="B3713" s="2"/>
      <c r="C3713" s="2"/>
      <c r="D3713" s="2"/>
      <c r="F3713" s="8"/>
    </row>
    <row r="3714" spans="1:6" x14ac:dyDescent="0.2">
      <c r="A3714" s="2"/>
      <c r="B3714" s="2"/>
      <c r="C3714" s="2"/>
      <c r="D3714" s="2"/>
      <c r="F3714" s="8"/>
    </row>
    <row r="3715" spans="1:6" x14ac:dyDescent="0.2">
      <c r="A3715" s="2"/>
      <c r="B3715" s="2"/>
      <c r="C3715" s="2"/>
      <c r="D3715" s="2"/>
      <c r="F3715" s="8"/>
    </row>
    <row r="3716" spans="1:6" x14ac:dyDescent="0.2">
      <c r="A3716" s="2"/>
      <c r="B3716" s="2"/>
      <c r="C3716" s="2"/>
      <c r="D3716" s="2"/>
      <c r="F3716" s="8"/>
    </row>
    <row r="3717" spans="1:6" x14ac:dyDescent="0.2">
      <c r="A3717" s="2"/>
      <c r="B3717" s="2"/>
      <c r="C3717" s="2"/>
      <c r="D3717" s="2"/>
      <c r="F3717" s="8"/>
    </row>
    <row r="3718" spans="1:6" x14ac:dyDescent="0.2">
      <c r="A3718" s="2"/>
      <c r="B3718" s="2"/>
      <c r="C3718" s="2"/>
      <c r="D3718" s="2"/>
      <c r="F3718" s="8"/>
    </row>
    <row r="3719" spans="1:6" x14ac:dyDescent="0.2">
      <c r="A3719" s="2"/>
      <c r="B3719" s="2"/>
      <c r="C3719" s="2"/>
      <c r="D3719" s="2"/>
      <c r="F3719" s="8"/>
    </row>
    <row r="3720" spans="1:6" x14ac:dyDescent="0.2">
      <c r="A3720" s="2"/>
      <c r="B3720" s="2"/>
      <c r="C3720" s="2"/>
      <c r="D3720" s="2"/>
      <c r="F3720" s="8"/>
    </row>
    <row r="3721" spans="1:6" x14ac:dyDescent="0.2">
      <c r="A3721" s="2"/>
      <c r="B3721" s="2"/>
      <c r="C3721" s="2"/>
      <c r="D3721" s="2"/>
      <c r="F3721" s="8"/>
    </row>
    <row r="3722" spans="1:6" x14ac:dyDescent="0.2">
      <c r="A3722" s="2"/>
      <c r="B3722" s="2"/>
      <c r="C3722" s="2"/>
      <c r="D3722" s="2"/>
      <c r="F3722" s="8"/>
    </row>
    <row r="3723" spans="1:6" x14ac:dyDescent="0.2">
      <c r="A3723" s="2"/>
      <c r="B3723" s="2"/>
      <c r="C3723" s="2"/>
      <c r="D3723" s="2"/>
      <c r="F3723" s="8"/>
    </row>
    <row r="3724" spans="1:6" x14ac:dyDescent="0.2">
      <c r="A3724" s="2"/>
      <c r="B3724" s="2"/>
      <c r="C3724" s="2"/>
      <c r="D3724" s="2"/>
      <c r="F3724" s="8"/>
    </row>
    <row r="3725" spans="1:6" x14ac:dyDescent="0.2">
      <c r="A3725" s="2"/>
      <c r="B3725" s="2"/>
      <c r="C3725" s="2"/>
      <c r="D3725" s="2"/>
      <c r="F3725" s="8"/>
    </row>
    <row r="3726" spans="1:6" x14ac:dyDescent="0.2">
      <c r="A3726" s="2"/>
      <c r="B3726" s="2"/>
      <c r="C3726" s="2"/>
      <c r="D3726" s="2"/>
      <c r="F3726" s="8"/>
    </row>
    <row r="3727" spans="1:6" x14ac:dyDescent="0.2">
      <c r="A3727" s="2"/>
      <c r="B3727" s="2"/>
      <c r="C3727" s="2"/>
      <c r="D3727" s="2"/>
      <c r="F3727" s="8"/>
    </row>
    <row r="3728" spans="1:6" x14ac:dyDescent="0.2">
      <c r="A3728" s="2"/>
      <c r="B3728" s="2"/>
      <c r="C3728" s="2"/>
      <c r="D3728" s="2"/>
      <c r="F3728" s="8"/>
    </row>
    <row r="3729" spans="1:6" x14ac:dyDescent="0.2">
      <c r="A3729" s="2"/>
      <c r="B3729" s="2"/>
      <c r="C3729" s="2"/>
      <c r="D3729" s="2"/>
      <c r="F3729" s="8"/>
    </row>
    <row r="3730" spans="1:6" x14ac:dyDescent="0.2">
      <c r="A3730" s="2"/>
      <c r="B3730" s="2"/>
      <c r="C3730" s="2"/>
      <c r="D3730" s="2"/>
      <c r="F3730" s="8"/>
    </row>
    <row r="3731" spans="1:6" x14ac:dyDescent="0.2">
      <c r="A3731" s="2"/>
      <c r="B3731" s="2"/>
      <c r="C3731" s="2"/>
      <c r="D3731" s="2"/>
      <c r="F3731" s="8"/>
    </row>
    <row r="3732" spans="1:6" x14ac:dyDescent="0.2">
      <c r="A3732" s="2"/>
      <c r="B3732" s="2"/>
      <c r="C3732" s="2"/>
      <c r="D3732" s="2"/>
      <c r="F3732" s="8"/>
    </row>
    <row r="3733" spans="1:6" x14ac:dyDescent="0.2">
      <c r="A3733" s="2"/>
      <c r="B3733" s="2"/>
      <c r="C3733" s="2"/>
      <c r="D3733" s="2"/>
      <c r="F3733" s="8"/>
    </row>
    <row r="3734" spans="1:6" x14ac:dyDescent="0.2">
      <c r="A3734" s="2"/>
      <c r="B3734" s="2"/>
      <c r="C3734" s="2"/>
      <c r="D3734" s="2"/>
      <c r="F3734" s="8"/>
    </row>
    <row r="3735" spans="1:6" x14ac:dyDescent="0.2">
      <c r="A3735" s="2"/>
      <c r="B3735" s="2"/>
      <c r="C3735" s="2"/>
      <c r="D3735" s="2"/>
      <c r="F3735" s="8"/>
    </row>
    <row r="3736" spans="1:6" x14ac:dyDescent="0.2">
      <c r="A3736" s="2"/>
      <c r="B3736" s="2"/>
      <c r="C3736" s="2"/>
      <c r="D3736" s="2"/>
      <c r="F3736" s="8"/>
    </row>
    <row r="3737" spans="1:6" x14ac:dyDescent="0.2">
      <c r="A3737" s="2"/>
      <c r="B3737" s="2"/>
      <c r="C3737" s="2"/>
      <c r="D3737" s="2"/>
      <c r="F3737" s="8"/>
    </row>
    <row r="3738" spans="1:6" x14ac:dyDescent="0.2">
      <c r="A3738" s="2"/>
      <c r="B3738" s="2"/>
      <c r="C3738" s="2"/>
      <c r="D3738" s="2"/>
      <c r="F3738" s="8"/>
    </row>
    <row r="3739" spans="1:6" x14ac:dyDescent="0.2">
      <c r="A3739" s="2"/>
      <c r="B3739" s="2"/>
      <c r="C3739" s="2"/>
      <c r="D3739" s="2"/>
      <c r="F3739" s="8"/>
    </row>
    <row r="3740" spans="1:6" x14ac:dyDescent="0.2">
      <c r="A3740" s="2"/>
      <c r="B3740" s="2"/>
      <c r="C3740" s="2"/>
      <c r="D3740" s="2"/>
      <c r="F3740" s="8"/>
    </row>
    <row r="3741" spans="1:6" x14ac:dyDescent="0.2">
      <c r="A3741" s="2"/>
      <c r="B3741" s="2"/>
      <c r="C3741" s="2"/>
      <c r="D3741" s="2"/>
      <c r="F3741" s="8"/>
    </row>
    <row r="3742" spans="1:6" x14ac:dyDescent="0.2">
      <c r="A3742" s="2"/>
      <c r="B3742" s="2"/>
      <c r="C3742" s="2"/>
      <c r="D3742" s="2"/>
      <c r="F3742" s="8"/>
    </row>
    <row r="3743" spans="1:6" x14ac:dyDescent="0.2">
      <c r="A3743" s="2"/>
      <c r="B3743" s="2"/>
      <c r="C3743" s="2"/>
      <c r="D3743" s="2"/>
      <c r="F3743" s="8"/>
    </row>
    <row r="3744" spans="1:6" x14ac:dyDescent="0.2">
      <c r="A3744" s="2"/>
      <c r="B3744" s="2"/>
      <c r="C3744" s="2"/>
      <c r="D3744" s="2"/>
      <c r="F3744" s="8"/>
    </row>
    <row r="3745" spans="1:6" x14ac:dyDescent="0.2">
      <c r="A3745" s="2"/>
      <c r="B3745" s="2"/>
      <c r="C3745" s="2"/>
      <c r="D3745" s="2"/>
      <c r="F3745" s="8"/>
    </row>
    <row r="3746" spans="1:6" x14ac:dyDescent="0.2">
      <c r="A3746" s="2"/>
      <c r="B3746" s="2"/>
      <c r="C3746" s="2"/>
      <c r="D3746" s="2"/>
      <c r="F3746" s="8"/>
    </row>
    <row r="3747" spans="1:6" x14ac:dyDescent="0.2">
      <c r="A3747" s="2"/>
      <c r="B3747" s="2"/>
      <c r="C3747" s="2"/>
      <c r="D3747" s="2"/>
      <c r="F3747" s="8"/>
    </row>
    <row r="3748" spans="1:6" x14ac:dyDescent="0.2">
      <c r="A3748" s="2"/>
      <c r="B3748" s="2"/>
      <c r="C3748" s="2"/>
      <c r="D3748" s="2"/>
      <c r="F3748" s="8"/>
    </row>
    <row r="3749" spans="1:6" x14ac:dyDescent="0.2">
      <c r="A3749" s="2"/>
      <c r="B3749" s="2"/>
      <c r="C3749" s="2"/>
      <c r="D3749" s="2"/>
      <c r="F3749" s="8"/>
    </row>
    <row r="3750" spans="1:6" x14ac:dyDescent="0.2">
      <c r="A3750" s="2"/>
      <c r="B3750" s="2"/>
      <c r="C3750" s="2"/>
      <c r="D3750" s="2"/>
      <c r="F3750" s="8"/>
    </row>
    <row r="3751" spans="1:6" x14ac:dyDescent="0.2">
      <c r="A3751" s="2"/>
      <c r="B3751" s="2"/>
      <c r="C3751" s="2"/>
      <c r="D3751" s="2"/>
      <c r="F3751" s="8"/>
    </row>
    <row r="3752" spans="1:6" x14ac:dyDescent="0.2">
      <c r="A3752" s="2"/>
      <c r="B3752" s="2"/>
      <c r="C3752" s="2"/>
      <c r="D3752" s="2"/>
      <c r="F3752" s="8"/>
    </row>
    <row r="3753" spans="1:6" x14ac:dyDescent="0.2">
      <c r="A3753" s="2"/>
      <c r="B3753" s="2"/>
      <c r="C3753" s="2"/>
      <c r="D3753" s="2"/>
      <c r="F3753" s="8"/>
    </row>
    <row r="3754" spans="1:6" x14ac:dyDescent="0.2">
      <c r="A3754" s="2"/>
      <c r="B3754" s="2"/>
      <c r="C3754" s="2"/>
      <c r="D3754" s="2"/>
      <c r="F3754" s="8"/>
    </row>
    <row r="3755" spans="1:6" x14ac:dyDescent="0.2">
      <c r="A3755" s="2"/>
      <c r="B3755" s="2"/>
      <c r="C3755" s="2"/>
      <c r="D3755" s="2"/>
      <c r="F3755" s="8"/>
    </row>
    <row r="3756" spans="1:6" x14ac:dyDescent="0.2">
      <c r="A3756" s="2"/>
      <c r="B3756" s="2"/>
      <c r="C3756" s="2"/>
      <c r="D3756" s="2"/>
      <c r="F3756" s="8"/>
    </row>
    <row r="3757" spans="1:6" x14ac:dyDescent="0.2">
      <c r="A3757" s="2"/>
      <c r="B3757" s="2"/>
      <c r="C3757" s="2"/>
      <c r="D3757" s="2"/>
      <c r="F3757" s="8"/>
    </row>
    <row r="3758" spans="1:6" x14ac:dyDescent="0.2">
      <c r="A3758" s="2"/>
      <c r="B3758" s="2"/>
      <c r="C3758" s="2"/>
      <c r="D3758" s="2"/>
      <c r="F3758" s="8"/>
    </row>
    <row r="3759" spans="1:6" x14ac:dyDescent="0.2">
      <c r="A3759" s="2"/>
      <c r="B3759" s="2"/>
      <c r="C3759" s="2"/>
      <c r="D3759" s="2"/>
      <c r="F3759" s="8"/>
    </row>
    <row r="3760" spans="1:6" x14ac:dyDescent="0.2">
      <c r="A3760" s="2"/>
      <c r="B3760" s="2"/>
      <c r="C3760" s="2"/>
      <c r="D3760" s="2"/>
      <c r="F3760" s="8"/>
    </row>
    <row r="3761" spans="1:6" x14ac:dyDescent="0.2">
      <c r="A3761" s="2"/>
      <c r="B3761" s="2"/>
      <c r="C3761" s="2"/>
      <c r="D3761" s="2"/>
      <c r="F3761" s="8"/>
    </row>
    <row r="3762" spans="1:6" x14ac:dyDescent="0.2">
      <c r="A3762" s="2"/>
      <c r="B3762" s="2"/>
      <c r="C3762" s="2"/>
      <c r="D3762" s="2"/>
      <c r="F3762" s="8"/>
    </row>
    <row r="3763" spans="1:6" x14ac:dyDescent="0.2">
      <c r="A3763" s="2"/>
      <c r="B3763" s="2"/>
      <c r="C3763" s="2"/>
      <c r="D3763" s="2"/>
      <c r="F3763" s="8"/>
    </row>
    <row r="3764" spans="1:6" x14ac:dyDescent="0.2">
      <c r="A3764" s="2"/>
      <c r="B3764" s="2"/>
      <c r="C3764" s="2"/>
      <c r="D3764" s="2"/>
      <c r="F3764" s="8"/>
    </row>
    <row r="3765" spans="1:6" x14ac:dyDescent="0.2">
      <c r="A3765" s="2"/>
      <c r="B3765" s="2"/>
      <c r="C3765" s="2"/>
      <c r="D3765" s="2"/>
      <c r="F3765" s="8"/>
    </row>
    <row r="3766" spans="1:6" x14ac:dyDescent="0.2">
      <c r="A3766" s="2"/>
      <c r="B3766" s="2"/>
      <c r="C3766" s="2"/>
      <c r="D3766" s="2"/>
      <c r="F3766" s="8"/>
    </row>
    <row r="3767" spans="1:6" x14ac:dyDescent="0.2">
      <c r="A3767" s="2"/>
      <c r="B3767" s="2"/>
      <c r="C3767" s="2"/>
      <c r="D3767" s="2"/>
      <c r="F3767" s="8"/>
    </row>
    <row r="3768" spans="1:6" x14ac:dyDescent="0.2">
      <c r="A3768" s="2"/>
      <c r="B3768" s="2"/>
      <c r="C3768" s="2"/>
      <c r="D3768" s="2"/>
      <c r="F3768" s="8"/>
    </row>
    <row r="3769" spans="1:6" x14ac:dyDescent="0.2">
      <c r="A3769" s="2"/>
      <c r="B3769" s="2"/>
      <c r="C3769" s="2"/>
      <c r="D3769" s="2"/>
      <c r="F3769" s="8"/>
    </row>
    <row r="3770" spans="1:6" x14ac:dyDescent="0.2">
      <c r="A3770" s="2"/>
      <c r="B3770" s="2"/>
      <c r="C3770" s="2"/>
      <c r="D3770" s="2"/>
      <c r="F3770" s="8"/>
    </row>
    <row r="3771" spans="1:6" x14ac:dyDescent="0.2">
      <c r="A3771" s="2"/>
      <c r="B3771" s="2"/>
      <c r="C3771" s="2"/>
      <c r="D3771" s="2"/>
      <c r="F3771" s="8"/>
    </row>
    <row r="3772" spans="1:6" x14ac:dyDescent="0.2">
      <c r="A3772" s="2"/>
      <c r="B3772" s="2"/>
      <c r="C3772" s="2"/>
      <c r="D3772" s="2"/>
      <c r="F3772" s="8"/>
    </row>
    <row r="3773" spans="1:6" x14ac:dyDescent="0.2">
      <c r="A3773" s="2"/>
      <c r="B3773" s="2"/>
      <c r="C3773" s="2"/>
      <c r="D3773" s="2"/>
      <c r="F3773" s="8"/>
    </row>
    <row r="3774" spans="1:6" x14ac:dyDescent="0.2">
      <c r="A3774" s="2"/>
      <c r="B3774" s="2"/>
      <c r="C3774" s="2"/>
      <c r="D3774" s="2"/>
      <c r="F3774" s="8"/>
    </row>
    <row r="3775" spans="1:6" x14ac:dyDescent="0.2">
      <c r="A3775" s="2"/>
      <c r="B3775" s="2"/>
      <c r="C3775" s="2"/>
      <c r="D3775" s="2"/>
      <c r="F3775" s="8"/>
    </row>
    <row r="3776" spans="1:6" x14ac:dyDescent="0.2">
      <c r="A3776" s="2"/>
      <c r="B3776" s="2"/>
      <c r="C3776" s="2"/>
      <c r="D3776" s="2"/>
      <c r="F3776" s="8"/>
    </row>
    <row r="3777" spans="1:7" x14ac:dyDescent="0.2">
      <c r="A3777" s="2"/>
      <c r="B3777" s="2"/>
      <c r="C3777" s="2"/>
      <c r="D3777" s="2"/>
      <c r="F3777" s="8"/>
    </row>
    <row r="3778" spans="1:7" x14ac:dyDescent="0.2">
      <c r="A3778" s="2"/>
      <c r="B3778" s="2"/>
      <c r="C3778" s="2"/>
      <c r="D3778" s="2"/>
      <c r="F3778" s="8"/>
    </row>
    <row r="3779" spans="1:7" x14ac:dyDescent="0.2">
      <c r="A3779" s="2"/>
      <c r="B3779" s="2"/>
      <c r="C3779" s="2"/>
      <c r="D3779" s="2"/>
      <c r="F3779" s="8"/>
    </row>
    <row r="3780" spans="1:7" x14ac:dyDescent="0.2">
      <c r="A3780" s="2"/>
      <c r="B3780" s="2"/>
      <c r="C3780" s="2"/>
      <c r="D3780" s="2"/>
      <c r="F3780" s="8"/>
    </row>
    <row r="3781" spans="1:7" x14ac:dyDescent="0.2">
      <c r="A3781" s="2"/>
      <c r="B3781" s="2"/>
      <c r="C3781" s="2"/>
      <c r="D3781" s="2"/>
      <c r="F3781" s="8"/>
    </row>
    <row r="3782" spans="1:7" x14ac:dyDescent="0.2">
      <c r="A3782" s="2"/>
      <c r="B3782" s="2"/>
      <c r="C3782" s="2"/>
      <c r="D3782" s="2"/>
      <c r="F3782" s="8"/>
    </row>
    <row r="3783" spans="1:7" x14ac:dyDescent="0.2">
      <c r="A3783" s="2"/>
      <c r="B3783" s="2"/>
      <c r="C3783" s="2"/>
      <c r="D3783" s="2"/>
      <c r="F3783" s="8"/>
    </row>
    <row r="3784" spans="1:7" x14ac:dyDescent="0.2">
      <c r="A3784" s="2"/>
      <c r="B3784" s="2"/>
      <c r="C3784" s="2"/>
      <c r="D3784" s="2"/>
      <c r="F3784" s="8"/>
    </row>
    <row r="3785" spans="1:7" x14ac:dyDescent="0.2">
      <c r="A3785" s="2"/>
      <c r="B3785" s="2"/>
      <c r="C3785" s="2"/>
      <c r="D3785" s="2"/>
      <c r="F3785" s="8"/>
    </row>
    <row r="3786" spans="1:7" x14ac:dyDescent="0.2">
      <c r="A3786" s="2"/>
      <c r="B3786" s="2"/>
      <c r="C3786" s="2"/>
      <c r="D3786" s="2"/>
      <c r="F3786" s="8"/>
    </row>
    <row r="3787" spans="1:7" x14ac:dyDescent="0.2">
      <c r="A3787" s="2"/>
      <c r="B3787" s="2"/>
      <c r="C3787" s="2"/>
      <c r="D3787" s="2"/>
      <c r="F3787" s="8"/>
    </row>
    <row r="3788" spans="1:7" x14ac:dyDescent="0.2">
      <c r="A3788" s="2"/>
      <c r="B3788" s="2"/>
      <c r="C3788" s="2"/>
      <c r="D3788" s="2"/>
      <c r="F3788" s="8"/>
    </row>
    <row r="3789" spans="1:7" x14ac:dyDescent="0.2">
      <c r="A3789" s="2"/>
      <c r="B3789" s="2"/>
      <c r="C3789" s="2"/>
      <c r="D3789" s="2"/>
      <c r="F3789" s="8"/>
      <c r="G3789" s="9"/>
    </row>
    <row r="3790" spans="1:7" x14ac:dyDescent="0.2">
      <c r="A3790" s="2"/>
      <c r="B3790" s="2"/>
      <c r="C3790" s="2"/>
      <c r="D3790" s="2"/>
      <c r="F3790" s="8"/>
      <c r="G3790" s="9"/>
    </row>
    <row r="3791" spans="1:7" x14ac:dyDescent="0.2">
      <c r="A3791" s="2"/>
      <c r="B3791" s="2"/>
      <c r="C3791" s="2"/>
      <c r="D3791" s="2"/>
      <c r="F3791" s="8"/>
      <c r="G3791" s="9"/>
    </row>
    <row r="3792" spans="1:7" x14ac:dyDescent="0.2">
      <c r="A3792" s="2"/>
      <c r="B3792" s="2"/>
      <c r="C3792" s="2"/>
      <c r="D3792" s="2"/>
      <c r="F3792" s="8"/>
      <c r="G3792" s="9"/>
    </row>
    <row r="3793" spans="1:7" x14ac:dyDescent="0.2">
      <c r="A3793" s="2"/>
      <c r="B3793" s="2"/>
      <c r="C3793" s="2"/>
      <c r="D3793" s="2"/>
      <c r="F3793" s="8"/>
      <c r="G3793" s="9"/>
    </row>
    <row r="3794" spans="1:7" x14ac:dyDescent="0.2">
      <c r="A3794" s="2"/>
      <c r="B3794" s="2"/>
      <c r="C3794" s="2"/>
      <c r="D3794" s="2"/>
      <c r="F3794" s="8"/>
      <c r="G3794" s="9"/>
    </row>
    <row r="3795" spans="1:7" x14ac:dyDescent="0.2">
      <c r="A3795" s="2"/>
      <c r="B3795" s="2"/>
      <c r="C3795" s="2"/>
      <c r="D3795" s="2"/>
      <c r="F3795" s="8"/>
      <c r="G3795" s="9"/>
    </row>
    <row r="3796" spans="1:7" x14ac:dyDescent="0.2">
      <c r="A3796" s="2"/>
      <c r="B3796" s="2"/>
      <c r="C3796" s="2"/>
      <c r="D3796" s="2"/>
      <c r="F3796" s="8"/>
      <c r="G3796" s="9"/>
    </row>
    <row r="3797" spans="1:7" x14ac:dyDescent="0.2">
      <c r="A3797" s="2"/>
      <c r="B3797" s="2"/>
      <c r="C3797" s="2"/>
      <c r="D3797" s="2"/>
      <c r="F3797" s="8"/>
      <c r="G3797" s="9"/>
    </row>
    <row r="3798" spans="1:7" x14ac:dyDescent="0.2">
      <c r="A3798" s="2"/>
      <c r="B3798" s="2"/>
      <c r="C3798" s="2"/>
      <c r="D3798" s="2"/>
      <c r="F3798" s="8"/>
      <c r="G3798" s="9"/>
    </row>
    <row r="3799" spans="1:7" x14ac:dyDescent="0.2">
      <c r="A3799" s="2"/>
      <c r="B3799" s="2"/>
      <c r="C3799" s="2"/>
      <c r="D3799" s="2"/>
      <c r="F3799" s="8"/>
      <c r="G3799" s="9"/>
    </row>
    <row r="3800" spans="1:7" x14ac:dyDescent="0.2">
      <c r="A3800" s="2"/>
      <c r="B3800" s="2"/>
      <c r="C3800" s="2"/>
      <c r="D3800" s="2"/>
      <c r="F3800" s="8"/>
      <c r="G3800" s="9"/>
    </row>
    <row r="3801" spans="1:7" x14ac:dyDescent="0.2">
      <c r="A3801" s="2"/>
      <c r="B3801" s="2"/>
      <c r="C3801" s="2"/>
      <c r="D3801" s="2"/>
      <c r="G3801" s="9"/>
    </row>
    <row r="3802" spans="1:7" x14ac:dyDescent="0.2">
      <c r="A3802" s="2"/>
      <c r="B3802" s="2"/>
      <c r="C3802" s="2"/>
      <c r="D3802" s="2"/>
      <c r="F3802" s="8"/>
      <c r="G3802" s="9"/>
    </row>
    <row r="3803" spans="1:7" x14ac:dyDescent="0.2">
      <c r="A3803" s="2"/>
      <c r="B3803" s="2"/>
      <c r="C3803" s="2"/>
      <c r="D3803" s="2"/>
      <c r="F3803" s="8"/>
      <c r="G3803" s="9"/>
    </row>
    <row r="3804" spans="1:7" x14ac:dyDescent="0.2">
      <c r="A3804" s="2"/>
      <c r="B3804" s="2"/>
      <c r="C3804" s="2"/>
      <c r="D3804" s="2"/>
      <c r="F3804" s="8"/>
      <c r="G3804" s="9"/>
    </row>
    <row r="3805" spans="1:7" x14ac:dyDescent="0.2">
      <c r="A3805" s="2"/>
      <c r="B3805" s="2"/>
      <c r="C3805" s="2"/>
      <c r="D3805" s="2"/>
      <c r="F3805" s="8"/>
      <c r="G3805" s="9"/>
    </row>
    <row r="3806" spans="1:7" x14ac:dyDescent="0.2">
      <c r="A3806" s="2"/>
      <c r="B3806" s="2"/>
      <c r="C3806" s="2"/>
      <c r="D3806" s="2"/>
      <c r="F3806" s="8"/>
      <c r="G3806" s="9"/>
    </row>
    <row r="3807" spans="1:7" x14ac:dyDescent="0.2">
      <c r="A3807" s="2"/>
      <c r="B3807" s="2"/>
      <c r="C3807" s="2"/>
      <c r="D3807" s="2"/>
      <c r="F3807" s="8"/>
      <c r="G3807" s="9"/>
    </row>
    <row r="3808" spans="1:7" x14ac:dyDescent="0.2">
      <c r="A3808" s="2"/>
      <c r="B3808" s="2"/>
      <c r="C3808" s="2"/>
      <c r="D3808" s="2"/>
      <c r="F3808" s="8"/>
      <c r="G3808" s="9"/>
    </row>
    <row r="3809" spans="1:7" x14ac:dyDescent="0.2">
      <c r="A3809" s="2"/>
      <c r="B3809" s="2"/>
      <c r="C3809" s="2"/>
      <c r="D3809" s="2"/>
      <c r="F3809" s="8"/>
      <c r="G3809" s="9"/>
    </row>
    <row r="3810" spans="1:7" x14ac:dyDescent="0.2">
      <c r="A3810" s="2"/>
      <c r="B3810" s="2"/>
      <c r="C3810" s="2"/>
      <c r="D3810" s="2"/>
      <c r="F3810" s="8"/>
      <c r="G3810" s="9"/>
    </row>
    <row r="3811" spans="1:7" x14ac:dyDescent="0.2">
      <c r="A3811" s="2"/>
      <c r="B3811" s="2"/>
      <c r="C3811" s="2"/>
      <c r="D3811" s="2"/>
      <c r="F3811" s="8"/>
      <c r="G3811" s="9"/>
    </row>
    <row r="3812" spans="1:7" x14ac:dyDescent="0.2">
      <c r="A3812" s="2"/>
      <c r="B3812" s="2"/>
      <c r="C3812" s="2"/>
      <c r="D3812" s="2"/>
      <c r="F3812" s="8"/>
      <c r="G3812" s="9"/>
    </row>
    <row r="3813" spans="1:7" x14ac:dyDescent="0.2">
      <c r="A3813" s="2"/>
      <c r="B3813" s="2"/>
      <c r="C3813" s="2"/>
      <c r="D3813" s="2"/>
      <c r="F3813" s="8"/>
      <c r="G3813" s="9"/>
    </row>
    <row r="3814" spans="1:7" x14ac:dyDescent="0.2">
      <c r="A3814" s="2"/>
      <c r="B3814" s="2"/>
      <c r="C3814" s="2"/>
      <c r="D3814" s="2"/>
      <c r="F3814" s="8"/>
      <c r="G3814" s="9"/>
    </row>
    <row r="3815" spans="1:7" x14ac:dyDescent="0.2">
      <c r="A3815" s="2"/>
      <c r="B3815" s="2"/>
      <c r="C3815" s="2"/>
      <c r="D3815" s="2"/>
      <c r="G3815" s="9"/>
    </row>
    <row r="3816" spans="1:7" x14ac:dyDescent="0.2">
      <c r="A3816" s="2"/>
      <c r="B3816" s="2"/>
      <c r="C3816" s="2"/>
      <c r="D3816" s="2"/>
      <c r="F3816" s="8"/>
      <c r="G3816" s="9"/>
    </row>
    <row r="3817" spans="1:7" x14ac:dyDescent="0.2">
      <c r="A3817" s="2"/>
      <c r="B3817" s="2"/>
      <c r="C3817" s="2"/>
      <c r="D3817" s="2"/>
      <c r="F3817" s="8"/>
      <c r="G3817" s="9"/>
    </row>
    <row r="3818" spans="1:7" x14ac:dyDescent="0.2">
      <c r="A3818" s="2"/>
      <c r="B3818" s="2"/>
      <c r="C3818" s="2"/>
      <c r="D3818" s="2"/>
      <c r="F3818" s="8"/>
      <c r="G3818" s="9"/>
    </row>
    <row r="3819" spans="1:7" x14ac:dyDescent="0.2">
      <c r="A3819" s="2"/>
      <c r="B3819" s="2"/>
      <c r="C3819" s="2"/>
      <c r="D3819" s="2"/>
      <c r="F3819" s="8"/>
      <c r="G3819" s="9"/>
    </row>
    <row r="3820" spans="1:7" x14ac:dyDescent="0.2">
      <c r="A3820" s="2"/>
      <c r="B3820" s="2"/>
      <c r="C3820" s="2"/>
      <c r="D3820" s="2"/>
      <c r="F3820" s="8"/>
      <c r="G3820" s="9"/>
    </row>
    <row r="3821" spans="1:7" x14ac:dyDescent="0.2">
      <c r="A3821" s="2"/>
      <c r="B3821" s="2"/>
      <c r="C3821" s="2"/>
      <c r="D3821" s="2"/>
      <c r="F3821" s="8"/>
      <c r="G3821" s="9"/>
    </row>
    <row r="3822" spans="1:7" x14ac:dyDescent="0.2">
      <c r="A3822" s="2"/>
      <c r="B3822" s="2"/>
      <c r="C3822" s="2"/>
      <c r="D3822" s="2"/>
      <c r="F3822" s="8"/>
      <c r="G3822" s="9"/>
    </row>
    <row r="3823" spans="1:7" x14ac:dyDescent="0.2">
      <c r="A3823" s="2"/>
      <c r="B3823" s="2"/>
      <c r="C3823" s="2"/>
      <c r="D3823" s="2"/>
      <c r="F3823" s="8"/>
      <c r="G3823" s="9"/>
    </row>
    <row r="3824" spans="1:7" x14ac:dyDescent="0.2">
      <c r="A3824" s="2"/>
      <c r="B3824" s="2"/>
      <c r="C3824" s="2"/>
      <c r="D3824" s="2"/>
      <c r="F3824" s="8"/>
      <c r="G3824" s="9"/>
    </row>
    <row r="3825" spans="1:7" x14ac:dyDescent="0.2">
      <c r="A3825" s="2"/>
      <c r="B3825" s="2"/>
      <c r="C3825" s="2"/>
      <c r="D3825" s="2"/>
      <c r="F3825" s="8"/>
      <c r="G3825" s="9"/>
    </row>
    <row r="3826" spans="1:7" x14ac:dyDescent="0.2">
      <c r="A3826" s="2"/>
      <c r="B3826" s="2"/>
      <c r="C3826" s="2"/>
      <c r="D3826" s="2"/>
      <c r="F3826" s="8"/>
      <c r="G3826" s="9"/>
    </row>
    <row r="3827" spans="1:7" x14ac:dyDescent="0.2">
      <c r="A3827" s="2"/>
      <c r="B3827" s="2"/>
      <c r="C3827" s="2"/>
      <c r="D3827" s="2"/>
      <c r="F3827" s="8"/>
      <c r="G3827" s="9"/>
    </row>
    <row r="3828" spans="1:7" x14ac:dyDescent="0.2">
      <c r="A3828" s="2"/>
      <c r="B3828" s="2"/>
      <c r="C3828" s="2"/>
      <c r="D3828" s="2"/>
      <c r="F3828" s="8"/>
      <c r="G3828" s="9"/>
    </row>
    <row r="3829" spans="1:7" x14ac:dyDescent="0.2">
      <c r="A3829" s="2"/>
      <c r="B3829" s="2"/>
      <c r="C3829" s="2"/>
      <c r="D3829" s="2"/>
      <c r="F3829" s="8"/>
      <c r="G3829" s="9"/>
    </row>
    <row r="3830" spans="1:7" x14ac:dyDescent="0.2">
      <c r="A3830" s="2"/>
      <c r="B3830" s="2"/>
      <c r="C3830" s="2"/>
      <c r="D3830" s="2"/>
      <c r="F3830" s="8"/>
      <c r="G3830" s="9"/>
    </row>
    <row r="3831" spans="1:7" x14ac:dyDescent="0.2">
      <c r="A3831" s="2"/>
      <c r="B3831" s="2"/>
      <c r="C3831" s="2"/>
      <c r="D3831" s="2"/>
      <c r="F3831" s="8"/>
      <c r="G3831" s="9"/>
    </row>
    <row r="3832" spans="1:7" x14ac:dyDescent="0.2">
      <c r="A3832" s="2"/>
      <c r="B3832" s="2"/>
      <c r="C3832" s="2"/>
      <c r="D3832" s="2"/>
      <c r="F3832" s="8"/>
      <c r="G3832" s="9"/>
    </row>
    <row r="3833" spans="1:7" x14ac:dyDescent="0.2">
      <c r="A3833" s="2"/>
      <c r="B3833" s="2"/>
      <c r="C3833" s="2"/>
      <c r="D3833" s="2"/>
      <c r="F3833" s="8"/>
      <c r="G3833" s="9"/>
    </row>
    <row r="3834" spans="1:7" x14ac:dyDescent="0.2">
      <c r="A3834" s="2"/>
      <c r="B3834" s="2"/>
      <c r="C3834" s="2"/>
      <c r="D3834" s="2"/>
      <c r="F3834" s="8"/>
      <c r="G3834" s="9"/>
    </row>
    <row r="3835" spans="1:7" x14ac:dyDescent="0.2">
      <c r="A3835" s="2"/>
      <c r="B3835" s="2"/>
      <c r="C3835" s="2"/>
      <c r="D3835" s="2"/>
      <c r="F3835" s="8"/>
      <c r="G3835" s="9"/>
    </row>
    <row r="3836" spans="1:7" x14ac:dyDescent="0.2">
      <c r="A3836" s="2"/>
      <c r="B3836" s="2"/>
      <c r="C3836" s="2"/>
      <c r="D3836" s="2"/>
      <c r="F3836" s="8"/>
      <c r="G3836" s="9"/>
    </row>
    <row r="3837" spans="1:7" x14ac:dyDescent="0.2">
      <c r="A3837" s="2"/>
      <c r="B3837" s="2"/>
      <c r="C3837" s="2"/>
      <c r="D3837" s="2"/>
      <c r="F3837" s="8"/>
      <c r="G3837" s="9"/>
    </row>
    <row r="3838" spans="1:7" x14ac:dyDescent="0.2">
      <c r="A3838" s="2"/>
      <c r="B3838" s="2"/>
      <c r="C3838" s="2"/>
      <c r="D3838" s="2"/>
      <c r="F3838" s="8"/>
      <c r="G3838" s="9"/>
    </row>
    <row r="3839" spans="1:7" x14ac:dyDescent="0.2">
      <c r="A3839" s="2"/>
      <c r="B3839" s="2"/>
      <c r="C3839" s="2"/>
      <c r="D3839" s="2"/>
      <c r="F3839" s="8"/>
      <c r="G3839" s="9"/>
    </row>
    <row r="3840" spans="1:7" x14ac:dyDescent="0.2">
      <c r="A3840" s="2"/>
      <c r="B3840" s="2"/>
      <c r="C3840" s="2"/>
      <c r="D3840" s="2"/>
      <c r="F3840" s="8"/>
      <c r="G3840" s="9"/>
    </row>
    <row r="3841" spans="1:7" x14ac:dyDescent="0.2">
      <c r="A3841" s="2"/>
      <c r="B3841" s="2"/>
      <c r="C3841" s="2"/>
      <c r="D3841" s="2"/>
      <c r="F3841" s="8"/>
      <c r="G3841" s="9"/>
    </row>
    <row r="3842" spans="1:7" x14ac:dyDescent="0.2">
      <c r="A3842" s="2"/>
      <c r="B3842" s="2"/>
      <c r="C3842" s="2"/>
      <c r="D3842" s="2"/>
      <c r="F3842" s="8"/>
      <c r="G3842" s="9"/>
    </row>
    <row r="3843" spans="1:7" x14ac:dyDescent="0.2">
      <c r="A3843" s="2"/>
      <c r="B3843" s="2"/>
      <c r="C3843" s="2"/>
      <c r="D3843" s="2"/>
      <c r="F3843" s="8"/>
      <c r="G3843" s="9"/>
    </row>
    <row r="3844" spans="1:7" x14ac:dyDescent="0.2">
      <c r="A3844" s="2"/>
      <c r="B3844" s="2"/>
      <c r="C3844" s="2"/>
      <c r="D3844" s="2"/>
      <c r="F3844" s="8"/>
      <c r="G3844" s="9"/>
    </row>
    <row r="3845" spans="1:7" x14ac:dyDescent="0.2">
      <c r="A3845" s="2"/>
      <c r="B3845" s="2"/>
      <c r="C3845" s="2"/>
      <c r="D3845" s="2"/>
      <c r="F3845" s="8"/>
      <c r="G3845" s="9"/>
    </row>
    <row r="3846" spans="1:7" x14ac:dyDescent="0.2">
      <c r="A3846" s="2"/>
      <c r="B3846" s="2"/>
      <c r="C3846" s="2"/>
      <c r="D3846" s="2"/>
      <c r="F3846" s="8"/>
      <c r="G3846" s="9"/>
    </row>
    <row r="3847" spans="1:7" x14ac:dyDescent="0.2">
      <c r="A3847" s="2"/>
      <c r="B3847" s="2"/>
      <c r="C3847" s="2"/>
      <c r="D3847" s="2"/>
      <c r="F3847" s="8"/>
      <c r="G3847" s="9"/>
    </row>
    <row r="3848" spans="1:7" x14ac:dyDescent="0.2">
      <c r="A3848" s="2"/>
      <c r="B3848" s="2"/>
      <c r="C3848" s="2"/>
      <c r="D3848" s="2"/>
      <c r="F3848" s="8"/>
      <c r="G3848" s="9"/>
    </row>
    <row r="3849" spans="1:7" x14ac:dyDescent="0.2">
      <c r="A3849" s="2"/>
      <c r="B3849" s="2"/>
      <c r="C3849" s="2"/>
      <c r="D3849" s="2"/>
      <c r="F3849" s="8"/>
      <c r="G3849" s="9"/>
    </row>
    <row r="3850" spans="1:7" x14ac:dyDescent="0.2">
      <c r="A3850" s="2"/>
      <c r="B3850" s="2"/>
      <c r="C3850" s="2"/>
      <c r="D3850" s="2"/>
      <c r="F3850" s="8"/>
      <c r="G3850" s="9"/>
    </row>
    <row r="3851" spans="1:7" x14ac:dyDescent="0.2">
      <c r="A3851" s="2"/>
      <c r="B3851" s="2"/>
      <c r="C3851" s="2"/>
      <c r="D3851" s="2"/>
      <c r="F3851" s="8"/>
      <c r="G3851" s="9"/>
    </row>
    <row r="3852" spans="1:7" x14ac:dyDescent="0.2">
      <c r="A3852" s="2"/>
      <c r="B3852" s="2"/>
      <c r="C3852" s="2"/>
      <c r="D3852" s="2"/>
      <c r="F3852" s="8"/>
      <c r="G3852" s="9"/>
    </row>
    <row r="3853" spans="1:7" x14ac:dyDescent="0.2">
      <c r="A3853" s="2"/>
      <c r="B3853" s="2"/>
      <c r="C3853" s="2"/>
      <c r="D3853" s="2"/>
      <c r="F3853" s="8"/>
      <c r="G3853" s="9"/>
    </row>
    <row r="3854" spans="1:7" x14ac:dyDescent="0.2">
      <c r="A3854" s="2"/>
      <c r="B3854" s="2"/>
      <c r="C3854" s="2"/>
      <c r="D3854" s="2"/>
      <c r="F3854" s="8"/>
      <c r="G3854" s="9"/>
    </row>
    <row r="3855" spans="1:7" x14ac:dyDescent="0.2">
      <c r="A3855" s="2"/>
      <c r="B3855" s="2"/>
      <c r="C3855" s="2"/>
      <c r="D3855" s="2"/>
      <c r="G3855" s="9"/>
    </row>
    <row r="3856" spans="1:7" x14ac:dyDescent="0.2">
      <c r="A3856" s="2"/>
      <c r="B3856" s="2"/>
      <c r="C3856" s="2"/>
      <c r="D3856" s="2"/>
      <c r="F3856" s="8"/>
      <c r="G3856" s="9"/>
    </row>
    <row r="3857" spans="1:7" x14ac:dyDescent="0.2">
      <c r="A3857" s="2"/>
      <c r="B3857" s="2"/>
      <c r="C3857" s="2"/>
      <c r="D3857" s="2"/>
      <c r="F3857" s="8"/>
      <c r="G3857" s="9"/>
    </row>
    <row r="3858" spans="1:7" x14ac:dyDescent="0.2">
      <c r="A3858" s="2"/>
      <c r="B3858" s="2"/>
      <c r="C3858" s="2"/>
      <c r="D3858" s="2"/>
      <c r="F3858" s="8"/>
      <c r="G3858" s="9"/>
    </row>
    <row r="3859" spans="1:7" x14ac:dyDescent="0.2">
      <c r="A3859" s="2"/>
      <c r="B3859" s="2"/>
      <c r="C3859" s="2"/>
      <c r="D3859" s="2"/>
      <c r="F3859" s="8"/>
      <c r="G3859" s="9"/>
    </row>
    <row r="3860" spans="1:7" x14ac:dyDescent="0.2">
      <c r="A3860" s="2"/>
      <c r="B3860" s="2"/>
      <c r="C3860" s="2"/>
      <c r="D3860" s="2"/>
      <c r="F3860" s="8"/>
      <c r="G3860" s="9"/>
    </row>
    <row r="3861" spans="1:7" x14ac:dyDescent="0.2">
      <c r="A3861" s="2"/>
      <c r="B3861" s="2"/>
      <c r="C3861" s="2"/>
      <c r="D3861" s="2"/>
      <c r="F3861" s="8"/>
      <c r="G3861" s="9"/>
    </row>
    <row r="3862" spans="1:7" x14ac:dyDescent="0.2">
      <c r="A3862" s="2"/>
      <c r="B3862" s="2"/>
      <c r="C3862" s="2"/>
      <c r="D3862" s="2"/>
      <c r="F3862" s="8"/>
      <c r="G3862" s="9"/>
    </row>
    <row r="3863" spans="1:7" x14ac:dyDescent="0.2">
      <c r="A3863" s="2"/>
      <c r="B3863" s="2"/>
      <c r="C3863" s="2"/>
      <c r="D3863" s="2"/>
      <c r="F3863" s="8"/>
      <c r="G3863" s="9"/>
    </row>
    <row r="3864" spans="1:7" x14ac:dyDescent="0.2">
      <c r="A3864" s="2"/>
      <c r="B3864" s="2"/>
      <c r="C3864" s="2"/>
      <c r="D3864" s="2"/>
      <c r="F3864" s="8"/>
      <c r="G3864" s="9"/>
    </row>
    <row r="3865" spans="1:7" x14ac:dyDescent="0.2">
      <c r="A3865" s="2"/>
      <c r="B3865" s="2"/>
      <c r="C3865" s="2"/>
      <c r="D3865" s="2"/>
      <c r="F3865" s="8"/>
      <c r="G3865" s="9"/>
    </row>
    <row r="3866" spans="1:7" x14ac:dyDescent="0.2">
      <c r="A3866" s="2"/>
      <c r="B3866" s="2"/>
      <c r="C3866" s="2"/>
      <c r="D3866" s="2"/>
      <c r="F3866" s="8"/>
      <c r="G3866" s="9"/>
    </row>
    <row r="3867" spans="1:7" x14ac:dyDescent="0.2">
      <c r="A3867" s="2"/>
      <c r="B3867" s="2"/>
      <c r="C3867" s="2"/>
      <c r="D3867" s="2"/>
      <c r="F3867" s="8"/>
      <c r="G3867" s="9"/>
    </row>
    <row r="3868" spans="1:7" x14ac:dyDescent="0.2">
      <c r="A3868" s="2"/>
      <c r="B3868" s="2"/>
      <c r="C3868" s="2"/>
      <c r="D3868" s="2"/>
      <c r="F3868" s="8"/>
      <c r="G3868" s="9"/>
    </row>
    <row r="3869" spans="1:7" x14ac:dyDescent="0.2">
      <c r="A3869" s="2"/>
      <c r="B3869" s="2"/>
      <c r="C3869" s="2"/>
      <c r="D3869" s="2"/>
      <c r="F3869" s="8"/>
      <c r="G3869" s="9"/>
    </row>
    <row r="3870" spans="1:7" x14ac:dyDescent="0.2">
      <c r="A3870" s="2"/>
      <c r="B3870" s="2"/>
      <c r="C3870" s="2"/>
      <c r="D3870" s="2"/>
      <c r="F3870" s="8"/>
      <c r="G3870" s="9"/>
    </row>
    <row r="3871" spans="1:7" x14ac:dyDescent="0.2">
      <c r="A3871" s="2"/>
      <c r="B3871" s="2"/>
      <c r="C3871" s="2"/>
      <c r="D3871" s="2"/>
      <c r="F3871" s="8"/>
      <c r="G3871" s="9"/>
    </row>
    <row r="3872" spans="1:7" x14ac:dyDescent="0.2">
      <c r="A3872" s="2"/>
      <c r="B3872" s="2"/>
      <c r="C3872" s="2"/>
      <c r="D3872" s="2"/>
      <c r="F3872" s="8"/>
      <c r="G3872" s="9"/>
    </row>
    <row r="3873" spans="1:7" x14ac:dyDescent="0.2">
      <c r="A3873" s="2"/>
      <c r="B3873" s="2"/>
      <c r="C3873" s="2"/>
      <c r="D3873" s="2"/>
      <c r="F3873" s="8"/>
      <c r="G3873" s="9"/>
    </row>
    <row r="3874" spans="1:7" x14ac:dyDescent="0.2">
      <c r="A3874" s="2"/>
      <c r="B3874" s="2"/>
      <c r="C3874" s="2"/>
      <c r="D3874" s="2"/>
      <c r="F3874" s="8"/>
      <c r="G3874" s="9"/>
    </row>
    <row r="3875" spans="1:7" x14ac:dyDescent="0.2">
      <c r="A3875" s="2"/>
      <c r="B3875" s="2"/>
      <c r="C3875" s="2"/>
      <c r="D3875" s="2"/>
      <c r="F3875" s="8"/>
      <c r="G3875" s="9"/>
    </row>
    <row r="3876" spans="1:7" x14ac:dyDescent="0.2">
      <c r="A3876" s="2"/>
      <c r="B3876" s="2"/>
      <c r="C3876" s="2"/>
      <c r="D3876" s="2"/>
      <c r="F3876" s="8"/>
      <c r="G3876" s="9"/>
    </row>
    <row r="3877" spans="1:7" x14ac:dyDescent="0.2">
      <c r="A3877" s="2"/>
      <c r="B3877" s="2"/>
      <c r="C3877" s="2"/>
      <c r="D3877" s="2"/>
      <c r="F3877" s="8"/>
      <c r="G3877" s="9"/>
    </row>
    <row r="3878" spans="1:7" x14ac:dyDescent="0.2">
      <c r="A3878" s="2"/>
      <c r="B3878" s="2"/>
      <c r="C3878" s="2"/>
      <c r="D3878" s="2"/>
      <c r="F3878" s="8"/>
      <c r="G3878" s="9"/>
    </row>
    <row r="3879" spans="1:7" x14ac:dyDescent="0.2">
      <c r="A3879" s="2"/>
      <c r="B3879" s="2"/>
      <c r="C3879" s="2"/>
      <c r="D3879" s="2"/>
      <c r="F3879" s="8"/>
      <c r="G3879" s="9"/>
    </row>
    <row r="3880" spans="1:7" x14ac:dyDescent="0.2">
      <c r="A3880" s="2"/>
      <c r="B3880" s="2"/>
      <c r="C3880" s="2"/>
      <c r="D3880" s="2"/>
      <c r="F3880" s="8"/>
      <c r="G3880" s="9"/>
    </row>
    <row r="3881" spans="1:7" x14ac:dyDescent="0.2">
      <c r="A3881" s="2"/>
      <c r="B3881" s="2"/>
      <c r="C3881" s="2"/>
      <c r="D3881" s="2"/>
      <c r="F3881" s="8"/>
      <c r="G3881" s="9"/>
    </row>
    <row r="3882" spans="1:7" x14ac:dyDescent="0.2">
      <c r="A3882" s="2"/>
      <c r="B3882" s="2"/>
      <c r="C3882" s="2"/>
      <c r="D3882" s="2"/>
      <c r="F3882" s="8"/>
      <c r="G3882" s="9"/>
    </row>
    <row r="3883" spans="1:7" x14ac:dyDescent="0.2">
      <c r="A3883" s="2"/>
      <c r="B3883" s="2"/>
      <c r="C3883" s="2"/>
      <c r="D3883" s="2"/>
      <c r="F3883" s="8"/>
      <c r="G3883" s="9"/>
    </row>
    <row r="3884" spans="1:7" x14ac:dyDescent="0.2">
      <c r="A3884" s="2"/>
      <c r="B3884" s="2"/>
      <c r="C3884" s="2"/>
      <c r="D3884" s="2"/>
      <c r="F3884" s="8"/>
      <c r="G3884" s="9"/>
    </row>
    <row r="3885" spans="1:7" x14ac:dyDescent="0.2">
      <c r="A3885" s="2"/>
      <c r="B3885" s="2"/>
      <c r="C3885" s="2"/>
      <c r="D3885" s="2"/>
      <c r="F3885" s="8"/>
      <c r="G3885" s="9"/>
    </row>
    <row r="3886" spans="1:7" x14ac:dyDescent="0.2">
      <c r="A3886" s="2"/>
      <c r="B3886" s="2"/>
      <c r="C3886" s="2"/>
      <c r="D3886" s="2"/>
      <c r="F3886" s="8"/>
      <c r="G3886" s="9"/>
    </row>
    <row r="3887" spans="1:7" x14ac:dyDescent="0.2">
      <c r="A3887" s="2"/>
      <c r="B3887" s="2"/>
      <c r="C3887" s="2"/>
      <c r="D3887" s="2"/>
      <c r="F3887" s="8"/>
      <c r="G3887" s="9"/>
    </row>
    <row r="3888" spans="1:7" x14ac:dyDescent="0.2">
      <c r="A3888" s="2"/>
      <c r="B3888" s="2"/>
      <c r="C3888" s="2"/>
      <c r="D3888" s="2"/>
      <c r="F3888" s="8"/>
      <c r="G3888" s="9"/>
    </row>
    <row r="3889" spans="1:7" x14ac:dyDescent="0.2">
      <c r="A3889" s="2"/>
      <c r="B3889" s="2"/>
      <c r="C3889" s="2"/>
      <c r="D3889" s="2"/>
      <c r="F3889" s="8"/>
      <c r="G3889" s="9"/>
    </row>
    <row r="3890" spans="1:7" x14ac:dyDescent="0.2">
      <c r="A3890" s="2"/>
      <c r="B3890" s="2"/>
      <c r="C3890" s="2"/>
      <c r="D3890" s="2"/>
      <c r="F3890" s="8"/>
      <c r="G3890" s="9"/>
    </row>
    <row r="3891" spans="1:7" x14ac:dyDescent="0.2">
      <c r="A3891" s="2"/>
      <c r="B3891" s="2"/>
      <c r="C3891" s="2"/>
      <c r="D3891" s="2"/>
      <c r="F3891" s="8"/>
      <c r="G3891" s="9"/>
    </row>
    <row r="3892" spans="1:7" x14ac:dyDescent="0.2">
      <c r="A3892" s="2"/>
      <c r="B3892" s="2"/>
      <c r="C3892" s="2"/>
      <c r="D3892" s="2"/>
      <c r="F3892" s="8"/>
      <c r="G3892" s="9"/>
    </row>
    <row r="3893" spans="1:7" x14ac:dyDescent="0.2">
      <c r="A3893" s="2"/>
      <c r="B3893" s="2"/>
      <c r="C3893" s="2"/>
      <c r="D3893" s="2"/>
      <c r="F3893" s="8"/>
      <c r="G3893" s="9"/>
    </row>
    <row r="3894" spans="1:7" x14ac:dyDescent="0.2">
      <c r="A3894" s="2"/>
      <c r="B3894" s="2"/>
      <c r="C3894" s="2"/>
      <c r="D3894" s="2"/>
      <c r="G3894" s="9"/>
    </row>
    <row r="3895" spans="1:7" x14ac:dyDescent="0.2">
      <c r="A3895" s="2"/>
      <c r="B3895" s="2"/>
      <c r="C3895" s="2"/>
      <c r="D3895" s="2"/>
      <c r="F3895" s="8"/>
      <c r="G3895" s="9"/>
    </row>
    <row r="3896" spans="1:7" x14ac:dyDescent="0.2">
      <c r="A3896" s="2"/>
      <c r="B3896" s="2"/>
      <c r="C3896" s="2"/>
      <c r="D3896" s="2"/>
      <c r="F3896" s="8"/>
      <c r="G3896" s="9"/>
    </row>
    <row r="3897" spans="1:7" x14ac:dyDescent="0.2">
      <c r="A3897" s="2"/>
      <c r="B3897" s="2"/>
      <c r="C3897" s="2"/>
      <c r="D3897" s="2"/>
      <c r="F3897" s="8"/>
      <c r="G3897" s="9"/>
    </row>
    <row r="3898" spans="1:7" x14ac:dyDescent="0.2">
      <c r="A3898" s="2"/>
      <c r="B3898" s="2"/>
      <c r="C3898" s="2"/>
      <c r="D3898" s="2"/>
      <c r="F3898" s="8"/>
      <c r="G3898" s="9"/>
    </row>
    <row r="3899" spans="1:7" x14ac:dyDescent="0.2">
      <c r="A3899" s="2"/>
      <c r="B3899" s="2"/>
      <c r="C3899" s="2"/>
      <c r="D3899" s="2"/>
      <c r="F3899" s="8"/>
      <c r="G3899" s="9"/>
    </row>
    <row r="3900" spans="1:7" x14ac:dyDescent="0.2">
      <c r="A3900" s="2"/>
      <c r="B3900" s="2"/>
      <c r="C3900" s="2"/>
      <c r="D3900" s="2"/>
      <c r="F3900" s="8"/>
      <c r="G3900" s="9"/>
    </row>
    <row r="3901" spans="1:7" x14ac:dyDescent="0.2">
      <c r="A3901" s="2"/>
      <c r="B3901" s="2"/>
      <c r="C3901" s="2"/>
      <c r="D3901" s="2"/>
      <c r="F3901" s="8"/>
      <c r="G3901" s="9"/>
    </row>
    <row r="3902" spans="1:7" x14ac:dyDescent="0.2">
      <c r="A3902" s="2"/>
      <c r="B3902" s="2"/>
      <c r="C3902" s="2"/>
      <c r="D3902" s="2"/>
      <c r="F3902" s="8"/>
      <c r="G3902" s="9"/>
    </row>
    <row r="3903" spans="1:7" x14ac:dyDescent="0.2">
      <c r="A3903" s="2"/>
      <c r="B3903" s="2"/>
      <c r="C3903" s="2"/>
      <c r="D3903" s="2"/>
      <c r="F3903" s="8"/>
      <c r="G3903" s="9"/>
    </row>
    <row r="3904" spans="1:7" x14ac:dyDescent="0.2">
      <c r="A3904" s="2"/>
      <c r="B3904" s="2"/>
      <c r="C3904" s="2"/>
      <c r="D3904" s="2"/>
      <c r="F3904" s="8"/>
      <c r="G3904" s="9"/>
    </row>
    <row r="3905" spans="1:7" x14ac:dyDescent="0.2">
      <c r="A3905" s="2"/>
      <c r="B3905" s="2"/>
      <c r="C3905" s="2"/>
      <c r="D3905" s="2"/>
      <c r="F3905" s="8"/>
      <c r="G3905" s="9"/>
    </row>
    <row r="3906" spans="1:7" x14ac:dyDescent="0.2">
      <c r="A3906" s="2"/>
      <c r="B3906" s="2"/>
      <c r="C3906" s="2"/>
      <c r="D3906" s="2"/>
      <c r="F3906" s="8"/>
      <c r="G3906" s="9"/>
    </row>
    <row r="3907" spans="1:7" x14ac:dyDescent="0.2">
      <c r="A3907" s="2"/>
      <c r="B3907" s="2"/>
      <c r="C3907" s="2"/>
      <c r="D3907" s="2"/>
      <c r="F3907" s="8"/>
      <c r="G3907" s="9"/>
    </row>
    <row r="3908" spans="1:7" x14ac:dyDescent="0.2">
      <c r="A3908" s="2"/>
      <c r="B3908" s="2"/>
      <c r="C3908" s="2"/>
      <c r="D3908" s="2"/>
      <c r="F3908" s="8"/>
      <c r="G3908" s="9"/>
    </row>
    <row r="3909" spans="1:7" x14ac:dyDescent="0.2">
      <c r="A3909" s="2"/>
      <c r="B3909" s="2"/>
      <c r="C3909" s="2"/>
      <c r="D3909" s="2"/>
      <c r="F3909" s="8"/>
      <c r="G3909" s="9"/>
    </row>
    <row r="3910" spans="1:7" x14ac:dyDescent="0.2">
      <c r="A3910" s="2"/>
      <c r="B3910" s="2"/>
      <c r="C3910" s="2"/>
      <c r="D3910" s="2"/>
      <c r="F3910" s="8"/>
      <c r="G3910" s="9"/>
    </row>
    <row r="3911" spans="1:7" x14ac:dyDescent="0.2">
      <c r="A3911" s="2"/>
      <c r="B3911" s="2"/>
      <c r="C3911" s="2"/>
      <c r="D3911" s="2"/>
      <c r="F3911" s="8"/>
      <c r="G3911" s="9"/>
    </row>
    <row r="3912" spans="1:7" x14ac:dyDescent="0.2">
      <c r="A3912" s="2"/>
      <c r="B3912" s="2"/>
      <c r="C3912" s="2"/>
      <c r="D3912" s="2"/>
      <c r="F3912" s="8"/>
      <c r="G3912" s="9"/>
    </row>
    <row r="3913" spans="1:7" x14ac:dyDescent="0.2">
      <c r="A3913" s="2"/>
      <c r="B3913" s="2"/>
      <c r="C3913" s="2"/>
      <c r="D3913" s="2"/>
      <c r="F3913" s="8"/>
      <c r="G3913" s="9"/>
    </row>
    <row r="3914" spans="1:7" x14ac:dyDescent="0.2">
      <c r="A3914" s="2"/>
      <c r="B3914" s="2"/>
      <c r="C3914" s="2"/>
      <c r="D3914" s="2"/>
      <c r="F3914" s="8"/>
      <c r="G3914" s="9"/>
    </row>
    <row r="3915" spans="1:7" x14ac:dyDescent="0.2">
      <c r="A3915" s="2"/>
      <c r="B3915" s="2"/>
      <c r="C3915" s="2"/>
      <c r="D3915" s="2"/>
      <c r="F3915" s="8"/>
      <c r="G3915" s="9"/>
    </row>
    <row r="3916" spans="1:7" x14ac:dyDescent="0.2">
      <c r="A3916" s="2"/>
      <c r="B3916" s="2"/>
      <c r="C3916" s="2"/>
      <c r="D3916" s="2"/>
      <c r="F3916" s="8"/>
      <c r="G3916" s="9"/>
    </row>
    <row r="3917" spans="1:7" x14ac:dyDescent="0.2">
      <c r="A3917" s="2"/>
      <c r="B3917" s="2"/>
      <c r="C3917" s="2"/>
      <c r="D3917" s="2"/>
      <c r="F3917" s="8"/>
      <c r="G3917" s="9"/>
    </row>
    <row r="3918" spans="1:7" x14ac:dyDescent="0.2">
      <c r="A3918" s="2"/>
      <c r="B3918" s="2"/>
      <c r="C3918" s="2"/>
      <c r="D3918" s="2"/>
      <c r="F3918" s="8"/>
      <c r="G3918" s="9"/>
    </row>
    <row r="3919" spans="1:7" x14ac:dyDescent="0.2">
      <c r="A3919" s="2"/>
      <c r="B3919" s="2"/>
      <c r="C3919" s="2"/>
      <c r="D3919" s="2"/>
      <c r="F3919" s="8"/>
      <c r="G3919" s="9"/>
    </row>
    <row r="3920" spans="1:7" x14ac:dyDescent="0.2">
      <c r="A3920" s="2"/>
      <c r="B3920" s="2"/>
      <c r="C3920" s="2"/>
      <c r="D3920" s="2"/>
      <c r="F3920" s="8"/>
      <c r="G3920" s="9"/>
    </row>
    <row r="3921" spans="1:7" x14ac:dyDescent="0.2">
      <c r="A3921" s="2"/>
      <c r="B3921" s="2"/>
      <c r="C3921" s="2"/>
      <c r="D3921" s="2"/>
      <c r="F3921" s="8"/>
      <c r="G3921" s="9"/>
    </row>
    <row r="3922" spans="1:7" x14ac:dyDescent="0.2">
      <c r="A3922" s="2"/>
      <c r="B3922" s="2"/>
      <c r="C3922" s="2"/>
      <c r="D3922" s="2"/>
      <c r="F3922" s="8"/>
      <c r="G3922" s="9"/>
    </row>
    <row r="3923" spans="1:7" x14ac:dyDescent="0.2">
      <c r="A3923" s="2"/>
      <c r="B3923" s="2"/>
      <c r="C3923" s="2"/>
      <c r="D3923" s="2"/>
      <c r="F3923" s="8"/>
      <c r="G3923" s="9"/>
    </row>
    <row r="3924" spans="1:7" x14ac:dyDescent="0.2">
      <c r="A3924" s="2"/>
      <c r="B3924" s="2"/>
      <c r="C3924" s="2"/>
      <c r="D3924" s="2"/>
      <c r="F3924" s="8"/>
      <c r="G3924" s="9"/>
    </row>
    <row r="3925" spans="1:7" x14ac:dyDescent="0.2">
      <c r="A3925" s="2"/>
      <c r="B3925" s="2"/>
      <c r="C3925" s="2"/>
      <c r="D3925" s="2"/>
      <c r="F3925" s="8"/>
      <c r="G3925" s="9"/>
    </row>
    <row r="3926" spans="1:7" x14ac:dyDescent="0.2">
      <c r="A3926" s="2"/>
      <c r="B3926" s="2"/>
      <c r="C3926" s="2"/>
      <c r="D3926" s="2"/>
      <c r="F3926" s="8"/>
      <c r="G3926" s="9"/>
    </row>
    <row r="3927" spans="1:7" x14ac:dyDescent="0.2">
      <c r="A3927" s="2"/>
      <c r="B3927" s="2"/>
      <c r="C3927" s="2"/>
      <c r="D3927" s="2"/>
      <c r="F3927" s="8"/>
      <c r="G3927" s="9"/>
    </row>
    <row r="3928" spans="1:7" x14ac:dyDescent="0.2">
      <c r="A3928" s="2"/>
      <c r="B3928" s="2"/>
      <c r="C3928" s="2"/>
      <c r="D3928" s="2"/>
      <c r="F3928" s="8"/>
      <c r="G3928" s="9"/>
    </row>
    <row r="3929" spans="1:7" x14ac:dyDescent="0.2">
      <c r="A3929" s="2"/>
      <c r="B3929" s="2"/>
      <c r="C3929" s="2"/>
      <c r="D3929" s="2"/>
      <c r="F3929" s="8"/>
      <c r="G3929" s="9"/>
    </row>
    <row r="3930" spans="1:7" x14ac:dyDescent="0.2">
      <c r="A3930" s="2"/>
      <c r="B3930" s="2"/>
      <c r="C3930" s="2"/>
      <c r="D3930" s="2"/>
      <c r="F3930" s="8"/>
      <c r="G3930" s="9"/>
    </row>
    <row r="3931" spans="1:7" x14ac:dyDescent="0.2">
      <c r="A3931" s="2"/>
      <c r="B3931" s="2"/>
      <c r="C3931" s="2"/>
      <c r="D3931" s="2"/>
      <c r="F3931" s="8"/>
      <c r="G3931" s="9"/>
    </row>
    <row r="3932" spans="1:7" x14ac:dyDescent="0.2">
      <c r="A3932" s="2"/>
      <c r="B3932" s="2"/>
      <c r="C3932" s="2"/>
      <c r="D3932" s="2"/>
      <c r="F3932" s="8"/>
      <c r="G3932" s="9"/>
    </row>
    <row r="3933" spans="1:7" x14ac:dyDescent="0.2">
      <c r="A3933" s="2"/>
      <c r="B3933" s="2"/>
      <c r="C3933" s="2"/>
      <c r="D3933" s="2"/>
      <c r="F3933" s="8"/>
      <c r="G3933" s="9"/>
    </row>
    <row r="3934" spans="1:7" x14ac:dyDescent="0.2">
      <c r="A3934" s="2"/>
      <c r="B3934" s="2"/>
      <c r="C3934" s="2"/>
      <c r="D3934" s="2"/>
      <c r="G3934" s="9"/>
    </row>
    <row r="3935" spans="1:7" x14ac:dyDescent="0.2">
      <c r="A3935" s="2"/>
      <c r="B3935" s="2"/>
      <c r="C3935" s="2"/>
      <c r="D3935" s="2"/>
      <c r="F3935" s="8"/>
      <c r="G3935" s="9"/>
    </row>
    <row r="3936" spans="1:7" x14ac:dyDescent="0.2">
      <c r="A3936" s="2"/>
      <c r="B3936" s="2"/>
      <c r="C3936" s="2"/>
      <c r="D3936" s="2"/>
      <c r="F3936" s="8"/>
      <c r="G3936" s="9"/>
    </row>
    <row r="3937" spans="1:7" x14ac:dyDescent="0.2">
      <c r="A3937" s="2"/>
      <c r="B3937" s="2"/>
      <c r="C3937" s="2"/>
      <c r="D3937" s="2"/>
      <c r="F3937" s="8"/>
      <c r="G3937" s="9"/>
    </row>
    <row r="3938" spans="1:7" x14ac:dyDescent="0.2">
      <c r="A3938" s="2"/>
      <c r="B3938" s="2"/>
      <c r="C3938" s="2"/>
      <c r="D3938" s="2"/>
      <c r="F3938" s="8"/>
      <c r="G3938" s="9"/>
    </row>
    <row r="3939" spans="1:7" x14ac:dyDescent="0.2">
      <c r="A3939" s="2"/>
      <c r="B3939" s="2"/>
      <c r="C3939" s="2"/>
      <c r="D3939" s="2"/>
      <c r="F3939" s="8"/>
      <c r="G3939" s="9"/>
    </row>
    <row r="3940" spans="1:7" x14ac:dyDescent="0.2">
      <c r="A3940" s="2"/>
      <c r="B3940" s="2"/>
      <c r="C3940" s="2"/>
      <c r="D3940" s="2"/>
      <c r="F3940" s="8"/>
      <c r="G3940" s="9"/>
    </row>
    <row r="3941" spans="1:7" x14ac:dyDescent="0.2">
      <c r="A3941" s="2"/>
      <c r="B3941" s="2"/>
      <c r="C3941" s="2"/>
      <c r="D3941" s="2"/>
      <c r="F3941" s="8"/>
      <c r="G3941" s="9"/>
    </row>
    <row r="3942" spans="1:7" x14ac:dyDescent="0.2">
      <c r="A3942" s="2"/>
      <c r="B3942" s="2"/>
      <c r="C3942" s="2"/>
      <c r="D3942" s="2"/>
      <c r="F3942" s="8"/>
      <c r="G3942" s="9"/>
    </row>
    <row r="3943" spans="1:7" x14ac:dyDescent="0.2">
      <c r="A3943" s="2"/>
      <c r="B3943" s="2"/>
      <c r="C3943" s="2"/>
      <c r="D3943" s="2"/>
      <c r="F3943" s="8"/>
      <c r="G3943" s="9"/>
    </row>
    <row r="3944" spans="1:7" x14ac:dyDescent="0.2">
      <c r="A3944" s="2"/>
      <c r="B3944" s="2"/>
      <c r="C3944" s="2"/>
      <c r="D3944" s="2"/>
      <c r="F3944" s="8"/>
      <c r="G3944" s="9"/>
    </row>
    <row r="3945" spans="1:7" x14ac:dyDescent="0.2">
      <c r="A3945" s="2"/>
      <c r="B3945" s="2"/>
      <c r="C3945" s="2"/>
      <c r="D3945" s="2"/>
      <c r="F3945" s="8"/>
      <c r="G3945" s="9"/>
    </row>
    <row r="3946" spans="1:7" x14ac:dyDescent="0.2">
      <c r="A3946" s="2"/>
      <c r="B3946" s="2"/>
      <c r="C3946" s="2"/>
      <c r="D3946" s="2"/>
      <c r="F3946" s="8"/>
      <c r="G3946" s="9"/>
    </row>
    <row r="3947" spans="1:7" x14ac:dyDescent="0.2">
      <c r="A3947" s="2"/>
      <c r="B3947" s="2"/>
      <c r="C3947" s="2"/>
      <c r="D3947" s="2"/>
      <c r="F3947" s="8"/>
    </row>
    <row r="3948" spans="1:7" x14ac:dyDescent="0.2">
      <c r="A3948" s="2"/>
      <c r="B3948" s="2"/>
      <c r="C3948" s="2"/>
      <c r="D3948" s="2"/>
      <c r="F3948" s="8"/>
      <c r="G3948" s="9"/>
    </row>
    <row r="3949" spans="1:7" x14ac:dyDescent="0.2">
      <c r="A3949" s="2"/>
      <c r="B3949" s="2"/>
      <c r="C3949" s="2"/>
      <c r="D3949" s="2"/>
      <c r="F3949" s="8"/>
      <c r="G3949" s="9"/>
    </row>
    <row r="3950" spans="1:7" x14ac:dyDescent="0.2">
      <c r="A3950" s="2"/>
      <c r="B3950" s="2"/>
      <c r="C3950" s="2"/>
      <c r="D3950" s="2"/>
      <c r="F3950" s="8"/>
      <c r="G3950" s="9"/>
    </row>
    <row r="3951" spans="1:7" x14ac:dyDescent="0.2">
      <c r="A3951" s="2"/>
      <c r="B3951" s="2"/>
      <c r="C3951" s="2"/>
      <c r="D3951" s="2"/>
      <c r="F3951" s="8"/>
      <c r="G3951" s="9"/>
    </row>
    <row r="3952" spans="1:7" x14ac:dyDescent="0.2">
      <c r="A3952" s="2"/>
      <c r="B3952" s="2"/>
      <c r="C3952" s="2"/>
      <c r="D3952" s="2"/>
      <c r="F3952" s="8"/>
      <c r="G3952" s="9"/>
    </row>
    <row r="3953" spans="1:7" x14ac:dyDescent="0.2">
      <c r="A3953" s="2"/>
      <c r="B3953" s="2"/>
      <c r="C3953" s="2"/>
      <c r="D3953" s="2"/>
      <c r="F3953" s="8"/>
      <c r="G3953" s="9"/>
    </row>
    <row r="3954" spans="1:7" x14ac:dyDescent="0.2">
      <c r="A3954" s="2"/>
      <c r="B3954" s="2"/>
      <c r="C3954" s="2"/>
      <c r="D3954" s="2"/>
      <c r="F3954" s="8"/>
      <c r="G3954" s="9"/>
    </row>
    <row r="3955" spans="1:7" x14ac:dyDescent="0.2">
      <c r="A3955" s="2"/>
      <c r="B3955" s="2"/>
      <c r="C3955" s="2"/>
      <c r="D3955" s="2"/>
      <c r="F3955" s="8"/>
      <c r="G3955" s="9"/>
    </row>
    <row r="3956" spans="1:7" x14ac:dyDescent="0.2">
      <c r="A3956" s="2"/>
      <c r="B3956" s="2"/>
      <c r="C3956" s="2"/>
      <c r="D3956" s="2"/>
      <c r="F3956" s="8"/>
      <c r="G3956" s="9"/>
    </row>
    <row r="3957" spans="1:7" x14ac:dyDescent="0.2">
      <c r="A3957" s="2"/>
      <c r="B3957" s="2"/>
      <c r="C3957" s="2"/>
      <c r="D3957" s="2"/>
      <c r="F3957" s="8"/>
      <c r="G3957" s="9"/>
    </row>
    <row r="3958" spans="1:7" x14ac:dyDescent="0.2">
      <c r="A3958" s="2"/>
      <c r="B3958" s="2"/>
      <c r="C3958" s="2"/>
      <c r="D3958" s="2"/>
      <c r="F3958" s="8"/>
      <c r="G3958" s="9"/>
    </row>
    <row r="3959" spans="1:7" x14ac:dyDescent="0.2">
      <c r="A3959" s="2"/>
      <c r="B3959" s="2"/>
      <c r="C3959" s="2"/>
      <c r="D3959" s="2"/>
      <c r="F3959" s="8"/>
      <c r="G3959" s="9"/>
    </row>
    <row r="3960" spans="1:7" x14ac:dyDescent="0.2">
      <c r="A3960" s="2"/>
      <c r="B3960" s="2"/>
      <c r="C3960" s="2"/>
      <c r="D3960" s="2"/>
      <c r="F3960" s="8"/>
      <c r="G3960" s="9"/>
    </row>
    <row r="3961" spans="1:7" x14ac:dyDescent="0.2">
      <c r="A3961" s="2"/>
      <c r="B3961" s="2"/>
      <c r="C3961" s="2"/>
      <c r="D3961" s="2"/>
      <c r="F3961" s="8"/>
      <c r="G3961" s="9"/>
    </row>
    <row r="3962" spans="1:7" x14ac:dyDescent="0.2">
      <c r="A3962" s="2"/>
      <c r="B3962" s="2"/>
      <c r="C3962" s="2"/>
      <c r="D3962" s="2"/>
      <c r="F3962" s="8"/>
      <c r="G3962" s="9"/>
    </row>
    <row r="3963" spans="1:7" x14ac:dyDescent="0.2">
      <c r="A3963" s="2"/>
      <c r="B3963" s="2"/>
      <c r="C3963" s="2"/>
      <c r="D3963" s="2"/>
      <c r="F3963" s="8"/>
    </row>
    <row r="3964" spans="1:7" x14ac:dyDescent="0.2">
      <c r="A3964" s="2"/>
      <c r="B3964" s="2"/>
      <c r="C3964" s="2"/>
      <c r="D3964" s="2"/>
      <c r="G3964" s="9"/>
    </row>
    <row r="3965" spans="1:7" x14ac:dyDescent="0.2">
      <c r="A3965" s="2"/>
      <c r="B3965" s="2"/>
      <c r="C3965" s="2"/>
      <c r="D3965" s="2"/>
      <c r="F3965" s="8"/>
      <c r="G3965" s="9"/>
    </row>
    <row r="3966" spans="1:7" x14ac:dyDescent="0.2">
      <c r="A3966" s="2"/>
      <c r="B3966" s="2"/>
      <c r="C3966" s="2"/>
      <c r="D3966" s="2"/>
      <c r="F3966" s="8"/>
      <c r="G3966" s="9"/>
    </row>
    <row r="3967" spans="1:7" x14ac:dyDescent="0.2">
      <c r="A3967" s="2"/>
      <c r="B3967" s="2"/>
      <c r="C3967" s="2"/>
      <c r="D3967" s="2"/>
      <c r="F3967" s="8"/>
    </row>
    <row r="3968" spans="1:7" x14ac:dyDescent="0.2">
      <c r="A3968" s="2"/>
      <c r="B3968" s="2"/>
      <c r="C3968" s="2"/>
      <c r="D3968" s="2"/>
      <c r="F3968" s="8"/>
      <c r="G3968" s="9"/>
    </row>
    <row r="3969" spans="1:7" x14ac:dyDescent="0.2">
      <c r="A3969" s="2"/>
      <c r="B3969" s="2"/>
      <c r="C3969" s="2"/>
      <c r="D3969" s="2"/>
      <c r="F3969" s="8"/>
      <c r="G3969" s="9"/>
    </row>
    <row r="3970" spans="1:7" x14ac:dyDescent="0.2">
      <c r="A3970" s="2"/>
      <c r="B3970" s="2"/>
      <c r="C3970" s="2"/>
      <c r="D3970" s="2"/>
      <c r="F3970" s="8"/>
      <c r="G3970" s="9"/>
    </row>
    <row r="3971" spans="1:7" x14ac:dyDescent="0.2">
      <c r="A3971" s="2"/>
      <c r="B3971" s="2"/>
      <c r="C3971" s="2"/>
      <c r="D3971" s="2"/>
      <c r="F3971" s="8"/>
      <c r="G3971" s="9"/>
    </row>
    <row r="3972" spans="1:7" x14ac:dyDescent="0.2">
      <c r="A3972" s="2"/>
      <c r="B3972" s="2"/>
      <c r="C3972" s="2"/>
      <c r="D3972" s="2"/>
      <c r="F3972" s="8"/>
      <c r="G3972" s="9"/>
    </row>
    <row r="3973" spans="1:7" x14ac:dyDescent="0.2">
      <c r="A3973" s="2"/>
      <c r="B3973" s="2"/>
      <c r="C3973" s="2"/>
      <c r="D3973" s="2"/>
      <c r="F3973" s="8"/>
      <c r="G3973" s="9"/>
    </row>
    <row r="3974" spans="1:7" x14ac:dyDescent="0.2">
      <c r="A3974" s="2"/>
      <c r="B3974" s="2"/>
      <c r="C3974" s="2"/>
      <c r="D3974" s="2"/>
      <c r="F3974" s="8"/>
      <c r="G3974" s="9"/>
    </row>
    <row r="3975" spans="1:7" x14ac:dyDescent="0.2">
      <c r="A3975" s="2"/>
      <c r="B3975" s="2"/>
      <c r="C3975" s="2"/>
      <c r="D3975" s="2"/>
      <c r="F3975" s="8"/>
      <c r="G3975" s="9"/>
    </row>
    <row r="3976" spans="1:7" x14ac:dyDescent="0.2">
      <c r="A3976" s="2"/>
      <c r="B3976" s="2"/>
      <c r="C3976" s="2"/>
      <c r="D3976" s="2"/>
      <c r="F3976" s="8"/>
      <c r="G3976" s="9"/>
    </row>
    <row r="3977" spans="1:7" x14ac:dyDescent="0.2">
      <c r="A3977" s="2"/>
      <c r="B3977" s="2"/>
      <c r="C3977" s="2"/>
      <c r="D3977" s="2"/>
      <c r="F3977" s="8"/>
      <c r="G3977" s="9"/>
    </row>
    <row r="3978" spans="1:7" x14ac:dyDescent="0.2">
      <c r="A3978" s="2"/>
      <c r="B3978" s="2"/>
      <c r="C3978" s="2"/>
      <c r="D3978" s="2"/>
      <c r="F3978" s="8"/>
    </row>
    <row r="3979" spans="1:7" x14ac:dyDescent="0.2">
      <c r="A3979" s="2"/>
      <c r="B3979" s="2"/>
      <c r="C3979" s="2"/>
      <c r="D3979" s="2"/>
      <c r="F3979" s="8"/>
      <c r="G3979" s="9"/>
    </row>
    <row r="3980" spans="1:7" x14ac:dyDescent="0.2">
      <c r="A3980" s="2"/>
      <c r="B3980" s="2"/>
      <c r="C3980" s="2"/>
      <c r="D3980" s="2"/>
      <c r="F3980" s="8"/>
      <c r="G3980" s="9"/>
    </row>
    <row r="3981" spans="1:7" x14ac:dyDescent="0.2">
      <c r="A3981" s="2"/>
      <c r="B3981" s="2"/>
      <c r="C3981" s="2"/>
      <c r="D3981" s="2"/>
      <c r="F3981" s="8"/>
      <c r="G3981" s="9"/>
    </row>
    <row r="3982" spans="1:7" x14ac:dyDescent="0.2">
      <c r="A3982" s="2"/>
      <c r="B3982" s="2"/>
      <c r="C3982" s="2"/>
      <c r="D3982" s="2"/>
      <c r="F3982" s="8"/>
      <c r="G3982" s="9"/>
    </row>
    <row r="3983" spans="1:7" x14ac:dyDescent="0.2">
      <c r="A3983" s="2"/>
      <c r="B3983" s="2"/>
      <c r="C3983" s="2"/>
      <c r="D3983" s="2"/>
      <c r="F3983" s="8"/>
      <c r="G3983" s="9"/>
    </row>
    <row r="3984" spans="1:7" x14ac:dyDescent="0.2">
      <c r="A3984" s="2"/>
      <c r="B3984" s="2"/>
      <c r="C3984" s="2"/>
      <c r="D3984" s="2"/>
      <c r="F3984" s="8"/>
      <c r="G3984" s="9"/>
    </row>
    <row r="3985" spans="1:7" x14ac:dyDescent="0.2">
      <c r="A3985" s="2"/>
      <c r="B3985" s="2"/>
      <c r="C3985" s="2"/>
      <c r="D3985" s="2"/>
      <c r="F3985" s="8"/>
      <c r="G3985" s="9"/>
    </row>
    <row r="3986" spans="1:7" x14ac:dyDescent="0.2">
      <c r="A3986" s="2"/>
      <c r="B3986" s="2"/>
      <c r="C3986" s="2"/>
      <c r="D3986" s="2"/>
      <c r="F3986" s="8"/>
      <c r="G3986" s="9"/>
    </row>
    <row r="3987" spans="1:7" x14ac:dyDescent="0.2">
      <c r="A3987" s="2"/>
      <c r="B3987" s="2"/>
      <c r="C3987" s="2"/>
      <c r="D3987" s="2"/>
      <c r="F3987" s="8"/>
      <c r="G3987" s="9"/>
    </row>
    <row r="3988" spans="1:7" x14ac:dyDescent="0.2">
      <c r="A3988" s="2"/>
      <c r="B3988" s="2"/>
      <c r="C3988" s="2"/>
      <c r="D3988" s="2"/>
      <c r="F3988" s="8"/>
      <c r="G3988" s="9"/>
    </row>
    <row r="3989" spans="1:7" x14ac:dyDescent="0.2">
      <c r="A3989" s="2"/>
      <c r="B3989" s="2"/>
      <c r="C3989" s="2"/>
      <c r="D3989" s="2"/>
      <c r="F3989" s="8"/>
      <c r="G3989" s="9"/>
    </row>
    <row r="3990" spans="1:7" x14ac:dyDescent="0.2">
      <c r="A3990" s="2"/>
      <c r="B3990" s="2"/>
      <c r="C3990" s="2"/>
      <c r="D3990" s="2"/>
      <c r="F3990" s="8"/>
      <c r="G3990" s="9"/>
    </row>
    <row r="3991" spans="1:7" x14ac:dyDescent="0.2">
      <c r="A3991" s="2"/>
      <c r="B3991" s="2"/>
      <c r="C3991" s="2"/>
      <c r="D3991" s="2"/>
      <c r="F3991" s="8"/>
      <c r="G3991" s="9"/>
    </row>
    <row r="3992" spans="1:7" x14ac:dyDescent="0.2">
      <c r="A3992" s="2"/>
      <c r="B3992" s="2"/>
      <c r="C3992" s="2"/>
      <c r="D3992" s="2"/>
      <c r="F3992" s="8"/>
      <c r="G3992" s="9"/>
    </row>
    <row r="3993" spans="1:7" x14ac:dyDescent="0.2">
      <c r="A3993" s="2"/>
      <c r="B3993" s="2"/>
      <c r="C3993" s="2"/>
      <c r="D3993" s="2"/>
      <c r="F3993" s="8"/>
      <c r="G3993" s="9"/>
    </row>
    <row r="3994" spans="1:7" x14ac:dyDescent="0.2">
      <c r="A3994" s="2"/>
      <c r="B3994" s="2"/>
      <c r="C3994" s="2"/>
      <c r="D3994" s="2"/>
      <c r="F3994" s="8"/>
      <c r="G3994" s="9"/>
    </row>
    <row r="3995" spans="1:7" x14ac:dyDescent="0.2">
      <c r="A3995" s="2"/>
      <c r="B3995" s="2"/>
      <c r="C3995" s="2"/>
      <c r="D3995" s="2"/>
      <c r="F3995" s="8"/>
      <c r="G3995" s="9"/>
    </row>
    <row r="3996" spans="1:7" x14ac:dyDescent="0.2">
      <c r="A3996" s="2"/>
      <c r="B3996" s="2"/>
      <c r="C3996" s="2"/>
      <c r="D3996" s="2"/>
      <c r="F3996" s="8"/>
      <c r="G3996" s="9"/>
    </row>
    <row r="3997" spans="1:7" x14ac:dyDescent="0.2">
      <c r="A3997" s="2"/>
      <c r="B3997" s="2"/>
      <c r="C3997" s="2"/>
      <c r="D3997" s="2"/>
      <c r="F3997" s="8"/>
      <c r="G3997" s="9"/>
    </row>
    <row r="3998" spans="1:7" x14ac:dyDescent="0.2">
      <c r="A3998" s="2"/>
      <c r="B3998" s="2"/>
      <c r="C3998" s="2"/>
      <c r="D3998" s="2"/>
      <c r="F3998" s="8"/>
      <c r="G3998" s="9"/>
    </row>
    <row r="3999" spans="1:7" x14ac:dyDescent="0.2">
      <c r="A3999" s="2"/>
      <c r="B3999" s="2"/>
      <c r="C3999" s="2"/>
      <c r="D3999" s="2"/>
      <c r="F3999" s="8"/>
      <c r="G3999" s="9"/>
    </row>
    <row r="4000" spans="1:7" x14ac:dyDescent="0.2">
      <c r="A4000" s="2"/>
      <c r="B4000" s="2"/>
      <c r="C4000" s="2"/>
      <c r="D4000" s="2"/>
      <c r="F4000" s="8"/>
      <c r="G4000" s="9"/>
    </row>
    <row r="4001" spans="1:7" x14ac:dyDescent="0.2">
      <c r="A4001" s="2"/>
      <c r="B4001" s="2"/>
      <c r="C4001" s="2"/>
      <c r="D4001" s="2"/>
      <c r="F4001" s="8"/>
      <c r="G4001" s="9"/>
    </row>
    <row r="4002" spans="1:7" x14ac:dyDescent="0.2">
      <c r="A4002" s="2"/>
      <c r="B4002" s="2"/>
      <c r="C4002" s="2"/>
      <c r="D4002" s="2"/>
      <c r="F4002" s="8"/>
      <c r="G4002" s="9"/>
    </row>
    <row r="4003" spans="1:7" x14ac:dyDescent="0.2">
      <c r="A4003" s="2"/>
      <c r="B4003" s="2"/>
      <c r="C4003" s="2"/>
      <c r="D4003" s="2"/>
      <c r="F4003" s="8"/>
      <c r="G4003" s="9"/>
    </row>
    <row r="4004" spans="1:7" x14ac:dyDescent="0.2">
      <c r="A4004" s="2"/>
      <c r="B4004" s="2"/>
      <c r="C4004" s="2"/>
      <c r="D4004" s="2"/>
      <c r="F4004" s="8"/>
      <c r="G4004" s="9"/>
    </row>
    <row r="4005" spans="1:7" x14ac:dyDescent="0.2">
      <c r="A4005" s="2"/>
      <c r="B4005" s="2"/>
      <c r="C4005" s="2"/>
      <c r="D4005" s="2"/>
      <c r="F4005" s="8"/>
      <c r="G4005" s="9"/>
    </row>
    <row r="4006" spans="1:7" x14ac:dyDescent="0.2">
      <c r="A4006" s="2"/>
      <c r="B4006" s="2"/>
      <c r="C4006" s="2"/>
      <c r="D4006" s="2"/>
      <c r="F4006" s="8"/>
      <c r="G4006" s="9"/>
    </row>
    <row r="4007" spans="1:7" x14ac:dyDescent="0.2">
      <c r="A4007" s="2"/>
      <c r="B4007" s="2"/>
      <c r="C4007" s="2"/>
      <c r="D4007" s="2"/>
      <c r="F4007" s="8"/>
    </row>
    <row r="4008" spans="1:7" x14ac:dyDescent="0.2">
      <c r="A4008" s="2"/>
      <c r="B4008" s="2"/>
      <c r="C4008" s="2"/>
      <c r="D4008" s="2"/>
      <c r="G4008" s="9"/>
    </row>
    <row r="4009" spans="1:7" x14ac:dyDescent="0.2">
      <c r="A4009" s="2"/>
      <c r="B4009" s="2"/>
      <c r="C4009" s="2"/>
      <c r="D4009" s="2"/>
      <c r="F4009" s="8"/>
      <c r="G4009" s="9"/>
    </row>
    <row r="4010" spans="1:7" x14ac:dyDescent="0.2">
      <c r="A4010" s="2"/>
      <c r="B4010" s="2"/>
      <c r="C4010" s="2"/>
      <c r="D4010" s="2"/>
      <c r="F4010" s="8"/>
      <c r="G4010" s="9"/>
    </row>
    <row r="4011" spans="1:7" x14ac:dyDescent="0.2">
      <c r="A4011" s="2"/>
      <c r="B4011" s="2"/>
      <c r="C4011" s="2"/>
      <c r="D4011" s="2"/>
      <c r="F4011" s="8"/>
      <c r="G4011" s="9"/>
    </row>
    <row r="4012" spans="1:7" x14ac:dyDescent="0.2">
      <c r="A4012" s="2"/>
      <c r="B4012" s="2"/>
      <c r="C4012" s="2"/>
      <c r="D4012" s="2"/>
      <c r="F4012" s="8"/>
      <c r="G4012" s="9"/>
    </row>
    <row r="4013" spans="1:7" x14ac:dyDescent="0.2">
      <c r="A4013" s="2"/>
      <c r="B4013" s="2"/>
      <c r="C4013" s="2"/>
      <c r="D4013" s="2"/>
      <c r="F4013" s="8"/>
      <c r="G4013" s="9"/>
    </row>
    <row r="4014" spans="1:7" x14ac:dyDescent="0.2">
      <c r="A4014" s="2"/>
      <c r="B4014" s="2"/>
      <c r="C4014" s="2"/>
      <c r="D4014" s="2"/>
      <c r="F4014" s="8"/>
      <c r="G4014" s="9"/>
    </row>
    <row r="4015" spans="1:7" x14ac:dyDescent="0.2">
      <c r="A4015" s="2"/>
      <c r="B4015" s="2"/>
      <c r="C4015" s="2"/>
      <c r="D4015" s="2"/>
      <c r="G4015" s="9"/>
    </row>
    <row r="4016" spans="1:7" x14ac:dyDescent="0.2">
      <c r="A4016" s="2"/>
      <c r="B4016" s="2"/>
      <c r="C4016" s="2"/>
      <c r="D4016" s="2"/>
      <c r="F4016" s="8"/>
      <c r="G4016" s="9"/>
    </row>
    <row r="4017" spans="1:7" x14ac:dyDescent="0.2">
      <c r="A4017" s="2"/>
      <c r="B4017" s="2"/>
      <c r="C4017" s="2"/>
      <c r="D4017" s="2"/>
      <c r="F4017" s="8"/>
      <c r="G4017" s="9"/>
    </row>
    <row r="4018" spans="1:7" x14ac:dyDescent="0.2">
      <c r="A4018" s="2"/>
      <c r="B4018" s="2"/>
      <c r="C4018" s="2"/>
      <c r="D4018" s="2"/>
      <c r="F4018" s="8"/>
      <c r="G4018" s="9"/>
    </row>
    <row r="4019" spans="1:7" x14ac:dyDescent="0.2">
      <c r="A4019" s="2"/>
      <c r="B4019" s="2"/>
      <c r="C4019" s="2"/>
      <c r="D4019" s="2"/>
      <c r="F4019" s="8"/>
      <c r="G4019" s="9"/>
    </row>
    <row r="4020" spans="1:7" x14ac:dyDescent="0.2">
      <c r="A4020" s="2"/>
      <c r="B4020" s="2"/>
      <c r="C4020" s="2"/>
      <c r="D4020" s="2"/>
      <c r="F4020" s="8"/>
      <c r="G4020" s="9"/>
    </row>
    <row r="4021" spans="1:7" x14ac:dyDescent="0.2">
      <c r="A4021" s="2"/>
      <c r="B4021" s="2"/>
      <c r="C4021" s="2"/>
      <c r="D4021" s="2"/>
      <c r="F4021" s="8"/>
      <c r="G4021" s="9"/>
    </row>
    <row r="4022" spans="1:7" x14ac:dyDescent="0.2">
      <c r="A4022" s="2"/>
      <c r="B4022" s="2"/>
      <c r="C4022" s="2"/>
      <c r="D4022" s="2"/>
      <c r="F4022" s="8"/>
      <c r="G4022" s="9"/>
    </row>
    <row r="4023" spans="1:7" x14ac:dyDescent="0.2">
      <c r="A4023" s="2"/>
      <c r="B4023" s="2"/>
      <c r="C4023" s="2"/>
      <c r="D4023" s="2"/>
      <c r="G4023" s="9"/>
    </row>
    <row r="4024" spans="1:7" x14ac:dyDescent="0.2">
      <c r="A4024" s="2"/>
      <c r="B4024" s="2"/>
      <c r="C4024" s="2"/>
      <c r="D4024" s="2"/>
      <c r="F4024" s="8"/>
      <c r="G4024" s="9"/>
    </row>
    <row r="4025" spans="1:7" x14ac:dyDescent="0.2">
      <c r="A4025" s="2"/>
      <c r="B4025" s="2"/>
      <c r="C4025" s="2"/>
      <c r="D4025" s="2"/>
      <c r="F4025" s="8"/>
      <c r="G4025" s="9"/>
    </row>
    <row r="4026" spans="1:7" x14ac:dyDescent="0.2">
      <c r="A4026" s="2"/>
      <c r="B4026" s="2"/>
      <c r="C4026" s="2"/>
      <c r="D4026" s="2"/>
      <c r="F4026" s="8"/>
      <c r="G4026" s="9"/>
    </row>
    <row r="4027" spans="1:7" x14ac:dyDescent="0.2">
      <c r="A4027" s="2"/>
      <c r="B4027" s="2"/>
      <c r="C4027" s="2"/>
      <c r="D4027" s="2"/>
      <c r="F4027" s="8"/>
      <c r="G4027" s="9"/>
    </row>
    <row r="4028" spans="1:7" x14ac:dyDescent="0.2">
      <c r="A4028" s="2"/>
      <c r="B4028" s="2"/>
      <c r="C4028" s="2"/>
      <c r="D4028" s="2"/>
      <c r="F4028" s="8"/>
      <c r="G4028" s="9"/>
    </row>
    <row r="4029" spans="1:7" x14ac:dyDescent="0.2">
      <c r="A4029" s="2"/>
      <c r="B4029" s="2"/>
      <c r="C4029" s="2"/>
      <c r="D4029" s="2"/>
      <c r="F4029" s="8"/>
      <c r="G4029" s="9"/>
    </row>
    <row r="4030" spans="1:7" x14ac:dyDescent="0.2">
      <c r="A4030" s="2"/>
      <c r="B4030" s="2"/>
      <c r="C4030" s="2"/>
      <c r="D4030" s="2"/>
      <c r="G4030" s="9"/>
    </row>
    <row r="4031" spans="1:7" x14ac:dyDescent="0.2">
      <c r="A4031" s="2"/>
      <c r="B4031" s="2"/>
      <c r="C4031" s="2"/>
      <c r="D4031" s="2"/>
      <c r="F4031" s="8"/>
      <c r="G4031" s="9"/>
    </row>
    <row r="4032" spans="1:7" x14ac:dyDescent="0.2">
      <c r="A4032" s="2"/>
      <c r="B4032" s="2"/>
      <c r="C4032" s="2"/>
      <c r="D4032" s="2"/>
      <c r="F4032" s="8"/>
      <c r="G4032" s="9"/>
    </row>
    <row r="4033" spans="1:7" x14ac:dyDescent="0.2">
      <c r="A4033" s="2"/>
      <c r="B4033" s="2"/>
      <c r="C4033" s="2"/>
      <c r="D4033" s="2"/>
      <c r="F4033" s="8"/>
      <c r="G4033" s="9"/>
    </row>
    <row r="4034" spans="1:7" x14ac:dyDescent="0.2">
      <c r="A4034" s="2"/>
      <c r="B4034" s="2"/>
      <c r="C4034" s="2"/>
      <c r="D4034" s="2"/>
      <c r="F4034" s="8"/>
      <c r="G4034" s="9"/>
    </row>
    <row r="4035" spans="1:7" x14ac:dyDescent="0.2">
      <c r="A4035" s="2"/>
      <c r="B4035" s="2"/>
      <c r="C4035" s="2"/>
      <c r="D4035" s="2"/>
      <c r="F4035" s="8"/>
      <c r="G4035" s="9"/>
    </row>
    <row r="4036" spans="1:7" x14ac:dyDescent="0.2">
      <c r="A4036" s="2"/>
      <c r="B4036" s="2"/>
      <c r="C4036" s="2"/>
      <c r="D4036" s="2"/>
      <c r="F4036" s="8"/>
      <c r="G4036" s="9"/>
    </row>
    <row r="4037" spans="1:7" x14ac:dyDescent="0.2">
      <c r="A4037" s="2"/>
      <c r="B4037" s="2"/>
      <c r="C4037" s="2"/>
      <c r="D4037" s="2"/>
      <c r="F4037" s="8"/>
      <c r="G4037" s="9"/>
    </row>
    <row r="4038" spans="1:7" x14ac:dyDescent="0.2">
      <c r="A4038" s="2"/>
      <c r="B4038" s="2"/>
      <c r="C4038" s="2"/>
      <c r="D4038" s="2"/>
      <c r="G4038" s="9"/>
    </row>
    <row r="4039" spans="1:7" x14ac:dyDescent="0.2">
      <c r="A4039" s="2"/>
      <c r="B4039" s="2"/>
      <c r="C4039" s="2"/>
      <c r="D4039" s="2"/>
      <c r="F4039" s="8"/>
      <c r="G4039" s="9"/>
    </row>
    <row r="4040" spans="1:7" x14ac:dyDescent="0.2">
      <c r="A4040" s="2"/>
      <c r="B4040" s="2"/>
      <c r="C4040" s="2"/>
      <c r="D4040" s="2"/>
      <c r="F4040" s="8"/>
      <c r="G4040" s="9"/>
    </row>
    <row r="4041" spans="1:7" x14ac:dyDescent="0.2">
      <c r="A4041" s="2"/>
      <c r="B4041" s="2"/>
      <c r="C4041" s="2"/>
      <c r="D4041" s="2"/>
      <c r="F4041" s="8"/>
      <c r="G4041" s="9"/>
    </row>
    <row r="4042" spans="1:7" x14ac:dyDescent="0.2">
      <c r="A4042" s="2"/>
      <c r="B4042" s="2"/>
      <c r="C4042" s="2"/>
      <c r="D4042" s="2"/>
      <c r="F4042" s="8"/>
      <c r="G4042" s="9"/>
    </row>
    <row r="4043" spans="1:7" x14ac:dyDescent="0.2">
      <c r="A4043" s="2"/>
      <c r="B4043" s="2"/>
      <c r="C4043" s="2"/>
      <c r="D4043" s="2"/>
      <c r="F4043" s="8"/>
      <c r="G4043" s="9"/>
    </row>
    <row r="4044" spans="1:7" x14ac:dyDescent="0.2">
      <c r="A4044" s="2"/>
      <c r="B4044" s="2"/>
      <c r="C4044" s="2"/>
      <c r="D4044" s="2"/>
      <c r="F4044" s="8"/>
      <c r="G4044" s="9"/>
    </row>
    <row r="4045" spans="1:7" x14ac:dyDescent="0.2">
      <c r="A4045" s="2"/>
      <c r="B4045" s="2"/>
      <c r="C4045" s="2"/>
      <c r="D4045" s="2"/>
      <c r="F4045" s="8"/>
      <c r="G4045" s="9"/>
    </row>
    <row r="4046" spans="1:7" x14ac:dyDescent="0.2">
      <c r="A4046" s="2"/>
      <c r="B4046" s="2"/>
      <c r="C4046" s="2"/>
      <c r="D4046" s="2"/>
      <c r="F4046" s="8"/>
      <c r="G4046" s="9"/>
    </row>
    <row r="4047" spans="1:7" x14ac:dyDescent="0.2">
      <c r="A4047" s="2"/>
      <c r="B4047" s="2"/>
      <c r="C4047" s="2"/>
      <c r="D4047" s="2"/>
      <c r="F4047" s="8"/>
      <c r="G4047" s="9"/>
    </row>
    <row r="4048" spans="1:7" x14ac:dyDescent="0.2">
      <c r="A4048" s="2"/>
      <c r="B4048" s="2"/>
      <c r="C4048" s="2"/>
      <c r="D4048" s="2"/>
      <c r="F4048" s="8"/>
      <c r="G4048" s="9"/>
    </row>
    <row r="4049" spans="1:7" x14ac:dyDescent="0.2">
      <c r="A4049" s="2"/>
      <c r="B4049" s="2"/>
      <c r="C4049" s="2"/>
      <c r="D4049" s="2"/>
      <c r="F4049" s="8"/>
      <c r="G4049" s="9"/>
    </row>
    <row r="4050" spans="1:7" x14ac:dyDescent="0.2">
      <c r="A4050" s="2"/>
      <c r="B4050" s="2"/>
      <c r="C4050" s="2"/>
      <c r="D4050" s="2"/>
      <c r="F4050" s="8"/>
      <c r="G4050" s="9"/>
    </row>
    <row r="4051" spans="1:7" x14ac:dyDescent="0.2">
      <c r="A4051" s="2"/>
      <c r="B4051" s="2"/>
      <c r="C4051" s="2"/>
      <c r="D4051" s="2"/>
      <c r="F4051" s="8"/>
      <c r="G4051" s="9"/>
    </row>
    <row r="4052" spans="1:7" x14ac:dyDescent="0.2">
      <c r="A4052" s="2"/>
      <c r="B4052" s="2"/>
      <c r="C4052" s="2"/>
      <c r="D4052" s="2"/>
      <c r="F4052" s="8"/>
      <c r="G4052" s="9"/>
    </row>
    <row r="4053" spans="1:7" x14ac:dyDescent="0.2">
      <c r="A4053" s="2"/>
      <c r="B4053" s="2"/>
      <c r="C4053" s="2"/>
      <c r="D4053" s="2"/>
      <c r="F4053" s="8"/>
      <c r="G4053" s="9"/>
    </row>
    <row r="4054" spans="1:7" x14ac:dyDescent="0.2">
      <c r="A4054" s="2"/>
      <c r="B4054" s="2"/>
      <c r="C4054" s="2"/>
      <c r="D4054" s="2"/>
      <c r="F4054" s="8"/>
      <c r="G4054" s="9"/>
    </row>
    <row r="4055" spans="1:7" x14ac:dyDescent="0.2">
      <c r="A4055" s="2"/>
      <c r="B4055" s="2"/>
      <c r="C4055" s="2"/>
      <c r="D4055" s="2"/>
      <c r="F4055" s="8"/>
      <c r="G4055" s="9"/>
    </row>
    <row r="4056" spans="1:7" x14ac:dyDescent="0.2">
      <c r="A4056" s="2"/>
      <c r="B4056" s="2"/>
      <c r="C4056" s="2"/>
      <c r="D4056" s="2"/>
      <c r="F4056" s="8"/>
      <c r="G4056" s="9"/>
    </row>
    <row r="4057" spans="1:7" x14ac:dyDescent="0.2">
      <c r="A4057" s="2"/>
      <c r="B4057" s="2"/>
      <c r="C4057" s="2"/>
      <c r="D4057" s="2"/>
      <c r="F4057" s="8"/>
      <c r="G4057" s="9"/>
    </row>
    <row r="4058" spans="1:7" x14ac:dyDescent="0.2">
      <c r="A4058" s="2"/>
      <c r="B4058" s="2"/>
      <c r="C4058" s="2"/>
      <c r="D4058" s="2"/>
      <c r="F4058" s="8"/>
      <c r="G4058" s="9"/>
    </row>
    <row r="4059" spans="1:7" x14ac:dyDescent="0.2">
      <c r="A4059" s="2"/>
      <c r="B4059" s="2"/>
      <c r="C4059" s="2"/>
      <c r="D4059" s="2"/>
      <c r="F4059" s="8"/>
      <c r="G4059" s="9"/>
    </row>
    <row r="4060" spans="1:7" x14ac:dyDescent="0.2">
      <c r="A4060" s="2"/>
      <c r="B4060" s="2"/>
      <c r="C4060" s="2"/>
      <c r="D4060" s="2"/>
      <c r="F4060" s="8"/>
      <c r="G4060" s="9"/>
    </row>
    <row r="4061" spans="1:7" x14ac:dyDescent="0.2">
      <c r="A4061" s="2"/>
      <c r="B4061" s="2"/>
      <c r="C4061" s="2"/>
      <c r="D4061" s="2"/>
      <c r="F4061" s="8"/>
      <c r="G4061" s="9"/>
    </row>
    <row r="4062" spans="1:7" x14ac:dyDescent="0.2">
      <c r="A4062" s="2"/>
      <c r="B4062" s="2"/>
      <c r="C4062" s="2"/>
      <c r="D4062" s="2"/>
      <c r="F4062" s="8"/>
      <c r="G4062" s="9"/>
    </row>
    <row r="4063" spans="1:7" x14ac:dyDescent="0.2">
      <c r="A4063" s="2"/>
      <c r="B4063" s="2"/>
      <c r="C4063" s="2"/>
      <c r="D4063" s="2"/>
      <c r="F4063" s="8"/>
      <c r="G4063" s="9"/>
    </row>
    <row r="4064" spans="1:7" x14ac:dyDescent="0.2">
      <c r="A4064" s="2"/>
      <c r="B4064" s="2"/>
      <c r="C4064" s="2"/>
      <c r="D4064" s="2"/>
      <c r="F4064" s="8"/>
      <c r="G4064" s="9"/>
    </row>
    <row r="4065" spans="1:7" x14ac:dyDescent="0.2">
      <c r="A4065" s="2"/>
      <c r="B4065" s="2"/>
      <c r="C4065" s="2"/>
      <c r="D4065" s="2"/>
      <c r="F4065" s="8"/>
      <c r="G4065" s="9"/>
    </row>
    <row r="4066" spans="1:7" x14ac:dyDescent="0.2">
      <c r="A4066" s="2"/>
      <c r="B4066" s="2"/>
      <c r="C4066" s="2"/>
      <c r="D4066" s="2"/>
      <c r="F4066" s="8"/>
      <c r="G4066" s="9"/>
    </row>
    <row r="4067" spans="1:7" x14ac:dyDescent="0.2">
      <c r="A4067" s="2"/>
      <c r="B4067" s="2"/>
      <c r="C4067" s="2"/>
      <c r="D4067" s="2"/>
      <c r="F4067" s="8"/>
      <c r="G4067" s="9"/>
    </row>
    <row r="4068" spans="1:7" x14ac:dyDescent="0.2">
      <c r="A4068" s="2"/>
      <c r="B4068" s="2"/>
      <c r="C4068" s="2"/>
      <c r="D4068" s="2"/>
      <c r="F4068" s="8"/>
      <c r="G4068" s="9"/>
    </row>
    <row r="4069" spans="1:7" x14ac:dyDescent="0.2">
      <c r="A4069" s="2"/>
      <c r="B4069" s="2"/>
      <c r="C4069" s="2"/>
      <c r="D4069" s="2"/>
      <c r="F4069" s="8"/>
      <c r="G4069" s="9"/>
    </row>
    <row r="4070" spans="1:7" x14ac:dyDescent="0.2">
      <c r="A4070" s="2"/>
      <c r="B4070" s="2"/>
      <c r="C4070" s="2"/>
      <c r="D4070" s="2"/>
      <c r="F4070" s="8"/>
      <c r="G4070" s="9"/>
    </row>
    <row r="4071" spans="1:7" x14ac:dyDescent="0.2">
      <c r="A4071" s="2"/>
      <c r="B4071" s="2"/>
      <c r="C4071" s="2"/>
      <c r="D4071" s="2"/>
      <c r="F4071" s="8"/>
      <c r="G4071" s="9"/>
    </row>
    <row r="4072" spans="1:7" x14ac:dyDescent="0.2">
      <c r="A4072" s="2"/>
      <c r="B4072" s="2"/>
      <c r="C4072" s="2"/>
      <c r="D4072" s="2"/>
      <c r="F4072" s="8"/>
      <c r="G4072" s="9"/>
    </row>
    <row r="4073" spans="1:7" x14ac:dyDescent="0.2">
      <c r="A4073" s="2"/>
      <c r="B4073" s="2"/>
      <c r="C4073" s="2"/>
      <c r="D4073" s="2"/>
      <c r="F4073" s="8"/>
      <c r="G4073" s="9"/>
    </row>
    <row r="4074" spans="1:7" x14ac:dyDescent="0.2">
      <c r="A4074" s="2"/>
      <c r="B4074" s="2"/>
      <c r="C4074" s="2"/>
      <c r="D4074" s="2"/>
      <c r="F4074" s="8"/>
      <c r="G4074" s="9"/>
    </row>
    <row r="4075" spans="1:7" x14ac:dyDescent="0.2">
      <c r="A4075" s="2"/>
      <c r="B4075" s="2"/>
      <c r="C4075" s="2"/>
      <c r="D4075" s="2"/>
      <c r="F4075" s="8"/>
      <c r="G4075" s="9"/>
    </row>
    <row r="4076" spans="1:7" x14ac:dyDescent="0.2">
      <c r="A4076" s="2"/>
      <c r="B4076" s="2"/>
      <c r="C4076" s="2"/>
      <c r="D4076" s="2"/>
      <c r="F4076" s="8"/>
      <c r="G4076" s="9"/>
    </row>
    <row r="4077" spans="1:7" x14ac:dyDescent="0.2">
      <c r="A4077" s="2"/>
      <c r="B4077" s="2"/>
      <c r="C4077" s="2"/>
      <c r="D4077" s="2"/>
      <c r="F4077" s="8"/>
      <c r="G4077" s="9"/>
    </row>
    <row r="4078" spans="1:7" x14ac:dyDescent="0.2">
      <c r="A4078" s="2"/>
      <c r="B4078" s="2"/>
      <c r="C4078" s="2"/>
      <c r="D4078" s="2"/>
      <c r="F4078" s="8"/>
      <c r="G4078" s="9"/>
    </row>
    <row r="4079" spans="1:7" x14ac:dyDescent="0.2">
      <c r="A4079" s="2"/>
      <c r="B4079" s="2"/>
      <c r="C4079" s="2"/>
      <c r="D4079" s="2"/>
      <c r="F4079" s="8"/>
      <c r="G4079" s="9"/>
    </row>
    <row r="4080" spans="1:7" x14ac:dyDescent="0.2">
      <c r="A4080" s="2"/>
      <c r="B4080" s="2"/>
      <c r="C4080" s="2"/>
      <c r="D4080" s="2"/>
      <c r="F4080" s="8"/>
      <c r="G4080" s="9"/>
    </row>
    <row r="4081" spans="1:7" x14ac:dyDescent="0.2">
      <c r="A4081" s="2"/>
      <c r="B4081" s="2"/>
      <c r="C4081" s="2"/>
      <c r="D4081" s="2"/>
      <c r="F4081" s="8"/>
      <c r="G4081" s="9"/>
    </row>
    <row r="4082" spans="1:7" x14ac:dyDescent="0.2">
      <c r="A4082" s="2"/>
      <c r="B4082" s="2"/>
      <c r="C4082" s="2"/>
      <c r="D4082" s="2"/>
      <c r="F4082" s="8"/>
      <c r="G4082" s="9"/>
    </row>
    <row r="4083" spans="1:7" x14ac:dyDescent="0.2">
      <c r="A4083" s="2"/>
      <c r="B4083" s="2"/>
      <c r="C4083" s="2"/>
      <c r="D4083" s="2"/>
      <c r="F4083" s="8"/>
      <c r="G4083" s="9"/>
    </row>
    <row r="4084" spans="1:7" x14ac:dyDescent="0.2">
      <c r="A4084" s="2"/>
      <c r="B4084" s="2"/>
      <c r="C4084" s="2"/>
      <c r="D4084" s="2"/>
      <c r="F4084" s="8"/>
      <c r="G4084" s="9"/>
    </row>
    <row r="4085" spans="1:7" x14ac:dyDescent="0.2">
      <c r="A4085" s="2"/>
      <c r="B4085" s="2"/>
      <c r="C4085" s="2"/>
      <c r="D4085" s="2"/>
      <c r="F4085" s="8"/>
      <c r="G4085" s="9"/>
    </row>
    <row r="4086" spans="1:7" x14ac:dyDescent="0.2">
      <c r="A4086" s="2"/>
      <c r="B4086" s="2"/>
      <c r="C4086" s="2"/>
      <c r="D4086" s="2"/>
      <c r="F4086" s="8"/>
      <c r="G4086" s="9"/>
    </row>
    <row r="4087" spans="1:7" x14ac:dyDescent="0.2">
      <c r="A4087" s="2"/>
      <c r="B4087" s="2"/>
      <c r="C4087" s="2"/>
      <c r="D4087" s="2"/>
      <c r="F4087" s="8"/>
      <c r="G4087" s="9"/>
    </row>
    <row r="4088" spans="1:7" x14ac:dyDescent="0.2">
      <c r="A4088" s="2"/>
      <c r="B4088" s="2"/>
      <c r="C4088" s="2"/>
      <c r="D4088" s="2"/>
      <c r="F4088" s="8"/>
      <c r="G4088" s="9"/>
    </row>
    <row r="4089" spans="1:7" x14ac:dyDescent="0.2">
      <c r="A4089" s="2"/>
      <c r="B4089" s="2"/>
      <c r="C4089" s="2"/>
      <c r="D4089" s="2"/>
      <c r="F4089" s="8"/>
      <c r="G4089" s="9"/>
    </row>
    <row r="4090" spans="1:7" x14ac:dyDescent="0.2">
      <c r="A4090" s="2"/>
      <c r="B4090" s="2"/>
      <c r="C4090" s="2"/>
      <c r="D4090" s="2"/>
      <c r="F4090" s="8"/>
      <c r="G4090" s="9"/>
    </row>
    <row r="4091" spans="1:7" x14ac:dyDescent="0.2">
      <c r="A4091" s="2"/>
      <c r="B4091" s="2"/>
      <c r="C4091" s="2"/>
      <c r="D4091" s="2"/>
      <c r="F4091" s="8"/>
      <c r="G4091" s="9"/>
    </row>
    <row r="4092" spans="1:7" x14ac:dyDescent="0.2">
      <c r="A4092" s="2"/>
      <c r="B4092" s="2"/>
      <c r="C4092" s="2"/>
      <c r="D4092" s="2"/>
      <c r="F4092" s="8"/>
      <c r="G4092" s="9"/>
    </row>
    <row r="4093" spans="1:7" x14ac:dyDescent="0.2">
      <c r="A4093" s="2"/>
      <c r="B4093" s="2"/>
      <c r="C4093" s="2"/>
      <c r="D4093" s="2"/>
      <c r="F4093" s="8"/>
      <c r="G4093" s="9"/>
    </row>
    <row r="4094" spans="1:7" x14ac:dyDescent="0.2">
      <c r="A4094" s="2"/>
      <c r="B4094" s="2"/>
      <c r="C4094" s="2"/>
      <c r="D4094" s="2"/>
      <c r="F4094" s="8"/>
      <c r="G4094" s="9"/>
    </row>
    <row r="4095" spans="1:7" x14ac:dyDescent="0.2">
      <c r="A4095" s="2"/>
      <c r="B4095" s="2"/>
      <c r="C4095" s="2"/>
      <c r="D4095" s="2"/>
      <c r="F4095" s="8"/>
      <c r="G4095" s="9"/>
    </row>
    <row r="4096" spans="1:7" x14ac:dyDescent="0.2">
      <c r="A4096" s="2"/>
      <c r="B4096" s="2"/>
      <c r="C4096" s="2"/>
      <c r="D4096" s="2"/>
      <c r="F4096" s="8"/>
      <c r="G4096" s="9"/>
    </row>
    <row r="4097" spans="1:7" x14ac:dyDescent="0.2">
      <c r="A4097" s="2"/>
      <c r="B4097" s="2"/>
      <c r="C4097" s="2"/>
      <c r="D4097" s="2"/>
      <c r="F4097" s="8"/>
      <c r="G4097" s="9"/>
    </row>
    <row r="4098" spans="1:7" x14ac:dyDescent="0.2">
      <c r="A4098" s="2"/>
      <c r="B4098" s="2"/>
      <c r="C4098" s="2"/>
      <c r="D4098" s="2"/>
      <c r="F4098" s="8"/>
      <c r="G4098" s="9"/>
    </row>
    <row r="4099" spans="1:7" x14ac:dyDescent="0.2">
      <c r="A4099" s="2"/>
      <c r="B4099" s="2"/>
      <c r="C4099" s="2"/>
      <c r="D4099" s="2"/>
      <c r="F4099" s="8"/>
      <c r="G4099" s="9"/>
    </row>
    <row r="4100" spans="1:7" x14ac:dyDescent="0.2">
      <c r="A4100" s="2"/>
      <c r="B4100" s="2"/>
      <c r="C4100" s="2"/>
      <c r="D4100" s="2"/>
      <c r="F4100" s="8"/>
      <c r="G4100" s="9"/>
    </row>
    <row r="4101" spans="1:7" x14ac:dyDescent="0.2">
      <c r="A4101" s="2"/>
      <c r="B4101" s="2"/>
      <c r="C4101" s="2"/>
      <c r="D4101" s="2"/>
      <c r="F4101" s="8"/>
      <c r="G4101" s="9"/>
    </row>
    <row r="4102" spans="1:7" x14ac:dyDescent="0.2">
      <c r="A4102" s="2"/>
      <c r="B4102" s="2"/>
      <c r="C4102" s="2"/>
      <c r="D4102" s="2"/>
      <c r="F4102" s="8"/>
      <c r="G4102" s="9"/>
    </row>
    <row r="4103" spans="1:7" x14ac:dyDescent="0.2">
      <c r="A4103" s="2"/>
      <c r="B4103" s="2"/>
      <c r="C4103" s="2"/>
      <c r="D4103" s="2"/>
      <c r="F4103" s="8"/>
      <c r="G4103" s="9"/>
    </row>
    <row r="4104" spans="1:7" x14ac:dyDescent="0.2">
      <c r="A4104" s="2"/>
      <c r="B4104" s="2"/>
      <c r="C4104" s="2"/>
      <c r="D4104" s="2"/>
      <c r="F4104" s="8"/>
      <c r="G4104" s="9"/>
    </row>
    <row r="4105" spans="1:7" x14ac:dyDescent="0.2">
      <c r="A4105" s="2"/>
      <c r="B4105" s="2"/>
      <c r="C4105" s="2"/>
      <c r="D4105" s="2"/>
      <c r="F4105" s="8"/>
      <c r="G4105" s="9"/>
    </row>
    <row r="4106" spans="1:7" x14ac:dyDescent="0.2">
      <c r="A4106" s="2"/>
      <c r="B4106" s="2"/>
      <c r="C4106" s="2"/>
      <c r="D4106" s="2"/>
      <c r="F4106" s="8"/>
      <c r="G4106" s="9"/>
    </row>
    <row r="4107" spans="1:7" x14ac:dyDescent="0.2">
      <c r="A4107" s="2"/>
      <c r="B4107" s="2"/>
      <c r="C4107" s="2"/>
      <c r="D4107" s="2"/>
      <c r="F4107" s="8"/>
      <c r="G4107" s="9"/>
    </row>
    <row r="4108" spans="1:7" x14ac:dyDescent="0.2">
      <c r="A4108" s="2"/>
      <c r="B4108" s="2"/>
      <c r="C4108" s="2"/>
      <c r="D4108" s="2"/>
      <c r="F4108" s="8"/>
      <c r="G4108" s="9"/>
    </row>
    <row r="4109" spans="1:7" x14ac:dyDescent="0.2">
      <c r="A4109" s="2"/>
      <c r="B4109" s="2"/>
      <c r="C4109" s="2"/>
      <c r="D4109" s="2"/>
      <c r="F4109" s="8"/>
      <c r="G4109" s="9"/>
    </row>
    <row r="4110" spans="1:7" x14ac:dyDescent="0.2">
      <c r="A4110" s="2"/>
      <c r="B4110" s="2"/>
      <c r="C4110" s="2"/>
      <c r="D4110" s="2"/>
      <c r="F4110" s="8"/>
      <c r="G4110" s="9"/>
    </row>
    <row r="4111" spans="1:7" x14ac:dyDescent="0.2">
      <c r="A4111" s="2"/>
      <c r="B4111" s="2"/>
      <c r="C4111" s="2"/>
      <c r="D4111" s="2"/>
      <c r="F4111" s="8"/>
      <c r="G4111" s="9"/>
    </row>
    <row r="4112" spans="1:7" x14ac:dyDescent="0.2">
      <c r="A4112" s="2"/>
      <c r="B4112" s="2"/>
      <c r="C4112" s="2"/>
      <c r="D4112" s="2"/>
      <c r="F4112" s="8"/>
      <c r="G4112" s="9"/>
    </row>
    <row r="4113" spans="1:7" x14ac:dyDescent="0.2">
      <c r="A4113" s="2"/>
      <c r="B4113" s="2"/>
      <c r="C4113" s="2"/>
      <c r="D4113" s="2"/>
      <c r="F4113" s="8"/>
      <c r="G4113" s="9"/>
    </row>
    <row r="4114" spans="1:7" x14ac:dyDescent="0.2">
      <c r="A4114" s="2"/>
      <c r="B4114" s="2"/>
      <c r="C4114" s="2"/>
      <c r="D4114" s="2"/>
      <c r="F4114" s="8"/>
      <c r="G4114" s="9"/>
    </row>
    <row r="4115" spans="1:7" x14ac:dyDescent="0.2">
      <c r="A4115" s="2"/>
      <c r="B4115" s="2"/>
      <c r="C4115" s="2"/>
      <c r="D4115" s="2"/>
      <c r="F4115" s="8"/>
      <c r="G4115" s="9"/>
    </row>
    <row r="4116" spans="1:7" x14ac:dyDescent="0.2">
      <c r="A4116" s="2"/>
      <c r="B4116" s="2"/>
      <c r="C4116" s="2"/>
      <c r="D4116" s="2"/>
      <c r="F4116" s="8"/>
      <c r="G4116" s="9"/>
    </row>
    <row r="4117" spans="1:7" x14ac:dyDescent="0.2">
      <c r="A4117" s="2"/>
      <c r="B4117" s="2"/>
      <c r="C4117" s="2"/>
      <c r="D4117" s="2"/>
      <c r="F4117" s="8"/>
      <c r="G4117" s="9"/>
    </row>
    <row r="4118" spans="1:7" x14ac:dyDescent="0.2">
      <c r="A4118" s="2"/>
      <c r="B4118" s="2"/>
      <c r="C4118" s="2"/>
      <c r="D4118" s="2"/>
      <c r="F4118" s="8"/>
      <c r="G4118" s="9"/>
    </row>
    <row r="4119" spans="1:7" x14ac:dyDescent="0.2">
      <c r="A4119" s="2"/>
      <c r="B4119" s="2"/>
      <c r="C4119" s="2"/>
      <c r="D4119" s="2"/>
      <c r="F4119" s="8"/>
      <c r="G4119" s="9"/>
    </row>
    <row r="4120" spans="1:7" x14ac:dyDescent="0.2">
      <c r="A4120" s="2"/>
      <c r="B4120" s="2"/>
      <c r="C4120" s="2"/>
      <c r="D4120" s="2"/>
      <c r="F4120" s="8"/>
      <c r="G4120" s="9"/>
    </row>
    <row r="4121" spans="1:7" x14ac:dyDescent="0.2">
      <c r="A4121" s="2"/>
      <c r="B4121" s="2"/>
      <c r="C4121" s="2"/>
      <c r="D4121" s="2"/>
      <c r="F4121" s="8"/>
      <c r="G4121" s="9"/>
    </row>
    <row r="4122" spans="1:7" x14ac:dyDescent="0.2">
      <c r="A4122" s="2"/>
      <c r="B4122" s="2"/>
      <c r="C4122" s="2"/>
      <c r="D4122" s="2"/>
      <c r="F4122" s="8"/>
      <c r="G4122" s="9"/>
    </row>
    <row r="4123" spans="1:7" x14ac:dyDescent="0.2">
      <c r="A4123" s="2"/>
      <c r="B4123" s="2"/>
      <c r="C4123" s="2"/>
      <c r="D4123" s="2"/>
      <c r="F4123" s="8"/>
    </row>
    <row r="4124" spans="1:7" x14ac:dyDescent="0.2">
      <c r="A4124" s="2"/>
      <c r="B4124" s="2"/>
      <c r="C4124" s="2"/>
      <c r="D4124" s="2"/>
      <c r="F4124" s="8"/>
      <c r="G4124" s="9"/>
    </row>
    <row r="4125" spans="1:7" x14ac:dyDescent="0.2">
      <c r="A4125" s="2"/>
      <c r="B4125" s="2"/>
      <c r="C4125" s="2"/>
      <c r="D4125" s="2"/>
      <c r="F4125" s="8"/>
      <c r="G4125" s="9"/>
    </row>
    <row r="4126" spans="1:7" x14ac:dyDescent="0.2">
      <c r="A4126" s="2"/>
      <c r="B4126" s="2"/>
      <c r="C4126" s="2"/>
      <c r="D4126" s="2"/>
      <c r="F4126" s="8"/>
      <c r="G4126" s="9"/>
    </row>
    <row r="4127" spans="1:7" x14ac:dyDescent="0.2">
      <c r="A4127" s="2"/>
      <c r="B4127" s="2"/>
      <c r="C4127" s="2"/>
      <c r="D4127" s="2"/>
      <c r="F4127" s="8"/>
      <c r="G4127" s="9"/>
    </row>
    <row r="4128" spans="1:7" x14ac:dyDescent="0.2">
      <c r="A4128" s="2"/>
      <c r="B4128" s="2"/>
      <c r="C4128" s="2"/>
      <c r="D4128" s="2"/>
      <c r="F4128" s="8"/>
      <c r="G4128" s="9"/>
    </row>
    <row r="4129" spans="1:7" x14ac:dyDescent="0.2">
      <c r="A4129" s="2"/>
      <c r="B4129" s="2"/>
      <c r="C4129" s="2"/>
      <c r="D4129" s="2"/>
      <c r="F4129" s="8"/>
      <c r="G4129" s="9"/>
    </row>
    <row r="4130" spans="1:7" x14ac:dyDescent="0.2">
      <c r="A4130" s="2"/>
      <c r="B4130" s="2"/>
      <c r="C4130" s="2"/>
      <c r="D4130" s="2"/>
      <c r="F4130" s="8"/>
      <c r="G4130" s="9"/>
    </row>
    <row r="4131" spans="1:7" x14ac:dyDescent="0.2">
      <c r="A4131" s="2"/>
      <c r="B4131" s="2"/>
      <c r="C4131" s="2"/>
      <c r="D4131" s="2"/>
      <c r="F4131" s="8"/>
      <c r="G4131" s="9"/>
    </row>
    <row r="4132" spans="1:7" x14ac:dyDescent="0.2">
      <c r="A4132" s="2"/>
      <c r="B4132" s="2"/>
      <c r="C4132" s="2"/>
      <c r="D4132" s="2"/>
      <c r="F4132" s="8"/>
      <c r="G4132" s="9"/>
    </row>
    <row r="4133" spans="1:7" x14ac:dyDescent="0.2">
      <c r="A4133" s="2"/>
      <c r="B4133" s="2"/>
      <c r="C4133" s="2"/>
      <c r="D4133" s="2"/>
      <c r="F4133" s="8"/>
      <c r="G4133" s="9"/>
    </row>
    <row r="4134" spans="1:7" x14ac:dyDescent="0.2">
      <c r="A4134" s="2"/>
      <c r="B4134" s="2"/>
      <c r="C4134" s="2"/>
      <c r="D4134" s="2"/>
      <c r="F4134" s="8"/>
      <c r="G4134" s="9"/>
    </row>
    <row r="4135" spans="1:7" x14ac:dyDescent="0.2">
      <c r="A4135" s="2"/>
      <c r="B4135" s="2"/>
      <c r="C4135" s="2"/>
      <c r="D4135" s="2"/>
      <c r="F4135" s="8"/>
      <c r="G4135" s="9"/>
    </row>
    <row r="4136" spans="1:7" x14ac:dyDescent="0.2">
      <c r="A4136" s="2"/>
      <c r="B4136" s="2"/>
      <c r="C4136" s="2"/>
      <c r="D4136" s="2"/>
      <c r="F4136" s="8"/>
      <c r="G4136" s="9"/>
    </row>
    <row r="4137" spans="1:7" x14ac:dyDescent="0.2">
      <c r="A4137" s="2"/>
      <c r="B4137" s="2"/>
      <c r="C4137" s="2"/>
      <c r="D4137" s="2"/>
      <c r="F4137" s="8"/>
      <c r="G4137" s="9"/>
    </row>
    <row r="4138" spans="1:7" x14ac:dyDescent="0.2">
      <c r="A4138" s="2"/>
      <c r="B4138" s="2"/>
      <c r="C4138" s="2"/>
      <c r="D4138" s="2"/>
      <c r="F4138" s="8"/>
      <c r="G4138" s="9"/>
    </row>
    <row r="4139" spans="1:7" x14ac:dyDescent="0.2">
      <c r="A4139" s="2"/>
      <c r="B4139" s="2"/>
      <c r="C4139" s="2"/>
      <c r="D4139" s="2"/>
      <c r="F4139" s="8"/>
      <c r="G4139" s="9"/>
    </row>
    <row r="4140" spans="1:7" x14ac:dyDescent="0.2">
      <c r="A4140" s="2"/>
      <c r="B4140" s="2"/>
      <c r="C4140" s="2"/>
      <c r="D4140" s="2"/>
      <c r="F4140" s="8"/>
      <c r="G4140" s="9"/>
    </row>
    <row r="4141" spans="1:7" x14ac:dyDescent="0.2">
      <c r="A4141" s="2"/>
      <c r="B4141" s="2"/>
      <c r="C4141" s="2"/>
      <c r="D4141" s="2"/>
      <c r="F4141" s="8"/>
      <c r="G4141" s="9"/>
    </row>
    <row r="4142" spans="1:7" x14ac:dyDescent="0.2">
      <c r="A4142" s="2"/>
      <c r="B4142" s="2"/>
      <c r="C4142" s="2"/>
      <c r="D4142" s="2"/>
      <c r="F4142" s="8"/>
      <c r="G4142" s="9"/>
    </row>
    <row r="4143" spans="1:7" x14ac:dyDescent="0.2">
      <c r="A4143" s="2"/>
      <c r="B4143" s="2"/>
      <c r="C4143" s="2"/>
      <c r="D4143" s="2"/>
      <c r="F4143" s="8"/>
      <c r="G4143" s="9"/>
    </row>
    <row r="4144" spans="1:7" x14ac:dyDescent="0.2">
      <c r="A4144" s="2"/>
      <c r="B4144" s="2"/>
      <c r="C4144" s="2"/>
      <c r="D4144" s="2"/>
      <c r="F4144" s="8"/>
      <c r="G4144" s="9"/>
    </row>
    <row r="4145" spans="1:7" x14ac:dyDescent="0.2">
      <c r="A4145" s="2"/>
      <c r="B4145" s="2"/>
      <c r="C4145" s="2"/>
      <c r="D4145" s="2"/>
      <c r="F4145" s="8"/>
      <c r="G4145" s="9"/>
    </row>
    <row r="4146" spans="1:7" x14ac:dyDescent="0.2">
      <c r="A4146" s="2"/>
      <c r="B4146" s="2"/>
      <c r="C4146" s="2"/>
      <c r="D4146" s="2"/>
      <c r="F4146" s="8"/>
      <c r="G4146" s="9"/>
    </row>
    <row r="4147" spans="1:7" x14ac:dyDescent="0.2">
      <c r="A4147" s="2"/>
      <c r="B4147" s="2"/>
      <c r="C4147" s="2"/>
      <c r="D4147" s="2"/>
      <c r="F4147" s="8"/>
      <c r="G4147" s="9"/>
    </row>
    <row r="4148" spans="1:7" x14ac:dyDescent="0.2">
      <c r="A4148" s="2"/>
      <c r="B4148" s="2"/>
      <c r="C4148" s="2"/>
      <c r="D4148" s="2"/>
      <c r="F4148" s="8"/>
      <c r="G4148" s="9"/>
    </row>
    <row r="4149" spans="1:7" x14ac:dyDescent="0.2">
      <c r="A4149" s="2"/>
      <c r="B4149" s="2"/>
      <c r="C4149" s="2"/>
      <c r="D4149" s="2"/>
      <c r="F4149" s="8"/>
      <c r="G4149" s="9"/>
    </row>
    <row r="4150" spans="1:7" x14ac:dyDescent="0.2">
      <c r="A4150" s="2"/>
      <c r="B4150" s="2"/>
      <c r="C4150" s="2"/>
      <c r="D4150" s="2"/>
      <c r="F4150" s="8"/>
      <c r="G4150" s="9"/>
    </row>
    <row r="4151" spans="1:7" x14ac:dyDescent="0.2">
      <c r="A4151" s="2"/>
      <c r="B4151" s="2"/>
      <c r="C4151" s="2"/>
      <c r="D4151" s="2"/>
      <c r="F4151" s="8"/>
      <c r="G4151" s="9"/>
    </row>
    <row r="4152" spans="1:7" x14ac:dyDescent="0.2">
      <c r="A4152" s="2"/>
      <c r="B4152" s="2"/>
      <c r="C4152" s="2"/>
      <c r="D4152" s="2"/>
      <c r="F4152" s="8"/>
      <c r="G4152" s="9"/>
    </row>
    <row r="4153" spans="1:7" x14ac:dyDescent="0.2">
      <c r="A4153" s="2"/>
      <c r="B4153" s="2"/>
      <c r="C4153" s="2"/>
      <c r="D4153" s="2"/>
      <c r="F4153" s="8"/>
      <c r="G4153" s="9"/>
    </row>
    <row r="4154" spans="1:7" x14ac:dyDescent="0.2">
      <c r="A4154" s="2"/>
      <c r="B4154" s="2"/>
      <c r="C4154" s="2"/>
      <c r="D4154" s="2"/>
      <c r="F4154" s="8"/>
      <c r="G4154" s="9"/>
    </row>
    <row r="4155" spans="1:7" x14ac:dyDescent="0.2">
      <c r="A4155" s="2"/>
      <c r="B4155" s="2"/>
      <c r="C4155" s="2"/>
      <c r="D4155" s="2"/>
      <c r="F4155" s="8"/>
      <c r="G4155" s="9"/>
    </row>
    <row r="4156" spans="1:7" x14ac:dyDescent="0.2">
      <c r="A4156" s="2"/>
      <c r="B4156" s="2"/>
      <c r="C4156" s="2"/>
      <c r="D4156" s="2"/>
      <c r="F4156" s="8"/>
      <c r="G4156" s="9"/>
    </row>
    <row r="4157" spans="1:7" x14ac:dyDescent="0.2">
      <c r="A4157" s="2"/>
      <c r="B4157" s="2"/>
      <c r="C4157" s="2"/>
      <c r="D4157" s="2"/>
      <c r="F4157" s="8"/>
      <c r="G4157" s="9"/>
    </row>
    <row r="4158" spans="1:7" x14ac:dyDescent="0.2">
      <c r="A4158" s="2"/>
      <c r="B4158" s="2"/>
      <c r="C4158" s="2"/>
      <c r="D4158" s="2"/>
      <c r="F4158" s="8"/>
      <c r="G4158" s="9"/>
    </row>
    <row r="4159" spans="1:7" x14ac:dyDescent="0.2">
      <c r="A4159" s="2"/>
      <c r="B4159" s="2"/>
      <c r="C4159" s="2"/>
      <c r="D4159" s="2"/>
      <c r="F4159" s="8"/>
      <c r="G4159" s="9"/>
    </row>
    <row r="4160" spans="1:7" x14ac:dyDescent="0.2">
      <c r="A4160" s="2"/>
      <c r="B4160" s="2"/>
      <c r="C4160" s="2"/>
      <c r="D4160" s="2"/>
      <c r="F4160" s="8"/>
      <c r="G4160" s="9"/>
    </row>
    <row r="4161" spans="1:7" x14ac:dyDescent="0.2">
      <c r="A4161" s="2"/>
      <c r="B4161" s="2"/>
      <c r="C4161" s="2"/>
      <c r="D4161" s="2"/>
      <c r="F4161" s="8"/>
      <c r="G4161" s="9"/>
    </row>
    <row r="4162" spans="1:7" x14ac:dyDescent="0.2">
      <c r="A4162" s="2"/>
      <c r="B4162" s="2"/>
      <c r="C4162" s="2"/>
      <c r="D4162" s="2"/>
      <c r="F4162" s="8"/>
      <c r="G4162" s="9"/>
    </row>
    <row r="4163" spans="1:7" x14ac:dyDescent="0.2">
      <c r="A4163" s="2"/>
      <c r="B4163" s="2"/>
      <c r="C4163" s="2"/>
      <c r="D4163" s="2"/>
      <c r="F4163" s="8"/>
      <c r="G4163" s="9"/>
    </row>
    <row r="4164" spans="1:7" x14ac:dyDescent="0.2">
      <c r="A4164" s="2"/>
      <c r="B4164" s="2"/>
      <c r="C4164" s="2"/>
      <c r="D4164" s="2"/>
      <c r="G4164" s="9"/>
    </row>
    <row r="4165" spans="1:7" x14ac:dyDescent="0.2">
      <c r="A4165" s="2"/>
      <c r="B4165" s="2"/>
      <c r="C4165" s="2"/>
      <c r="D4165" s="2"/>
      <c r="F4165" s="8"/>
      <c r="G4165" s="9"/>
    </row>
    <row r="4166" spans="1:7" x14ac:dyDescent="0.2">
      <c r="A4166" s="2"/>
      <c r="B4166" s="2"/>
      <c r="C4166" s="2"/>
      <c r="D4166" s="2"/>
      <c r="F4166" s="8"/>
      <c r="G4166" s="9"/>
    </row>
    <row r="4167" spans="1:7" x14ac:dyDescent="0.2">
      <c r="A4167" s="2"/>
      <c r="B4167" s="2"/>
      <c r="C4167" s="2"/>
      <c r="D4167" s="2"/>
      <c r="F4167" s="8"/>
      <c r="G4167" s="9"/>
    </row>
    <row r="4168" spans="1:7" x14ac:dyDescent="0.2">
      <c r="A4168" s="2"/>
      <c r="B4168" s="2"/>
      <c r="C4168" s="2"/>
      <c r="D4168" s="2"/>
      <c r="F4168" s="8"/>
      <c r="G4168" s="9"/>
    </row>
    <row r="4169" spans="1:7" x14ac:dyDescent="0.2">
      <c r="A4169" s="2"/>
      <c r="B4169" s="2"/>
      <c r="C4169" s="2"/>
      <c r="D4169" s="2"/>
      <c r="F4169" s="8"/>
      <c r="G4169" s="9"/>
    </row>
    <row r="4170" spans="1:7" x14ac:dyDescent="0.2">
      <c r="A4170" s="2"/>
      <c r="B4170" s="2"/>
      <c r="C4170" s="2"/>
      <c r="D4170" s="2"/>
      <c r="F4170" s="8"/>
      <c r="G4170" s="9"/>
    </row>
    <row r="4171" spans="1:7" x14ac:dyDescent="0.2">
      <c r="A4171" s="2"/>
      <c r="B4171" s="2"/>
      <c r="C4171" s="2"/>
      <c r="D4171" s="2"/>
      <c r="F4171" s="8"/>
      <c r="G4171" s="9"/>
    </row>
    <row r="4172" spans="1:7" x14ac:dyDescent="0.2">
      <c r="A4172" s="2"/>
      <c r="B4172" s="2"/>
      <c r="C4172" s="2"/>
      <c r="D4172" s="2"/>
      <c r="F4172" s="8"/>
      <c r="G4172" s="9"/>
    </row>
    <row r="4173" spans="1:7" x14ac:dyDescent="0.2">
      <c r="A4173" s="2"/>
      <c r="B4173" s="2"/>
      <c r="C4173" s="2"/>
      <c r="D4173" s="2"/>
      <c r="F4173" s="8"/>
      <c r="G4173" s="9"/>
    </row>
    <row r="4174" spans="1:7" x14ac:dyDescent="0.2">
      <c r="A4174" s="2"/>
      <c r="B4174" s="2"/>
      <c r="C4174" s="2"/>
      <c r="D4174" s="2"/>
      <c r="F4174" s="8"/>
      <c r="G4174" s="9"/>
    </row>
    <row r="4175" spans="1:7" x14ac:dyDescent="0.2">
      <c r="A4175" s="2"/>
      <c r="B4175" s="2"/>
      <c r="C4175" s="2"/>
      <c r="D4175" s="2"/>
      <c r="F4175" s="8"/>
      <c r="G4175" s="9"/>
    </row>
    <row r="4176" spans="1:7" x14ac:dyDescent="0.2">
      <c r="A4176" s="2"/>
      <c r="B4176" s="2"/>
      <c r="C4176" s="2"/>
      <c r="D4176" s="2"/>
      <c r="F4176" s="8"/>
      <c r="G4176" s="9"/>
    </row>
    <row r="4177" spans="1:7" x14ac:dyDescent="0.2">
      <c r="A4177" s="2"/>
      <c r="B4177" s="2"/>
      <c r="C4177" s="2"/>
      <c r="D4177" s="2"/>
      <c r="F4177" s="8"/>
      <c r="G4177" s="9"/>
    </row>
    <row r="4178" spans="1:7" x14ac:dyDescent="0.2">
      <c r="A4178" s="2"/>
      <c r="B4178" s="2"/>
      <c r="C4178" s="2"/>
      <c r="D4178" s="2"/>
      <c r="F4178" s="8"/>
      <c r="G4178" s="9"/>
    </row>
    <row r="4179" spans="1:7" x14ac:dyDescent="0.2">
      <c r="A4179" s="2"/>
      <c r="B4179" s="2"/>
      <c r="C4179" s="2"/>
      <c r="D4179" s="2"/>
      <c r="F4179" s="8"/>
      <c r="G4179" s="9"/>
    </row>
    <row r="4180" spans="1:7" x14ac:dyDescent="0.2">
      <c r="A4180" s="2"/>
      <c r="B4180" s="2"/>
      <c r="C4180" s="2"/>
      <c r="D4180" s="2"/>
      <c r="F4180" s="8"/>
      <c r="G4180" s="9"/>
    </row>
    <row r="4181" spans="1:7" x14ac:dyDescent="0.2">
      <c r="A4181" s="2"/>
      <c r="B4181" s="2"/>
      <c r="C4181" s="2"/>
      <c r="D4181" s="2"/>
      <c r="G4181" s="9"/>
    </row>
    <row r="4182" spans="1:7" x14ac:dyDescent="0.2">
      <c r="A4182" s="2"/>
      <c r="B4182" s="2"/>
      <c r="C4182" s="2"/>
      <c r="D4182" s="2"/>
      <c r="F4182" s="8"/>
      <c r="G4182" s="9"/>
    </row>
    <row r="4183" spans="1:7" x14ac:dyDescent="0.2">
      <c r="A4183" s="2"/>
      <c r="B4183" s="2"/>
      <c r="C4183" s="2"/>
      <c r="D4183" s="2"/>
      <c r="F4183" s="8"/>
      <c r="G4183" s="9"/>
    </row>
    <row r="4184" spans="1:7" x14ac:dyDescent="0.2">
      <c r="A4184" s="2"/>
      <c r="B4184" s="2"/>
      <c r="C4184" s="2"/>
      <c r="D4184" s="2"/>
      <c r="F4184" s="8"/>
      <c r="G4184" s="9"/>
    </row>
    <row r="4185" spans="1:7" x14ac:dyDescent="0.2">
      <c r="A4185" s="2"/>
      <c r="B4185" s="2"/>
      <c r="C4185" s="2"/>
      <c r="D4185" s="2"/>
      <c r="F4185" s="8"/>
      <c r="G4185" s="9"/>
    </row>
    <row r="4186" spans="1:7" x14ac:dyDescent="0.2">
      <c r="A4186" s="2"/>
      <c r="B4186" s="2"/>
      <c r="C4186" s="2"/>
      <c r="D4186" s="2"/>
      <c r="F4186" s="8"/>
      <c r="G4186" s="9"/>
    </row>
    <row r="4187" spans="1:7" x14ac:dyDescent="0.2">
      <c r="A4187" s="2"/>
      <c r="B4187" s="2"/>
      <c r="C4187" s="2"/>
      <c r="D4187" s="2"/>
      <c r="F4187" s="8"/>
      <c r="G4187" s="9"/>
    </row>
    <row r="4188" spans="1:7" x14ac:dyDescent="0.2">
      <c r="A4188" s="2"/>
      <c r="B4188" s="2"/>
      <c r="C4188" s="2"/>
      <c r="D4188" s="2"/>
      <c r="F4188" s="8"/>
      <c r="G4188" s="9"/>
    </row>
    <row r="4189" spans="1:7" x14ac:dyDescent="0.2">
      <c r="A4189" s="2"/>
      <c r="B4189" s="2"/>
      <c r="C4189" s="2"/>
      <c r="D4189" s="2"/>
      <c r="F4189" s="8"/>
      <c r="G4189" s="9"/>
    </row>
    <row r="4190" spans="1:7" x14ac:dyDescent="0.2">
      <c r="A4190" s="2"/>
      <c r="B4190" s="2"/>
      <c r="C4190" s="2"/>
      <c r="D4190" s="2"/>
      <c r="F4190" s="8"/>
      <c r="G4190" s="9"/>
    </row>
    <row r="4191" spans="1:7" x14ac:dyDescent="0.2">
      <c r="A4191" s="2"/>
      <c r="B4191" s="2"/>
      <c r="C4191" s="2"/>
      <c r="D4191" s="2"/>
      <c r="F4191" s="8"/>
      <c r="G4191" s="9"/>
    </row>
    <row r="4192" spans="1:7" x14ac:dyDescent="0.2">
      <c r="A4192" s="2"/>
      <c r="B4192" s="2"/>
      <c r="C4192" s="2"/>
      <c r="D4192" s="2"/>
      <c r="F4192" s="8"/>
      <c r="G4192" s="9"/>
    </row>
    <row r="4193" spans="1:7" x14ac:dyDescent="0.2">
      <c r="A4193" s="2"/>
      <c r="B4193" s="2"/>
      <c r="C4193" s="2"/>
      <c r="D4193" s="2"/>
      <c r="F4193" s="8"/>
      <c r="G4193" s="9"/>
    </row>
    <row r="4194" spans="1:7" x14ac:dyDescent="0.2">
      <c r="A4194" s="2"/>
      <c r="B4194" s="2"/>
      <c r="C4194" s="2"/>
      <c r="D4194" s="2"/>
      <c r="F4194" s="8"/>
      <c r="G4194" s="9"/>
    </row>
    <row r="4195" spans="1:7" x14ac:dyDescent="0.2">
      <c r="A4195" s="2"/>
      <c r="B4195" s="2"/>
      <c r="C4195" s="2"/>
      <c r="D4195" s="2"/>
      <c r="F4195" s="8"/>
      <c r="G4195" s="9"/>
    </row>
    <row r="4196" spans="1:7" x14ac:dyDescent="0.2">
      <c r="A4196" s="2"/>
      <c r="B4196" s="2"/>
      <c r="C4196" s="2"/>
      <c r="D4196" s="2"/>
      <c r="F4196" s="8"/>
      <c r="G4196" s="9"/>
    </row>
    <row r="4197" spans="1:7" x14ac:dyDescent="0.2">
      <c r="A4197" s="2"/>
      <c r="B4197" s="2"/>
      <c r="C4197" s="2"/>
      <c r="D4197" s="2"/>
      <c r="F4197" s="8"/>
      <c r="G4197" s="9"/>
    </row>
    <row r="4198" spans="1:7" x14ac:dyDescent="0.2">
      <c r="A4198" s="2"/>
      <c r="B4198" s="2"/>
      <c r="C4198" s="2"/>
      <c r="D4198" s="2"/>
      <c r="F4198" s="8"/>
      <c r="G4198" s="9"/>
    </row>
    <row r="4199" spans="1:7" x14ac:dyDescent="0.2">
      <c r="A4199" s="2"/>
      <c r="B4199" s="2"/>
      <c r="C4199" s="2"/>
      <c r="D4199" s="2"/>
      <c r="F4199" s="8"/>
      <c r="G4199" s="9"/>
    </row>
    <row r="4200" spans="1:7" x14ac:dyDescent="0.2">
      <c r="A4200" s="2"/>
      <c r="B4200" s="2"/>
      <c r="C4200" s="2"/>
      <c r="D4200" s="2"/>
      <c r="F4200" s="8"/>
      <c r="G4200" s="9"/>
    </row>
    <row r="4201" spans="1:7" x14ac:dyDescent="0.2">
      <c r="A4201" s="2"/>
      <c r="B4201" s="2"/>
      <c r="C4201" s="2"/>
      <c r="D4201" s="2"/>
      <c r="F4201" s="8"/>
      <c r="G4201" s="9"/>
    </row>
    <row r="4202" spans="1:7" x14ac:dyDescent="0.2">
      <c r="A4202" s="2"/>
      <c r="B4202" s="2"/>
      <c r="C4202" s="2"/>
      <c r="D4202" s="2"/>
      <c r="F4202" s="8"/>
      <c r="G4202" s="9"/>
    </row>
    <row r="4203" spans="1:7" x14ac:dyDescent="0.2">
      <c r="A4203" s="2"/>
      <c r="B4203" s="2"/>
      <c r="C4203" s="2"/>
      <c r="D4203" s="2"/>
      <c r="F4203" s="8"/>
      <c r="G4203" s="9"/>
    </row>
    <row r="4204" spans="1:7" x14ac:dyDescent="0.2">
      <c r="A4204" s="2"/>
      <c r="B4204" s="2"/>
      <c r="C4204" s="2"/>
      <c r="D4204" s="2"/>
      <c r="F4204" s="8"/>
      <c r="G4204" s="9"/>
    </row>
    <row r="4205" spans="1:7" x14ac:dyDescent="0.2">
      <c r="A4205" s="2"/>
      <c r="B4205" s="2"/>
      <c r="C4205" s="2"/>
      <c r="D4205" s="2"/>
      <c r="F4205" s="8"/>
      <c r="G4205" s="9"/>
    </row>
    <row r="4206" spans="1:7" x14ac:dyDescent="0.2">
      <c r="A4206" s="2"/>
      <c r="B4206" s="2"/>
      <c r="C4206" s="2"/>
      <c r="D4206" s="2"/>
      <c r="F4206" s="8"/>
      <c r="G4206" s="9"/>
    </row>
    <row r="4207" spans="1:7" x14ac:dyDescent="0.2">
      <c r="A4207" s="2"/>
      <c r="B4207" s="2"/>
      <c r="C4207" s="2"/>
      <c r="D4207" s="2"/>
      <c r="F4207" s="8"/>
      <c r="G4207" s="9"/>
    </row>
    <row r="4208" spans="1:7" x14ac:dyDescent="0.2">
      <c r="A4208" s="2"/>
      <c r="B4208" s="2"/>
      <c r="C4208" s="2"/>
      <c r="D4208" s="2"/>
      <c r="F4208" s="8"/>
      <c r="G4208" s="9"/>
    </row>
    <row r="4209" spans="1:7" x14ac:dyDescent="0.2">
      <c r="A4209" s="2"/>
      <c r="B4209" s="2"/>
      <c r="C4209" s="2"/>
      <c r="D4209" s="2"/>
      <c r="F4209" s="8"/>
      <c r="G4209" s="9"/>
    </row>
    <row r="4210" spans="1:7" x14ac:dyDescent="0.2">
      <c r="A4210" s="2"/>
      <c r="B4210" s="2"/>
      <c r="C4210" s="2"/>
      <c r="D4210" s="2"/>
      <c r="F4210" s="8"/>
      <c r="G4210" s="9"/>
    </row>
    <row r="4211" spans="1:7" x14ac:dyDescent="0.2">
      <c r="A4211" s="2"/>
      <c r="B4211" s="2"/>
      <c r="C4211" s="2"/>
      <c r="D4211" s="2"/>
      <c r="F4211" s="8"/>
      <c r="G4211" s="9"/>
    </row>
    <row r="4212" spans="1:7" x14ac:dyDescent="0.2">
      <c r="A4212" s="2"/>
      <c r="B4212" s="2"/>
      <c r="C4212" s="2"/>
      <c r="D4212" s="2"/>
      <c r="F4212" s="8"/>
      <c r="G4212" s="9"/>
    </row>
    <row r="4213" spans="1:7" x14ac:dyDescent="0.2">
      <c r="A4213" s="2"/>
      <c r="B4213" s="2"/>
      <c r="C4213" s="2"/>
      <c r="D4213" s="2"/>
      <c r="F4213" s="8"/>
      <c r="G4213" s="9"/>
    </row>
    <row r="4214" spans="1:7" x14ac:dyDescent="0.2">
      <c r="A4214" s="2"/>
      <c r="B4214" s="2"/>
      <c r="C4214" s="2"/>
      <c r="D4214" s="2"/>
      <c r="F4214" s="8"/>
      <c r="G4214" s="9"/>
    </row>
    <row r="4215" spans="1:7" x14ac:dyDescent="0.2">
      <c r="A4215" s="2"/>
      <c r="B4215" s="2"/>
      <c r="C4215" s="2"/>
      <c r="D4215" s="2"/>
      <c r="F4215" s="8"/>
      <c r="G4215" s="9"/>
    </row>
    <row r="4216" spans="1:7" x14ac:dyDescent="0.2">
      <c r="A4216" s="2"/>
      <c r="B4216" s="2"/>
      <c r="C4216" s="2"/>
      <c r="D4216" s="2"/>
      <c r="F4216" s="8"/>
      <c r="G4216" s="9"/>
    </row>
    <row r="4217" spans="1:7" x14ac:dyDescent="0.2">
      <c r="A4217" s="2"/>
      <c r="B4217" s="2"/>
      <c r="C4217" s="2"/>
      <c r="D4217" s="2"/>
      <c r="F4217" s="8"/>
      <c r="G4217" s="9"/>
    </row>
    <row r="4218" spans="1:7" x14ac:dyDescent="0.2">
      <c r="A4218" s="2"/>
      <c r="B4218" s="2"/>
      <c r="C4218" s="2"/>
      <c r="D4218" s="2"/>
      <c r="F4218" s="8"/>
      <c r="G4218" s="9"/>
    </row>
    <row r="4219" spans="1:7" x14ac:dyDescent="0.2">
      <c r="A4219" s="2"/>
      <c r="B4219" s="2"/>
      <c r="C4219" s="2"/>
      <c r="D4219" s="2"/>
      <c r="F4219" s="8"/>
      <c r="G4219" s="9"/>
    </row>
    <row r="4220" spans="1:7" x14ac:dyDescent="0.2">
      <c r="A4220" s="2"/>
      <c r="B4220" s="2"/>
      <c r="C4220" s="2"/>
      <c r="D4220" s="2"/>
      <c r="F4220" s="8"/>
      <c r="G4220" s="9"/>
    </row>
    <row r="4221" spans="1:7" x14ac:dyDescent="0.2">
      <c r="A4221" s="2"/>
      <c r="B4221" s="2"/>
      <c r="C4221" s="2"/>
      <c r="D4221" s="2"/>
      <c r="F4221" s="8"/>
      <c r="G4221" s="9"/>
    </row>
    <row r="4222" spans="1:7" x14ac:dyDescent="0.2">
      <c r="A4222" s="2"/>
      <c r="B4222" s="2"/>
      <c r="C4222" s="2"/>
      <c r="D4222" s="2"/>
      <c r="F4222" s="8"/>
      <c r="G4222" s="9"/>
    </row>
    <row r="4223" spans="1:7" x14ac:dyDescent="0.2">
      <c r="A4223" s="2"/>
      <c r="B4223" s="2"/>
      <c r="C4223" s="2"/>
      <c r="D4223" s="2"/>
      <c r="F4223" s="8"/>
      <c r="G4223" s="9"/>
    </row>
    <row r="4224" spans="1:7" x14ac:dyDescent="0.2">
      <c r="A4224" s="2"/>
      <c r="B4224" s="2"/>
      <c r="C4224" s="2"/>
      <c r="D4224" s="2"/>
      <c r="F4224" s="8"/>
      <c r="G4224" s="9"/>
    </row>
    <row r="4225" spans="1:7" x14ac:dyDescent="0.2">
      <c r="A4225" s="2"/>
      <c r="B4225" s="2"/>
      <c r="C4225" s="2"/>
      <c r="D4225" s="2"/>
      <c r="F4225" s="8"/>
      <c r="G4225" s="9"/>
    </row>
    <row r="4226" spans="1:7" x14ac:dyDescent="0.2">
      <c r="A4226" s="2"/>
      <c r="B4226" s="2"/>
      <c r="C4226" s="2"/>
      <c r="D4226" s="2"/>
      <c r="F4226" s="8"/>
      <c r="G4226" s="9"/>
    </row>
    <row r="4227" spans="1:7" x14ac:dyDescent="0.2">
      <c r="A4227" s="2"/>
      <c r="B4227" s="2"/>
      <c r="C4227" s="2"/>
      <c r="D4227" s="2"/>
      <c r="F4227" s="8"/>
      <c r="G4227" s="9"/>
    </row>
    <row r="4228" spans="1:7" x14ac:dyDescent="0.2">
      <c r="A4228" s="2"/>
      <c r="B4228" s="2"/>
      <c r="C4228" s="2"/>
      <c r="D4228" s="2"/>
      <c r="F4228" s="8"/>
      <c r="G4228" s="9"/>
    </row>
    <row r="4229" spans="1:7" x14ac:dyDescent="0.2">
      <c r="A4229" s="2"/>
      <c r="B4229" s="2"/>
      <c r="C4229" s="2"/>
      <c r="D4229" s="2"/>
      <c r="F4229" s="8"/>
      <c r="G4229" s="9"/>
    </row>
    <row r="4230" spans="1:7" x14ac:dyDescent="0.2">
      <c r="A4230" s="2"/>
      <c r="B4230" s="2"/>
      <c r="C4230" s="2"/>
      <c r="D4230" s="2"/>
      <c r="F4230" s="8"/>
      <c r="G4230" s="9"/>
    </row>
    <row r="4231" spans="1:7" x14ac:dyDescent="0.2">
      <c r="A4231" s="2"/>
      <c r="B4231" s="2"/>
      <c r="C4231" s="2"/>
      <c r="D4231" s="2"/>
      <c r="F4231" s="8"/>
      <c r="G4231" s="9"/>
    </row>
    <row r="4232" spans="1:7" x14ac:dyDescent="0.2">
      <c r="A4232" s="2"/>
      <c r="B4232" s="2"/>
      <c r="C4232" s="2"/>
      <c r="D4232" s="2"/>
      <c r="F4232" s="8"/>
      <c r="G4232" s="9"/>
    </row>
    <row r="4233" spans="1:7" x14ac:dyDescent="0.2">
      <c r="A4233" s="2"/>
      <c r="B4233" s="2"/>
      <c r="C4233" s="2"/>
      <c r="D4233" s="2"/>
      <c r="F4233" s="8"/>
      <c r="G4233" s="9"/>
    </row>
    <row r="4234" spans="1:7" x14ac:dyDescent="0.2">
      <c r="A4234" s="2"/>
      <c r="B4234" s="2"/>
      <c r="C4234" s="2"/>
      <c r="D4234" s="2"/>
      <c r="F4234" s="8"/>
      <c r="G4234" s="9"/>
    </row>
    <row r="4235" spans="1:7" x14ac:dyDescent="0.2">
      <c r="A4235" s="2"/>
      <c r="B4235" s="2"/>
      <c r="C4235" s="2"/>
      <c r="D4235" s="2"/>
      <c r="F4235" s="8"/>
      <c r="G4235" s="9"/>
    </row>
    <row r="4236" spans="1:7" x14ac:dyDescent="0.2">
      <c r="A4236" s="2"/>
      <c r="B4236" s="2"/>
      <c r="C4236" s="2"/>
      <c r="D4236" s="2"/>
      <c r="F4236" s="8"/>
      <c r="G4236" s="9"/>
    </row>
    <row r="4237" spans="1:7" x14ac:dyDescent="0.2">
      <c r="A4237" s="2"/>
      <c r="B4237" s="2"/>
      <c r="C4237" s="2"/>
      <c r="D4237" s="2"/>
      <c r="F4237" s="8"/>
      <c r="G4237" s="9"/>
    </row>
    <row r="4238" spans="1:7" x14ac:dyDescent="0.2">
      <c r="A4238" s="2"/>
      <c r="B4238" s="2"/>
      <c r="C4238" s="2"/>
      <c r="D4238" s="2"/>
      <c r="F4238" s="8"/>
      <c r="G4238" s="9"/>
    </row>
    <row r="4239" spans="1:7" x14ac:dyDescent="0.2">
      <c r="A4239" s="2"/>
      <c r="B4239" s="2"/>
      <c r="C4239" s="2"/>
      <c r="D4239" s="2"/>
      <c r="F4239" s="8"/>
      <c r="G4239" s="9"/>
    </row>
    <row r="4240" spans="1:7" x14ac:dyDescent="0.2">
      <c r="A4240" s="2"/>
      <c r="B4240" s="2"/>
      <c r="C4240" s="2"/>
      <c r="D4240" s="2"/>
      <c r="F4240" s="8"/>
      <c r="G4240" s="9"/>
    </row>
    <row r="4241" spans="1:7" x14ac:dyDescent="0.2">
      <c r="A4241" s="2"/>
      <c r="B4241" s="2"/>
      <c r="C4241" s="2"/>
      <c r="D4241" s="2"/>
      <c r="F4241" s="8"/>
      <c r="G4241" s="9"/>
    </row>
    <row r="4242" spans="1:7" x14ac:dyDescent="0.2">
      <c r="A4242" s="2"/>
      <c r="B4242" s="2"/>
      <c r="C4242" s="2"/>
      <c r="D4242" s="2"/>
      <c r="F4242" s="8"/>
      <c r="G4242" s="9"/>
    </row>
    <row r="4243" spans="1:7" x14ac:dyDescent="0.2">
      <c r="A4243" s="2"/>
      <c r="B4243" s="2"/>
      <c r="C4243" s="2"/>
      <c r="D4243" s="2"/>
      <c r="F4243" s="8"/>
      <c r="G4243" s="9"/>
    </row>
    <row r="4244" spans="1:7" x14ac:dyDescent="0.2">
      <c r="A4244" s="2"/>
      <c r="B4244" s="2"/>
      <c r="C4244" s="2"/>
      <c r="D4244" s="2"/>
      <c r="F4244" s="8"/>
      <c r="G4244" s="9"/>
    </row>
    <row r="4245" spans="1:7" x14ac:dyDescent="0.2">
      <c r="A4245" s="2"/>
      <c r="B4245" s="2"/>
      <c r="C4245" s="2"/>
      <c r="D4245" s="2"/>
      <c r="F4245" s="8"/>
      <c r="G4245" s="9"/>
    </row>
    <row r="4246" spans="1:7" x14ac:dyDescent="0.2">
      <c r="A4246" s="2"/>
      <c r="B4246" s="2"/>
      <c r="C4246" s="2"/>
      <c r="D4246" s="2"/>
      <c r="F4246" s="8"/>
      <c r="G4246" s="9"/>
    </row>
    <row r="4247" spans="1:7" x14ac:dyDescent="0.2">
      <c r="A4247" s="2"/>
      <c r="B4247" s="2"/>
      <c r="C4247" s="2"/>
      <c r="D4247" s="2"/>
      <c r="F4247" s="8"/>
      <c r="G4247" s="9"/>
    </row>
    <row r="4248" spans="1:7" x14ac:dyDescent="0.2">
      <c r="A4248" s="2"/>
      <c r="B4248" s="2"/>
      <c r="C4248" s="2"/>
      <c r="D4248" s="2"/>
      <c r="F4248" s="8"/>
      <c r="G4248" s="9"/>
    </row>
    <row r="4249" spans="1:7" x14ac:dyDescent="0.2">
      <c r="A4249" s="2"/>
      <c r="B4249" s="2"/>
      <c r="C4249" s="2"/>
      <c r="D4249" s="2"/>
      <c r="F4249" s="8"/>
      <c r="G4249" s="9"/>
    </row>
    <row r="4250" spans="1:7" x14ac:dyDescent="0.2">
      <c r="A4250" s="2"/>
      <c r="B4250" s="2"/>
      <c r="C4250" s="2"/>
      <c r="D4250" s="2"/>
      <c r="F4250" s="8"/>
      <c r="G4250" s="9"/>
    </row>
    <row r="4251" spans="1:7" x14ac:dyDescent="0.2">
      <c r="A4251" s="2"/>
      <c r="B4251" s="2"/>
      <c r="C4251" s="2"/>
      <c r="D4251" s="2"/>
      <c r="F4251" s="8"/>
      <c r="G4251" s="9"/>
    </row>
    <row r="4252" spans="1:7" x14ac:dyDescent="0.2">
      <c r="A4252" s="2"/>
      <c r="B4252" s="2"/>
      <c r="C4252" s="2"/>
      <c r="D4252" s="2"/>
      <c r="F4252" s="8"/>
      <c r="G4252" s="9"/>
    </row>
    <row r="4253" spans="1:7" x14ac:dyDescent="0.2">
      <c r="A4253" s="2"/>
      <c r="B4253" s="2"/>
      <c r="C4253" s="2"/>
      <c r="D4253" s="2"/>
      <c r="F4253" s="8"/>
      <c r="G4253" s="9"/>
    </row>
    <row r="4254" spans="1:7" x14ac:dyDescent="0.2">
      <c r="A4254" s="2"/>
      <c r="B4254" s="2"/>
      <c r="C4254" s="2"/>
      <c r="D4254" s="2"/>
      <c r="F4254" s="8"/>
      <c r="G4254" s="9"/>
    </row>
    <row r="4255" spans="1:7" x14ac:dyDescent="0.2">
      <c r="A4255" s="2"/>
      <c r="B4255" s="2"/>
      <c r="C4255" s="2"/>
      <c r="D4255" s="2"/>
      <c r="F4255" s="8"/>
      <c r="G4255" s="9"/>
    </row>
    <row r="4256" spans="1:7" x14ac:dyDescent="0.2">
      <c r="A4256" s="2"/>
      <c r="B4256" s="2"/>
      <c r="C4256" s="2"/>
      <c r="D4256" s="2"/>
      <c r="F4256" s="8"/>
      <c r="G4256" s="9"/>
    </row>
    <row r="4257" spans="1:7" x14ac:dyDescent="0.2">
      <c r="A4257" s="2"/>
      <c r="B4257" s="2"/>
      <c r="C4257" s="2"/>
      <c r="D4257" s="2"/>
      <c r="F4257" s="8"/>
      <c r="G4257" s="9"/>
    </row>
    <row r="4258" spans="1:7" x14ac:dyDescent="0.2">
      <c r="A4258" s="2"/>
      <c r="B4258" s="2"/>
      <c r="C4258" s="2"/>
      <c r="D4258" s="2"/>
      <c r="F4258" s="8"/>
      <c r="G4258" s="9"/>
    </row>
    <row r="4259" spans="1:7" x14ac:dyDescent="0.2">
      <c r="A4259" s="2"/>
      <c r="B4259" s="2"/>
      <c r="C4259" s="2"/>
      <c r="D4259" s="2"/>
      <c r="F4259" s="8"/>
      <c r="G4259" s="9"/>
    </row>
    <row r="4260" spans="1:7" x14ac:dyDescent="0.2">
      <c r="A4260" s="2"/>
      <c r="B4260" s="2"/>
      <c r="C4260" s="2"/>
      <c r="D4260" s="2"/>
      <c r="F4260" s="8"/>
      <c r="G4260" s="9"/>
    </row>
    <row r="4261" spans="1:7" x14ac:dyDescent="0.2">
      <c r="A4261" s="2"/>
      <c r="B4261" s="2"/>
      <c r="C4261" s="2"/>
      <c r="D4261" s="2"/>
      <c r="F4261" s="8"/>
      <c r="G4261" s="9"/>
    </row>
    <row r="4262" spans="1:7" x14ac:dyDescent="0.2">
      <c r="A4262" s="2"/>
      <c r="B4262" s="2"/>
      <c r="C4262" s="2"/>
      <c r="D4262" s="2"/>
      <c r="F4262" s="8"/>
      <c r="G4262" s="9"/>
    </row>
    <row r="4263" spans="1:7" x14ac:dyDescent="0.2">
      <c r="A4263" s="2"/>
      <c r="B4263" s="2"/>
      <c r="C4263" s="2"/>
      <c r="D4263" s="2"/>
      <c r="F4263" s="8"/>
      <c r="G4263" s="9"/>
    </row>
    <row r="4264" spans="1:7" x14ac:dyDescent="0.2">
      <c r="A4264" s="2"/>
      <c r="B4264" s="2"/>
      <c r="C4264" s="2"/>
      <c r="D4264" s="2"/>
      <c r="F4264" s="8"/>
      <c r="G4264" s="9"/>
    </row>
    <row r="4265" spans="1:7" x14ac:dyDescent="0.2">
      <c r="A4265" s="2"/>
      <c r="B4265" s="2"/>
      <c r="C4265" s="2"/>
      <c r="D4265" s="2"/>
      <c r="F4265" s="8"/>
      <c r="G4265" s="9"/>
    </row>
    <row r="4266" spans="1:7" x14ac:dyDescent="0.2">
      <c r="A4266" s="2"/>
      <c r="B4266" s="2"/>
      <c r="C4266" s="2"/>
      <c r="D4266" s="2"/>
      <c r="F4266" s="8"/>
      <c r="G4266" s="9"/>
    </row>
    <row r="4267" spans="1:7" x14ac:dyDescent="0.2">
      <c r="A4267" s="2"/>
      <c r="B4267" s="2"/>
      <c r="C4267" s="2"/>
      <c r="D4267" s="2"/>
      <c r="F4267" s="8"/>
      <c r="G4267" s="9"/>
    </row>
    <row r="4268" spans="1:7" x14ac:dyDescent="0.2">
      <c r="A4268" s="2"/>
      <c r="B4268" s="2"/>
      <c r="C4268" s="2"/>
      <c r="D4268" s="2"/>
      <c r="F4268" s="8"/>
      <c r="G4268" s="9"/>
    </row>
    <row r="4269" spans="1:7" x14ac:dyDescent="0.2">
      <c r="A4269" s="2"/>
      <c r="B4269" s="2"/>
      <c r="C4269" s="2"/>
      <c r="D4269" s="2"/>
      <c r="F4269" s="8"/>
      <c r="G4269" s="9"/>
    </row>
    <row r="4270" spans="1:7" x14ac:dyDescent="0.2">
      <c r="A4270" s="2"/>
      <c r="B4270" s="2"/>
      <c r="C4270" s="2"/>
      <c r="D4270" s="2"/>
      <c r="F4270" s="8"/>
      <c r="G4270" s="9"/>
    </row>
    <row r="4271" spans="1:7" x14ac:dyDescent="0.2">
      <c r="A4271" s="2"/>
      <c r="B4271" s="2"/>
      <c r="C4271" s="2"/>
      <c r="D4271" s="2"/>
      <c r="G4271" s="9"/>
    </row>
    <row r="4272" spans="1:7" x14ac:dyDescent="0.2">
      <c r="A4272" s="2"/>
      <c r="B4272" s="2"/>
      <c r="C4272" s="2"/>
      <c r="D4272" s="2"/>
      <c r="F4272" s="8"/>
      <c r="G4272" s="9"/>
    </row>
    <row r="4273" spans="1:7" x14ac:dyDescent="0.2">
      <c r="A4273" s="2"/>
      <c r="B4273" s="2"/>
      <c r="C4273" s="2"/>
      <c r="D4273" s="2"/>
      <c r="F4273" s="8"/>
      <c r="G4273" s="9"/>
    </row>
    <row r="4274" spans="1:7" x14ac:dyDescent="0.2">
      <c r="A4274" s="2"/>
      <c r="B4274" s="2"/>
      <c r="C4274" s="2"/>
      <c r="D4274" s="2"/>
      <c r="F4274" s="8"/>
      <c r="G4274" s="9"/>
    </row>
    <row r="4275" spans="1:7" x14ac:dyDescent="0.2">
      <c r="A4275" s="2"/>
      <c r="B4275" s="2"/>
      <c r="C4275" s="2"/>
      <c r="D4275" s="2"/>
      <c r="F4275" s="8"/>
      <c r="G4275" s="9"/>
    </row>
    <row r="4276" spans="1:7" x14ac:dyDescent="0.2">
      <c r="A4276" s="2"/>
      <c r="B4276" s="2"/>
      <c r="C4276" s="2"/>
      <c r="D4276" s="2"/>
      <c r="F4276" s="8"/>
      <c r="G4276" s="9"/>
    </row>
    <row r="4277" spans="1:7" x14ac:dyDescent="0.2">
      <c r="A4277" s="2"/>
      <c r="B4277" s="2"/>
      <c r="C4277" s="2"/>
      <c r="D4277" s="2"/>
      <c r="F4277" s="8"/>
      <c r="G4277" s="9"/>
    </row>
    <row r="4278" spans="1:7" x14ac:dyDescent="0.2">
      <c r="A4278" s="2"/>
      <c r="B4278" s="2"/>
      <c r="C4278" s="2"/>
      <c r="D4278" s="2"/>
      <c r="F4278" s="8"/>
      <c r="G4278" s="9"/>
    </row>
    <row r="4279" spans="1:7" x14ac:dyDescent="0.2">
      <c r="A4279" s="2"/>
      <c r="B4279" s="2"/>
      <c r="C4279" s="2"/>
      <c r="D4279" s="2"/>
      <c r="F4279" s="8"/>
      <c r="G4279" s="9"/>
    </row>
    <row r="4280" spans="1:7" x14ac:dyDescent="0.2">
      <c r="A4280" s="2"/>
      <c r="B4280" s="2"/>
      <c r="C4280" s="2"/>
      <c r="D4280" s="2"/>
      <c r="F4280" s="8"/>
      <c r="G4280" s="9"/>
    </row>
    <row r="4281" spans="1:7" x14ac:dyDescent="0.2">
      <c r="A4281" s="2"/>
      <c r="B4281" s="2"/>
      <c r="C4281" s="2"/>
      <c r="D4281" s="2"/>
      <c r="F4281" s="8"/>
      <c r="G4281" s="9"/>
    </row>
    <row r="4282" spans="1:7" x14ac:dyDescent="0.2">
      <c r="A4282" s="2"/>
      <c r="B4282" s="2"/>
      <c r="C4282" s="2"/>
      <c r="D4282" s="2"/>
      <c r="F4282" s="8"/>
      <c r="G4282" s="9"/>
    </row>
    <row r="4283" spans="1:7" x14ac:dyDescent="0.2">
      <c r="A4283" s="2"/>
      <c r="B4283" s="2"/>
      <c r="C4283" s="2"/>
      <c r="D4283" s="2"/>
      <c r="F4283" s="8"/>
      <c r="G4283" s="9"/>
    </row>
    <row r="4284" spans="1:7" x14ac:dyDescent="0.2">
      <c r="A4284" s="2"/>
      <c r="B4284" s="2"/>
      <c r="C4284" s="2"/>
      <c r="D4284" s="2"/>
      <c r="F4284" s="8"/>
      <c r="G4284" s="9"/>
    </row>
    <row r="4285" spans="1:7" x14ac:dyDescent="0.2">
      <c r="A4285" s="2"/>
      <c r="B4285" s="2"/>
      <c r="C4285" s="2"/>
      <c r="D4285" s="2"/>
      <c r="F4285" s="8"/>
      <c r="G4285" s="9"/>
    </row>
    <row r="4286" spans="1:7" x14ac:dyDescent="0.2">
      <c r="A4286" s="2"/>
      <c r="B4286" s="2"/>
      <c r="C4286" s="2"/>
      <c r="D4286" s="2"/>
      <c r="F4286" s="8"/>
      <c r="G4286" s="9"/>
    </row>
    <row r="4287" spans="1:7" x14ac:dyDescent="0.2">
      <c r="A4287" s="2"/>
      <c r="B4287" s="2"/>
      <c r="C4287" s="2"/>
      <c r="D4287" s="2"/>
      <c r="F4287" s="8"/>
      <c r="G4287" s="9"/>
    </row>
    <row r="4288" spans="1:7" x14ac:dyDescent="0.2">
      <c r="A4288" s="2"/>
      <c r="B4288" s="2"/>
      <c r="C4288" s="2"/>
      <c r="D4288" s="2"/>
      <c r="F4288" s="8"/>
      <c r="G4288" s="9"/>
    </row>
    <row r="4289" spans="1:7" x14ac:dyDescent="0.2">
      <c r="A4289" s="2"/>
      <c r="B4289" s="2"/>
      <c r="C4289" s="2"/>
      <c r="D4289" s="2"/>
      <c r="F4289" s="8"/>
      <c r="G4289" s="9"/>
    </row>
    <row r="4290" spans="1:7" x14ac:dyDescent="0.2">
      <c r="A4290" s="2"/>
      <c r="B4290" s="2"/>
      <c r="C4290" s="2"/>
      <c r="D4290" s="2"/>
      <c r="F4290" s="8"/>
      <c r="G4290" s="9"/>
    </row>
    <row r="4291" spans="1:7" x14ac:dyDescent="0.2">
      <c r="A4291" s="2"/>
      <c r="B4291" s="2"/>
      <c r="C4291" s="2"/>
      <c r="D4291" s="2"/>
      <c r="F4291" s="8"/>
      <c r="G4291" s="9"/>
    </row>
    <row r="4292" spans="1:7" x14ac:dyDescent="0.2">
      <c r="A4292" s="2"/>
      <c r="B4292" s="2"/>
      <c r="C4292" s="2"/>
      <c r="D4292" s="2"/>
      <c r="F4292" s="8"/>
    </row>
    <row r="4293" spans="1:7" x14ac:dyDescent="0.2">
      <c r="A4293" s="2"/>
      <c r="B4293" s="2"/>
      <c r="C4293" s="2"/>
      <c r="D4293" s="2"/>
      <c r="F4293" s="8"/>
      <c r="G4293" s="9"/>
    </row>
    <row r="4294" spans="1:7" x14ac:dyDescent="0.2">
      <c r="A4294" s="2"/>
      <c r="B4294" s="2"/>
      <c r="C4294" s="2"/>
      <c r="D4294" s="2"/>
      <c r="F4294" s="8"/>
      <c r="G4294" s="9"/>
    </row>
    <row r="4295" spans="1:7" x14ac:dyDescent="0.2">
      <c r="A4295" s="2"/>
      <c r="B4295" s="2"/>
      <c r="C4295" s="2"/>
      <c r="D4295" s="2"/>
      <c r="F4295" s="8"/>
      <c r="G4295" s="9"/>
    </row>
    <row r="4296" spans="1:7" x14ac:dyDescent="0.2">
      <c r="A4296" s="2"/>
      <c r="B4296" s="2"/>
      <c r="C4296" s="2"/>
      <c r="D4296" s="2"/>
      <c r="F4296" s="8"/>
      <c r="G4296" s="9"/>
    </row>
    <row r="4297" spans="1:7" x14ac:dyDescent="0.2">
      <c r="A4297" s="2"/>
      <c r="B4297" s="2"/>
      <c r="C4297" s="2"/>
      <c r="D4297" s="2"/>
      <c r="F4297" s="8"/>
      <c r="G4297" s="9"/>
    </row>
    <row r="4298" spans="1:7" x14ac:dyDescent="0.2">
      <c r="A4298" s="2"/>
      <c r="B4298" s="2"/>
      <c r="C4298" s="2"/>
      <c r="D4298" s="2"/>
      <c r="F4298" s="8"/>
      <c r="G4298" s="9"/>
    </row>
    <row r="4299" spans="1:7" x14ac:dyDescent="0.2">
      <c r="A4299" s="2"/>
      <c r="B4299" s="2"/>
      <c r="C4299" s="2"/>
      <c r="D4299" s="2"/>
      <c r="F4299" s="8"/>
      <c r="G4299" s="9"/>
    </row>
    <row r="4300" spans="1:7" x14ac:dyDescent="0.2">
      <c r="A4300" s="2"/>
      <c r="B4300" s="2"/>
      <c r="C4300" s="2"/>
      <c r="D4300" s="2"/>
      <c r="F4300" s="8"/>
      <c r="G4300" s="9"/>
    </row>
    <row r="4301" spans="1:7" x14ac:dyDescent="0.2">
      <c r="A4301" s="2"/>
      <c r="B4301" s="2"/>
      <c r="C4301" s="2"/>
      <c r="D4301" s="2"/>
      <c r="F4301" s="8"/>
      <c r="G4301" s="9"/>
    </row>
    <row r="4302" spans="1:7" x14ac:dyDescent="0.2">
      <c r="A4302" s="2"/>
      <c r="B4302" s="2"/>
      <c r="C4302" s="2"/>
      <c r="D4302" s="2"/>
      <c r="F4302" s="8"/>
      <c r="G4302" s="9"/>
    </row>
    <row r="4303" spans="1:7" x14ac:dyDescent="0.2">
      <c r="A4303" s="2"/>
      <c r="B4303" s="2"/>
      <c r="C4303" s="2"/>
      <c r="D4303" s="2"/>
      <c r="F4303" s="8"/>
      <c r="G4303" s="9"/>
    </row>
    <row r="4304" spans="1:7" x14ac:dyDescent="0.2">
      <c r="A4304" s="2"/>
      <c r="B4304" s="2"/>
      <c r="C4304" s="2"/>
      <c r="D4304" s="2"/>
      <c r="F4304" s="8"/>
      <c r="G4304" s="9"/>
    </row>
    <row r="4305" spans="1:7" x14ac:dyDescent="0.2">
      <c r="A4305" s="2"/>
      <c r="B4305" s="2"/>
      <c r="C4305" s="2"/>
      <c r="D4305" s="2"/>
      <c r="F4305" s="8"/>
      <c r="G4305" s="9"/>
    </row>
    <row r="4306" spans="1:7" x14ac:dyDescent="0.2">
      <c r="A4306" s="2"/>
      <c r="B4306" s="2"/>
      <c r="C4306" s="2"/>
      <c r="D4306" s="2"/>
      <c r="F4306" s="8"/>
      <c r="G4306" s="9"/>
    </row>
    <row r="4307" spans="1:7" x14ac:dyDescent="0.2">
      <c r="A4307" s="2"/>
      <c r="B4307" s="2"/>
      <c r="C4307" s="2"/>
      <c r="D4307" s="2"/>
      <c r="F4307" s="8"/>
      <c r="G4307" s="9"/>
    </row>
    <row r="4308" spans="1:7" x14ac:dyDescent="0.2">
      <c r="A4308" s="2"/>
      <c r="B4308" s="2"/>
      <c r="C4308" s="2"/>
      <c r="D4308" s="2"/>
      <c r="F4308" s="8"/>
      <c r="G4308" s="9"/>
    </row>
    <row r="4309" spans="1:7" x14ac:dyDescent="0.2">
      <c r="A4309" s="2"/>
      <c r="B4309" s="2"/>
      <c r="C4309" s="2"/>
      <c r="D4309" s="2"/>
      <c r="F4309" s="8"/>
      <c r="G4309" s="9"/>
    </row>
    <row r="4310" spans="1:7" x14ac:dyDescent="0.2">
      <c r="A4310" s="2"/>
      <c r="B4310" s="2"/>
      <c r="C4310" s="2"/>
      <c r="D4310" s="2"/>
      <c r="F4310" s="8"/>
      <c r="G4310" s="9"/>
    </row>
    <row r="4311" spans="1:7" x14ac:dyDescent="0.2">
      <c r="A4311" s="2"/>
      <c r="B4311" s="2"/>
      <c r="C4311" s="2"/>
      <c r="D4311" s="2"/>
      <c r="F4311" s="8"/>
      <c r="G4311" s="9"/>
    </row>
    <row r="4312" spans="1:7" x14ac:dyDescent="0.2">
      <c r="A4312" s="2"/>
      <c r="B4312" s="2"/>
      <c r="C4312" s="2"/>
      <c r="D4312" s="2"/>
      <c r="F4312" s="8"/>
      <c r="G4312" s="9"/>
    </row>
    <row r="4313" spans="1:7" x14ac:dyDescent="0.2">
      <c r="A4313" s="2"/>
      <c r="B4313" s="2"/>
      <c r="C4313" s="2"/>
      <c r="D4313" s="2"/>
      <c r="F4313" s="8"/>
      <c r="G4313" s="9"/>
    </row>
    <row r="4314" spans="1:7" x14ac:dyDescent="0.2">
      <c r="A4314" s="2"/>
      <c r="B4314" s="2"/>
      <c r="C4314" s="2"/>
      <c r="D4314" s="2"/>
      <c r="F4314" s="8"/>
      <c r="G4314" s="9"/>
    </row>
    <row r="4315" spans="1:7" x14ac:dyDescent="0.2">
      <c r="A4315" s="2"/>
      <c r="B4315" s="2"/>
      <c r="C4315" s="2"/>
      <c r="D4315" s="2"/>
      <c r="F4315" s="8"/>
      <c r="G4315" s="9"/>
    </row>
    <row r="4316" spans="1:7" x14ac:dyDescent="0.2">
      <c r="A4316" s="2"/>
      <c r="B4316" s="2"/>
      <c r="C4316" s="2"/>
      <c r="D4316" s="2"/>
      <c r="F4316" s="8"/>
      <c r="G4316" s="9"/>
    </row>
    <row r="4317" spans="1:7" x14ac:dyDescent="0.2">
      <c r="A4317" s="2"/>
      <c r="B4317" s="2"/>
      <c r="C4317" s="2"/>
      <c r="D4317" s="2"/>
      <c r="F4317" s="8"/>
      <c r="G4317" s="9"/>
    </row>
    <row r="4318" spans="1:7" x14ac:dyDescent="0.2">
      <c r="A4318" s="2"/>
      <c r="B4318" s="2"/>
      <c r="C4318" s="2"/>
      <c r="D4318" s="2"/>
      <c r="F4318" s="8"/>
      <c r="G4318" s="9"/>
    </row>
    <row r="4319" spans="1:7" x14ac:dyDescent="0.2">
      <c r="A4319" s="2"/>
      <c r="B4319" s="2"/>
      <c r="C4319" s="2"/>
      <c r="D4319" s="2"/>
      <c r="F4319" s="8"/>
      <c r="G4319" s="9"/>
    </row>
    <row r="4320" spans="1:7" x14ac:dyDescent="0.2">
      <c r="A4320" s="2"/>
      <c r="B4320" s="2"/>
      <c r="C4320" s="2"/>
      <c r="D4320" s="2"/>
      <c r="F4320" s="8"/>
      <c r="G4320" s="9"/>
    </row>
    <row r="4321" spans="1:7" x14ac:dyDescent="0.2">
      <c r="A4321" s="2"/>
      <c r="B4321" s="2"/>
      <c r="C4321" s="2"/>
      <c r="D4321" s="2"/>
      <c r="F4321" s="8"/>
      <c r="G4321" s="9"/>
    </row>
    <row r="4322" spans="1:7" x14ac:dyDescent="0.2">
      <c r="A4322" s="2"/>
      <c r="B4322" s="2"/>
      <c r="C4322" s="2"/>
      <c r="D4322" s="2"/>
      <c r="F4322" s="8"/>
      <c r="G4322" s="9"/>
    </row>
    <row r="4323" spans="1:7" x14ac:dyDescent="0.2">
      <c r="A4323" s="2"/>
      <c r="B4323" s="2"/>
      <c r="C4323" s="2"/>
      <c r="D4323" s="2"/>
      <c r="F4323" s="8"/>
      <c r="G4323" s="9"/>
    </row>
    <row r="4324" spans="1:7" x14ac:dyDescent="0.2">
      <c r="A4324" s="2"/>
      <c r="B4324" s="2"/>
      <c r="C4324" s="2"/>
      <c r="D4324" s="2"/>
      <c r="F4324" s="8"/>
      <c r="G4324" s="9"/>
    </row>
    <row r="4325" spans="1:7" x14ac:dyDescent="0.2">
      <c r="A4325" s="2"/>
      <c r="B4325" s="2"/>
      <c r="C4325" s="2"/>
      <c r="D4325" s="2"/>
      <c r="F4325" s="8"/>
      <c r="G4325" s="9"/>
    </row>
    <row r="4326" spans="1:7" x14ac:dyDescent="0.2">
      <c r="A4326" s="2"/>
      <c r="B4326" s="2"/>
      <c r="C4326" s="2"/>
      <c r="D4326" s="2"/>
      <c r="F4326" s="8"/>
      <c r="G4326" s="9"/>
    </row>
    <row r="4327" spans="1:7" x14ac:dyDescent="0.2">
      <c r="A4327" s="2"/>
      <c r="B4327" s="2"/>
      <c r="C4327" s="2"/>
      <c r="D4327" s="2"/>
      <c r="F4327" s="8"/>
      <c r="G4327" s="9"/>
    </row>
    <row r="4328" spans="1:7" x14ac:dyDescent="0.2">
      <c r="A4328" s="2"/>
      <c r="B4328" s="2"/>
      <c r="C4328" s="2"/>
      <c r="D4328" s="2"/>
      <c r="F4328" s="8"/>
      <c r="G4328" s="9"/>
    </row>
    <row r="4329" spans="1:7" x14ac:dyDescent="0.2">
      <c r="A4329" s="2"/>
      <c r="B4329" s="2"/>
      <c r="C4329" s="2"/>
      <c r="D4329" s="2"/>
      <c r="F4329" s="8"/>
      <c r="G4329" s="9"/>
    </row>
    <row r="4330" spans="1:7" x14ac:dyDescent="0.2">
      <c r="A4330" s="2"/>
      <c r="B4330" s="2"/>
      <c r="C4330" s="2"/>
      <c r="D4330" s="2"/>
      <c r="F4330" s="8"/>
      <c r="G4330" s="9"/>
    </row>
    <row r="4331" spans="1:7" x14ac:dyDescent="0.2">
      <c r="A4331" s="2"/>
      <c r="B4331" s="2"/>
      <c r="C4331" s="2"/>
      <c r="D4331" s="2"/>
      <c r="F4331" s="8"/>
      <c r="G4331" s="9"/>
    </row>
    <row r="4332" spans="1:7" x14ac:dyDescent="0.2">
      <c r="A4332" s="2"/>
      <c r="B4332" s="2"/>
      <c r="C4332" s="2"/>
      <c r="D4332" s="2"/>
      <c r="F4332" s="8"/>
      <c r="G4332" s="9"/>
    </row>
    <row r="4333" spans="1:7" x14ac:dyDescent="0.2">
      <c r="A4333" s="2"/>
      <c r="B4333" s="2"/>
      <c r="C4333" s="2"/>
      <c r="D4333" s="2"/>
      <c r="F4333" s="8"/>
      <c r="G4333" s="9"/>
    </row>
    <row r="4334" spans="1:7" x14ac:dyDescent="0.2">
      <c r="A4334" s="2"/>
      <c r="B4334" s="2"/>
      <c r="C4334" s="2"/>
      <c r="D4334" s="2"/>
      <c r="F4334" s="8"/>
      <c r="G4334" s="9"/>
    </row>
    <row r="4335" spans="1:7" x14ac:dyDescent="0.2">
      <c r="A4335" s="2"/>
      <c r="B4335" s="2"/>
      <c r="C4335" s="2"/>
      <c r="D4335" s="2"/>
      <c r="F4335" s="8"/>
      <c r="G4335" s="9"/>
    </row>
    <row r="4336" spans="1:7" x14ac:dyDescent="0.2">
      <c r="A4336" s="2"/>
      <c r="B4336" s="2"/>
      <c r="C4336" s="2"/>
      <c r="D4336" s="2"/>
      <c r="F4336" s="8"/>
      <c r="G4336" s="9"/>
    </row>
    <row r="4337" spans="1:7" x14ac:dyDescent="0.2">
      <c r="A4337" s="2"/>
      <c r="B4337" s="2"/>
      <c r="C4337" s="2"/>
      <c r="D4337" s="2"/>
      <c r="F4337" s="8"/>
      <c r="G4337" s="9"/>
    </row>
    <row r="4338" spans="1:7" x14ac:dyDescent="0.2">
      <c r="A4338" s="2"/>
      <c r="B4338" s="2"/>
      <c r="C4338" s="2"/>
      <c r="D4338" s="2"/>
      <c r="F4338" s="8"/>
      <c r="G4338" s="9"/>
    </row>
    <row r="4339" spans="1:7" x14ac:dyDescent="0.2">
      <c r="A4339" s="2"/>
      <c r="B4339" s="2"/>
      <c r="C4339" s="2"/>
      <c r="D4339" s="2"/>
      <c r="F4339" s="8"/>
      <c r="G4339" s="9"/>
    </row>
    <row r="4340" spans="1:7" x14ac:dyDescent="0.2">
      <c r="A4340" s="2"/>
      <c r="B4340" s="2"/>
      <c r="C4340" s="2"/>
      <c r="D4340" s="2"/>
      <c r="F4340" s="8"/>
      <c r="G4340" s="9"/>
    </row>
    <row r="4341" spans="1:7" x14ac:dyDescent="0.2">
      <c r="A4341" s="2"/>
      <c r="B4341" s="2"/>
      <c r="C4341" s="2"/>
      <c r="D4341" s="2"/>
      <c r="F4341" s="8"/>
      <c r="G4341" s="9"/>
    </row>
    <row r="4342" spans="1:7" x14ac:dyDescent="0.2">
      <c r="A4342" s="2"/>
      <c r="B4342" s="2"/>
      <c r="C4342" s="2"/>
      <c r="D4342" s="2"/>
      <c r="F4342" s="8"/>
      <c r="G4342" s="9"/>
    </row>
    <row r="4343" spans="1:7" x14ac:dyDescent="0.2">
      <c r="A4343" s="2"/>
      <c r="B4343" s="2"/>
      <c r="C4343" s="2"/>
      <c r="D4343" s="2"/>
      <c r="F4343" s="8"/>
      <c r="G4343" s="9"/>
    </row>
    <row r="4344" spans="1:7" x14ac:dyDescent="0.2">
      <c r="A4344" s="2"/>
      <c r="B4344" s="2"/>
      <c r="C4344" s="2"/>
      <c r="D4344" s="2"/>
      <c r="F4344" s="8"/>
      <c r="G4344" s="9"/>
    </row>
    <row r="4345" spans="1:7" x14ac:dyDescent="0.2">
      <c r="A4345" s="2"/>
      <c r="B4345" s="2"/>
      <c r="C4345" s="2"/>
      <c r="D4345" s="2"/>
      <c r="F4345" s="8"/>
      <c r="G4345" s="9"/>
    </row>
    <row r="4346" spans="1:7" x14ac:dyDescent="0.2">
      <c r="A4346" s="2"/>
      <c r="B4346" s="2"/>
      <c r="C4346" s="2"/>
      <c r="D4346" s="2"/>
      <c r="F4346" s="8"/>
      <c r="G4346" s="9"/>
    </row>
    <row r="4347" spans="1:7" x14ac:dyDescent="0.2">
      <c r="A4347" s="2"/>
      <c r="B4347" s="2"/>
      <c r="C4347" s="2"/>
      <c r="D4347" s="2"/>
      <c r="F4347" s="8"/>
      <c r="G4347" s="9"/>
    </row>
    <row r="4348" spans="1:7" x14ac:dyDescent="0.2">
      <c r="A4348" s="2"/>
      <c r="B4348" s="2"/>
      <c r="C4348" s="2"/>
      <c r="D4348" s="2"/>
      <c r="F4348" s="8"/>
      <c r="G4348" s="9"/>
    </row>
    <row r="4349" spans="1:7" x14ac:dyDescent="0.2">
      <c r="A4349" s="2"/>
      <c r="B4349" s="2"/>
      <c r="C4349" s="2"/>
      <c r="D4349" s="2"/>
      <c r="F4349" s="8"/>
      <c r="G4349" s="9"/>
    </row>
    <row r="4350" spans="1:7" x14ac:dyDescent="0.2">
      <c r="A4350" s="2"/>
      <c r="B4350" s="2"/>
      <c r="C4350" s="2"/>
      <c r="D4350" s="2"/>
      <c r="F4350" s="8"/>
      <c r="G4350" s="9"/>
    </row>
    <row r="4351" spans="1:7" x14ac:dyDescent="0.2">
      <c r="A4351" s="2"/>
      <c r="B4351" s="2"/>
      <c r="C4351" s="2"/>
      <c r="D4351" s="2"/>
      <c r="F4351" s="8"/>
      <c r="G4351" s="9"/>
    </row>
    <row r="4352" spans="1:7" x14ac:dyDescent="0.2">
      <c r="A4352" s="2"/>
      <c r="B4352" s="2"/>
      <c r="C4352" s="2"/>
      <c r="D4352" s="2"/>
      <c r="F4352" s="8"/>
      <c r="G4352" s="9"/>
    </row>
    <row r="4353" spans="1:7" x14ac:dyDescent="0.2">
      <c r="A4353" s="2"/>
      <c r="B4353" s="2"/>
      <c r="C4353" s="2"/>
      <c r="D4353" s="2"/>
      <c r="F4353" s="8"/>
      <c r="G4353" s="9"/>
    </row>
    <row r="4354" spans="1:7" x14ac:dyDescent="0.2">
      <c r="A4354" s="2"/>
      <c r="B4354" s="2"/>
      <c r="C4354" s="2"/>
      <c r="D4354" s="2"/>
      <c r="F4354" s="8"/>
      <c r="G4354" s="9"/>
    </row>
    <row r="4355" spans="1:7" x14ac:dyDescent="0.2">
      <c r="A4355" s="2"/>
      <c r="B4355" s="2"/>
      <c r="C4355" s="2"/>
      <c r="D4355" s="2"/>
      <c r="F4355" s="8"/>
      <c r="G4355" s="9"/>
    </row>
    <row r="4356" spans="1:7" x14ac:dyDescent="0.2">
      <c r="A4356" s="2"/>
      <c r="B4356" s="2"/>
      <c r="C4356" s="2"/>
      <c r="D4356" s="2"/>
      <c r="F4356" s="8"/>
      <c r="G4356" s="9"/>
    </row>
    <row r="4357" spans="1:7" x14ac:dyDescent="0.2">
      <c r="A4357" s="2"/>
      <c r="B4357" s="2"/>
      <c r="C4357" s="2"/>
      <c r="D4357" s="2"/>
      <c r="F4357" s="8"/>
      <c r="G4357" s="9"/>
    </row>
    <row r="4358" spans="1:7" x14ac:dyDescent="0.2">
      <c r="A4358" s="2"/>
      <c r="B4358" s="2"/>
      <c r="C4358" s="2"/>
      <c r="D4358" s="2"/>
      <c r="F4358" s="8"/>
      <c r="G4358" s="9"/>
    </row>
    <row r="4359" spans="1:7" x14ac:dyDescent="0.2">
      <c r="A4359" s="2"/>
      <c r="B4359" s="2"/>
      <c r="C4359" s="2"/>
      <c r="D4359" s="2"/>
      <c r="F4359" s="8"/>
      <c r="G4359" s="9"/>
    </row>
    <row r="4360" spans="1:7" x14ac:dyDescent="0.2">
      <c r="A4360" s="2"/>
      <c r="B4360" s="2"/>
      <c r="C4360" s="2"/>
      <c r="D4360" s="2"/>
      <c r="F4360" s="8"/>
      <c r="G4360" s="9"/>
    </row>
    <row r="4361" spans="1:7" x14ac:dyDescent="0.2">
      <c r="A4361" s="2"/>
      <c r="B4361" s="2"/>
      <c r="C4361" s="2"/>
      <c r="D4361" s="2"/>
      <c r="F4361" s="8"/>
      <c r="G4361" s="9"/>
    </row>
    <row r="4362" spans="1:7" x14ac:dyDescent="0.2">
      <c r="A4362" s="2"/>
      <c r="B4362" s="2"/>
      <c r="C4362" s="2"/>
      <c r="D4362" s="2"/>
      <c r="F4362" s="8"/>
      <c r="G4362" s="9"/>
    </row>
    <row r="4363" spans="1:7" x14ac:dyDescent="0.2">
      <c r="A4363" s="2"/>
      <c r="B4363" s="2"/>
      <c r="C4363" s="2"/>
      <c r="D4363" s="2"/>
      <c r="F4363" s="8"/>
      <c r="G4363" s="9"/>
    </row>
    <row r="4364" spans="1:7" x14ac:dyDescent="0.2">
      <c r="A4364" s="2"/>
      <c r="B4364" s="2"/>
      <c r="C4364" s="2"/>
      <c r="D4364" s="2"/>
      <c r="F4364" s="8"/>
      <c r="G4364" s="9"/>
    </row>
    <row r="4365" spans="1:7" x14ac:dyDescent="0.2">
      <c r="A4365" s="2"/>
      <c r="B4365" s="2"/>
      <c r="C4365" s="2"/>
      <c r="D4365" s="2"/>
      <c r="F4365" s="8"/>
      <c r="G4365" s="9"/>
    </row>
    <row r="4366" spans="1:7" x14ac:dyDescent="0.2">
      <c r="A4366" s="2"/>
      <c r="B4366" s="2"/>
      <c r="C4366" s="2"/>
      <c r="D4366" s="2"/>
      <c r="F4366" s="8"/>
      <c r="G4366" s="9"/>
    </row>
    <row r="4367" spans="1:7" x14ac:dyDescent="0.2">
      <c r="A4367" s="2"/>
      <c r="B4367" s="2"/>
      <c r="C4367" s="2"/>
      <c r="D4367" s="2"/>
      <c r="F4367" s="8"/>
      <c r="G4367" s="9"/>
    </row>
    <row r="4368" spans="1:7" x14ac:dyDescent="0.2">
      <c r="A4368" s="2"/>
      <c r="B4368" s="2"/>
      <c r="C4368" s="2"/>
      <c r="D4368" s="2"/>
      <c r="F4368" s="8"/>
      <c r="G4368" s="9"/>
    </row>
    <row r="4369" spans="1:7" x14ac:dyDescent="0.2">
      <c r="A4369" s="2"/>
      <c r="B4369" s="2"/>
      <c r="C4369" s="2"/>
      <c r="D4369" s="2"/>
      <c r="F4369" s="8"/>
      <c r="G4369" s="9"/>
    </row>
    <row r="4370" spans="1:7" x14ac:dyDescent="0.2">
      <c r="A4370" s="2"/>
      <c r="B4370" s="2"/>
      <c r="C4370" s="2"/>
      <c r="D4370" s="2"/>
      <c r="F4370" s="8"/>
      <c r="G4370" s="9"/>
    </row>
    <row r="4371" spans="1:7" x14ac:dyDescent="0.2">
      <c r="A4371" s="2"/>
      <c r="B4371" s="2"/>
      <c r="C4371" s="2"/>
      <c r="D4371" s="2"/>
      <c r="F4371" s="8"/>
      <c r="G4371" s="9"/>
    </row>
    <row r="4372" spans="1:7" x14ac:dyDescent="0.2">
      <c r="A4372" s="2"/>
      <c r="B4372" s="2"/>
      <c r="C4372" s="2"/>
      <c r="D4372" s="2"/>
      <c r="F4372" s="8"/>
      <c r="G4372" s="9"/>
    </row>
    <row r="4373" spans="1:7" x14ac:dyDescent="0.2">
      <c r="A4373" s="2"/>
      <c r="B4373" s="2"/>
      <c r="C4373" s="2"/>
      <c r="D4373" s="2"/>
      <c r="F4373" s="8"/>
      <c r="G4373" s="9"/>
    </row>
    <row r="4374" spans="1:7" x14ac:dyDescent="0.2">
      <c r="A4374" s="2"/>
      <c r="B4374" s="2"/>
      <c r="C4374" s="2"/>
      <c r="D4374" s="2"/>
      <c r="F4374" s="8"/>
      <c r="G4374" s="9"/>
    </row>
    <row r="4375" spans="1:7" x14ac:dyDescent="0.2">
      <c r="A4375" s="2"/>
      <c r="B4375" s="2"/>
      <c r="C4375" s="2"/>
      <c r="D4375" s="2"/>
      <c r="F4375" s="8"/>
      <c r="G4375" s="9"/>
    </row>
    <row r="4376" spans="1:7" x14ac:dyDescent="0.2">
      <c r="A4376" s="2"/>
      <c r="B4376" s="2"/>
      <c r="C4376" s="2"/>
      <c r="D4376" s="2"/>
      <c r="F4376" s="8"/>
      <c r="G4376" s="9"/>
    </row>
    <row r="4377" spans="1:7" x14ac:dyDescent="0.2">
      <c r="A4377" s="2"/>
      <c r="B4377" s="2"/>
      <c r="C4377" s="2"/>
      <c r="D4377" s="2"/>
      <c r="F4377" s="8"/>
      <c r="G4377" s="9"/>
    </row>
    <row r="4378" spans="1:7" x14ac:dyDescent="0.2">
      <c r="A4378" s="2"/>
      <c r="B4378" s="2"/>
      <c r="C4378" s="2"/>
      <c r="D4378" s="2"/>
      <c r="F4378" s="8"/>
      <c r="G4378" s="9"/>
    </row>
    <row r="4379" spans="1:7" x14ac:dyDescent="0.2">
      <c r="A4379" s="2"/>
      <c r="B4379" s="2"/>
      <c r="C4379" s="2"/>
      <c r="D4379" s="2"/>
      <c r="F4379" s="8"/>
      <c r="G4379" s="9"/>
    </row>
    <row r="4380" spans="1:7" x14ac:dyDescent="0.2">
      <c r="A4380" s="2"/>
      <c r="B4380" s="2"/>
      <c r="C4380" s="2"/>
      <c r="D4380" s="2"/>
      <c r="F4380" s="8"/>
      <c r="G4380" s="9"/>
    </row>
    <row r="4381" spans="1:7" x14ac:dyDescent="0.2">
      <c r="A4381" s="2"/>
      <c r="B4381" s="2"/>
      <c r="C4381" s="2"/>
      <c r="D4381" s="2"/>
      <c r="F4381" s="8"/>
      <c r="G4381" s="9"/>
    </row>
    <row r="4382" spans="1:7" x14ac:dyDescent="0.2">
      <c r="A4382" s="2"/>
      <c r="B4382" s="2"/>
      <c r="C4382" s="2"/>
      <c r="D4382" s="2"/>
      <c r="F4382" s="8"/>
      <c r="G4382" s="9"/>
    </row>
    <row r="4383" spans="1:7" x14ac:dyDescent="0.2">
      <c r="A4383" s="2"/>
      <c r="B4383" s="2"/>
      <c r="C4383" s="2"/>
      <c r="D4383" s="2"/>
      <c r="F4383" s="8"/>
      <c r="G4383" s="9"/>
    </row>
    <row r="4384" spans="1:7" x14ac:dyDescent="0.2">
      <c r="A4384" s="2"/>
      <c r="B4384" s="2"/>
      <c r="C4384" s="2"/>
      <c r="D4384" s="2"/>
      <c r="F4384" s="8"/>
      <c r="G4384" s="9"/>
    </row>
    <row r="4385" spans="1:7" x14ac:dyDescent="0.2">
      <c r="A4385" s="2"/>
      <c r="B4385" s="2"/>
      <c r="C4385" s="2"/>
      <c r="D4385" s="2"/>
      <c r="F4385" s="8"/>
      <c r="G4385" s="9"/>
    </row>
    <row r="4386" spans="1:7" x14ac:dyDescent="0.2">
      <c r="A4386" s="2"/>
      <c r="B4386" s="2"/>
      <c r="C4386" s="2"/>
      <c r="D4386" s="2"/>
      <c r="F4386" s="8"/>
      <c r="G4386" s="9"/>
    </row>
    <row r="4387" spans="1:7" x14ac:dyDescent="0.2">
      <c r="A4387" s="2"/>
      <c r="B4387" s="2"/>
      <c r="C4387" s="2"/>
      <c r="D4387" s="2"/>
      <c r="F4387" s="8"/>
      <c r="G4387" s="9"/>
    </row>
    <row r="4388" spans="1:7" x14ac:dyDescent="0.2">
      <c r="A4388" s="2"/>
      <c r="B4388" s="2"/>
      <c r="C4388" s="2"/>
      <c r="D4388" s="2"/>
      <c r="F4388" s="8"/>
      <c r="G4388" s="9"/>
    </row>
    <row r="4389" spans="1:7" x14ac:dyDescent="0.2">
      <c r="A4389" s="2"/>
      <c r="B4389" s="2"/>
      <c r="C4389" s="2"/>
      <c r="D4389" s="2"/>
      <c r="F4389" s="8"/>
      <c r="G4389" s="9"/>
    </row>
    <row r="4390" spans="1:7" x14ac:dyDescent="0.2">
      <c r="A4390" s="2"/>
      <c r="B4390" s="2"/>
      <c r="C4390" s="2"/>
      <c r="D4390" s="2"/>
      <c r="F4390" s="8"/>
      <c r="G4390" s="9"/>
    </row>
    <row r="4391" spans="1:7" x14ac:dyDescent="0.2">
      <c r="A4391" s="2"/>
      <c r="B4391" s="2"/>
      <c r="C4391" s="2"/>
      <c r="D4391" s="2"/>
      <c r="F4391" s="8"/>
      <c r="G4391" s="9"/>
    </row>
    <row r="4392" spans="1:7" x14ac:dyDescent="0.2">
      <c r="A4392" s="2"/>
      <c r="B4392" s="2"/>
      <c r="C4392" s="2"/>
      <c r="D4392" s="2"/>
      <c r="F4392" s="8"/>
      <c r="G4392" s="9"/>
    </row>
    <row r="4393" spans="1:7" x14ac:dyDescent="0.2">
      <c r="A4393" s="2"/>
      <c r="B4393" s="2"/>
      <c r="C4393" s="2"/>
      <c r="D4393" s="2"/>
      <c r="F4393" s="8"/>
      <c r="G4393" s="9"/>
    </row>
    <row r="4394" spans="1:7" x14ac:dyDescent="0.2">
      <c r="A4394" s="2"/>
      <c r="B4394" s="2"/>
      <c r="C4394" s="2"/>
      <c r="D4394" s="2"/>
      <c r="F4394" s="8"/>
      <c r="G4394" s="9"/>
    </row>
    <row r="4395" spans="1:7" x14ac:dyDescent="0.2">
      <c r="A4395" s="2"/>
      <c r="B4395" s="2"/>
      <c r="C4395" s="2"/>
      <c r="D4395" s="2"/>
      <c r="F4395" s="8"/>
      <c r="G4395" s="9"/>
    </row>
    <row r="4396" spans="1:7" x14ac:dyDescent="0.2">
      <c r="A4396" s="2"/>
      <c r="B4396" s="2"/>
      <c r="C4396" s="2"/>
      <c r="D4396" s="2"/>
      <c r="F4396" s="8"/>
      <c r="G4396" s="9"/>
    </row>
    <row r="4397" spans="1:7" x14ac:dyDescent="0.2">
      <c r="A4397" s="2"/>
      <c r="B4397" s="2"/>
      <c r="C4397" s="2"/>
      <c r="D4397" s="2"/>
      <c r="F4397" s="8"/>
      <c r="G4397" s="9"/>
    </row>
    <row r="4398" spans="1:7" x14ac:dyDescent="0.2">
      <c r="A4398" s="2"/>
      <c r="B4398" s="2"/>
      <c r="C4398" s="2"/>
      <c r="D4398" s="2"/>
      <c r="F4398" s="8"/>
      <c r="G4398" s="9"/>
    </row>
    <row r="4399" spans="1:7" x14ac:dyDescent="0.2">
      <c r="A4399" s="2"/>
      <c r="B4399" s="2"/>
      <c r="C4399" s="2"/>
      <c r="D4399" s="2"/>
      <c r="F4399" s="8"/>
      <c r="G4399" s="9"/>
    </row>
    <row r="4400" spans="1:7" x14ac:dyDescent="0.2">
      <c r="A4400" s="2"/>
      <c r="B4400" s="2"/>
      <c r="C4400" s="2"/>
      <c r="D4400" s="2"/>
      <c r="F4400" s="8"/>
      <c r="G4400" s="9"/>
    </row>
    <row r="4401" spans="1:7" x14ac:dyDescent="0.2">
      <c r="A4401" s="2"/>
      <c r="B4401" s="2"/>
      <c r="C4401" s="2"/>
      <c r="D4401" s="2"/>
      <c r="F4401" s="8"/>
      <c r="G4401" s="9"/>
    </row>
    <row r="4402" spans="1:7" x14ac:dyDescent="0.2">
      <c r="A4402" s="2"/>
      <c r="B4402" s="2"/>
      <c r="C4402" s="2"/>
      <c r="D4402" s="2"/>
      <c r="F4402" s="8"/>
      <c r="G4402" s="9"/>
    </row>
    <row r="4403" spans="1:7" x14ac:dyDescent="0.2">
      <c r="A4403" s="2"/>
      <c r="B4403" s="2"/>
      <c r="C4403" s="2"/>
      <c r="D4403" s="2"/>
      <c r="F4403" s="8"/>
      <c r="G4403" s="9"/>
    </row>
    <row r="4404" spans="1:7" x14ac:dyDescent="0.2">
      <c r="A4404" s="2"/>
      <c r="B4404" s="2"/>
      <c r="C4404" s="2"/>
      <c r="D4404" s="2"/>
      <c r="F4404" s="8"/>
      <c r="G4404" s="9"/>
    </row>
    <row r="4405" spans="1:7" x14ac:dyDescent="0.2">
      <c r="A4405" s="2"/>
      <c r="B4405" s="2"/>
      <c r="C4405" s="2"/>
      <c r="D4405" s="2"/>
      <c r="F4405" s="8"/>
      <c r="G4405" s="9"/>
    </row>
    <row r="4406" spans="1:7" x14ac:dyDescent="0.2">
      <c r="A4406" s="2"/>
      <c r="B4406" s="2"/>
      <c r="C4406" s="2"/>
      <c r="D4406" s="2"/>
      <c r="F4406" s="8"/>
      <c r="G4406" s="9"/>
    </row>
    <row r="4407" spans="1:7" x14ac:dyDescent="0.2">
      <c r="A4407" s="2"/>
      <c r="B4407" s="2"/>
      <c r="C4407" s="2"/>
      <c r="D4407" s="2"/>
      <c r="F4407" s="8"/>
      <c r="G4407" s="9"/>
    </row>
    <row r="4408" spans="1:7" x14ac:dyDescent="0.2">
      <c r="A4408" s="2"/>
      <c r="B4408" s="2"/>
      <c r="C4408" s="2"/>
      <c r="D4408" s="2"/>
      <c r="F4408" s="8"/>
      <c r="G4408" s="9"/>
    </row>
    <row r="4409" spans="1:7" x14ac:dyDescent="0.2">
      <c r="A4409" s="2"/>
      <c r="B4409" s="2"/>
      <c r="C4409" s="2"/>
      <c r="D4409" s="2"/>
      <c r="F4409" s="8"/>
      <c r="G4409" s="9"/>
    </row>
    <row r="4410" spans="1:7" x14ac:dyDescent="0.2">
      <c r="A4410" s="2"/>
      <c r="B4410" s="2"/>
      <c r="C4410" s="2"/>
      <c r="D4410" s="2"/>
      <c r="F4410" s="8"/>
      <c r="G4410" s="9"/>
    </row>
    <row r="4411" spans="1:7" x14ac:dyDescent="0.2">
      <c r="A4411" s="2"/>
      <c r="B4411" s="2"/>
      <c r="C4411" s="2"/>
      <c r="D4411" s="2"/>
      <c r="F4411" s="8"/>
      <c r="G4411" s="9"/>
    </row>
    <row r="4412" spans="1:7" x14ac:dyDescent="0.2">
      <c r="A4412" s="2"/>
      <c r="B4412" s="2"/>
      <c r="C4412" s="2"/>
      <c r="D4412" s="2"/>
      <c r="F4412" s="8"/>
      <c r="G4412" s="9"/>
    </row>
    <row r="4413" spans="1:7" x14ac:dyDescent="0.2">
      <c r="A4413" s="2"/>
      <c r="B4413" s="2"/>
      <c r="C4413" s="2"/>
      <c r="D4413" s="2"/>
      <c r="F4413" s="8"/>
      <c r="G4413" s="9"/>
    </row>
    <row r="4414" spans="1:7" x14ac:dyDescent="0.2">
      <c r="A4414" s="2"/>
      <c r="B4414" s="2"/>
      <c r="C4414" s="2"/>
      <c r="D4414" s="2"/>
      <c r="F4414" s="8"/>
      <c r="G4414" s="9"/>
    </row>
    <row r="4415" spans="1:7" x14ac:dyDescent="0.2">
      <c r="A4415" s="2"/>
      <c r="B4415" s="2"/>
      <c r="C4415" s="2"/>
      <c r="D4415" s="2"/>
      <c r="F4415" s="8"/>
      <c r="G4415" s="9"/>
    </row>
    <row r="4416" spans="1:7" x14ac:dyDescent="0.2">
      <c r="A4416" s="2"/>
      <c r="B4416" s="2"/>
      <c r="C4416" s="2"/>
      <c r="D4416" s="2"/>
      <c r="F4416" s="8"/>
      <c r="G4416" s="9"/>
    </row>
    <row r="4417" spans="1:7" x14ac:dyDescent="0.2">
      <c r="A4417" s="2"/>
      <c r="B4417" s="2"/>
      <c r="C4417" s="2"/>
      <c r="D4417" s="2"/>
      <c r="F4417" s="8"/>
      <c r="G4417" s="9"/>
    </row>
    <row r="4418" spans="1:7" x14ac:dyDescent="0.2">
      <c r="A4418" s="2"/>
      <c r="B4418" s="2"/>
      <c r="C4418" s="2"/>
      <c r="D4418" s="2"/>
      <c r="F4418" s="8"/>
      <c r="G4418" s="9"/>
    </row>
    <row r="4419" spans="1:7" x14ac:dyDescent="0.2">
      <c r="A4419" s="2"/>
      <c r="B4419" s="2"/>
      <c r="C4419" s="2"/>
      <c r="D4419" s="2"/>
      <c r="F4419" s="8"/>
      <c r="G4419" s="9"/>
    </row>
    <row r="4420" spans="1:7" x14ac:dyDescent="0.2">
      <c r="A4420" s="2"/>
      <c r="B4420" s="2"/>
      <c r="C4420" s="2"/>
      <c r="D4420" s="2"/>
      <c r="F4420" s="8"/>
      <c r="G4420" s="9"/>
    </row>
    <row r="4421" spans="1:7" x14ac:dyDescent="0.2">
      <c r="A4421" s="2"/>
      <c r="B4421" s="2"/>
      <c r="C4421" s="2"/>
      <c r="D4421" s="2"/>
      <c r="F4421" s="8"/>
      <c r="G4421" s="9"/>
    </row>
    <row r="4422" spans="1:7" x14ac:dyDescent="0.2">
      <c r="A4422" s="2"/>
      <c r="B4422" s="2"/>
      <c r="C4422" s="2"/>
      <c r="D4422" s="2"/>
      <c r="F4422" s="8"/>
      <c r="G4422" s="9"/>
    </row>
    <row r="4423" spans="1:7" x14ac:dyDescent="0.2">
      <c r="A4423" s="2"/>
      <c r="B4423" s="2"/>
      <c r="C4423" s="2"/>
      <c r="D4423" s="2"/>
      <c r="F4423" s="8"/>
      <c r="G4423" s="9"/>
    </row>
    <row r="4424" spans="1:7" x14ac:dyDescent="0.2">
      <c r="A4424" s="2"/>
      <c r="B4424" s="2"/>
      <c r="C4424" s="2"/>
      <c r="D4424" s="2"/>
      <c r="F4424" s="8"/>
      <c r="G4424" s="9"/>
    </row>
    <row r="4425" spans="1:7" x14ac:dyDescent="0.2">
      <c r="A4425" s="2"/>
      <c r="B4425" s="2"/>
      <c r="C4425" s="2"/>
      <c r="D4425" s="2"/>
      <c r="F4425" s="8"/>
      <c r="G4425" s="9"/>
    </row>
    <row r="4426" spans="1:7" x14ac:dyDescent="0.2">
      <c r="A4426" s="2"/>
      <c r="B4426" s="2"/>
      <c r="C4426" s="2"/>
      <c r="D4426" s="2"/>
      <c r="F4426" s="8"/>
      <c r="G4426" s="9"/>
    </row>
    <row r="4427" spans="1:7" x14ac:dyDescent="0.2">
      <c r="A4427" s="2"/>
      <c r="B4427" s="2"/>
      <c r="C4427" s="2"/>
      <c r="D4427" s="2"/>
      <c r="F4427" s="8"/>
      <c r="G4427" s="9"/>
    </row>
    <row r="4428" spans="1:7" x14ac:dyDescent="0.2">
      <c r="A4428" s="2"/>
      <c r="B4428" s="2"/>
      <c r="C4428" s="2"/>
      <c r="D4428" s="2"/>
      <c r="F4428" s="8"/>
      <c r="G4428" s="9"/>
    </row>
    <row r="4429" spans="1:7" x14ac:dyDescent="0.2">
      <c r="A4429" s="2"/>
      <c r="B4429" s="2"/>
      <c r="C4429" s="2"/>
      <c r="D4429" s="2"/>
      <c r="F4429" s="8"/>
      <c r="G4429" s="9"/>
    </row>
    <row r="4430" spans="1:7" x14ac:dyDescent="0.2">
      <c r="A4430" s="2"/>
      <c r="B4430" s="2"/>
      <c r="C4430" s="2"/>
      <c r="D4430" s="2"/>
      <c r="F4430" s="8"/>
      <c r="G4430" s="9"/>
    </row>
    <row r="4431" spans="1:7" x14ac:dyDescent="0.2">
      <c r="A4431" s="2"/>
      <c r="B4431" s="2"/>
      <c r="C4431" s="2"/>
      <c r="D4431" s="2"/>
      <c r="F4431" s="8"/>
      <c r="G4431" s="9"/>
    </row>
    <row r="4432" spans="1:7" x14ac:dyDescent="0.2">
      <c r="A4432" s="2"/>
      <c r="B4432" s="2"/>
      <c r="C4432" s="2"/>
      <c r="D4432" s="2"/>
      <c r="F4432" s="8"/>
      <c r="G4432" s="9"/>
    </row>
    <row r="4433" spans="1:7" x14ac:dyDescent="0.2">
      <c r="A4433" s="2"/>
      <c r="B4433" s="2"/>
      <c r="C4433" s="2"/>
      <c r="D4433" s="2"/>
      <c r="F4433" s="8"/>
      <c r="G4433" s="9"/>
    </row>
    <row r="4434" spans="1:7" x14ac:dyDescent="0.2">
      <c r="A4434" s="2"/>
      <c r="B4434" s="2"/>
      <c r="C4434" s="2"/>
      <c r="D4434" s="2"/>
      <c r="F4434" s="8"/>
      <c r="G4434" s="9"/>
    </row>
    <row r="4435" spans="1:7" x14ac:dyDescent="0.2">
      <c r="A4435" s="2"/>
      <c r="B4435" s="2"/>
      <c r="C4435" s="2"/>
      <c r="D4435" s="2"/>
      <c r="F4435" s="8"/>
      <c r="G4435" s="9"/>
    </row>
    <row r="4436" spans="1:7" x14ac:dyDescent="0.2">
      <c r="A4436" s="2"/>
      <c r="B4436" s="2"/>
      <c r="C4436" s="2"/>
      <c r="D4436" s="2"/>
      <c r="F4436" s="8"/>
      <c r="G4436" s="9"/>
    </row>
    <row r="4437" spans="1:7" x14ac:dyDescent="0.2">
      <c r="A4437" s="2"/>
      <c r="B4437" s="2"/>
      <c r="C4437" s="2"/>
      <c r="D4437" s="2"/>
      <c r="F4437" s="8"/>
      <c r="G4437" s="9"/>
    </row>
    <row r="4438" spans="1:7" x14ac:dyDescent="0.2">
      <c r="A4438" s="2"/>
      <c r="B4438" s="2"/>
      <c r="C4438" s="2"/>
      <c r="D4438" s="2"/>
      <c r="F4438" s="8"/>
      <c r="G4438" s="9"/>
    </row>
    <row r="4439" spans="1:7" x14ac:dyDescent="0.2">
      <c r="A4439" s="2"/>
      <c r="B4439" s="2"/>
      <c r="C4439" s="2"/>
      <c r="D4439" s="2"/>
      <c r="F4439" s="8"/>
      <c r="G4439" s="9"/>
    </row>
    <row r="4440" spans="1:7" x14ac:dyDescent="0.2">
      <c r="A4440" s="2"/>
      <c r="B4440" s="2"/>
      <c r="C4440" s="2"/>
      <c r="D4440" s="2"/>
      <c r="F4440" s="8"/>
      <c r="G4440" s="9"/>
    </row>
    <row r="4441" spans="1:7" x14ac:dyDescent="0.2">
      <c r="A4441" s="2"/>
      <c r="B4441" s="2"/>
      <c r="C4441" s="2"/>
      <c r="D4441" s="2"/>
      <c r="F4441" s="8"/>
      <c r="G4441" s="9"/>
    </row>
    <row r="4442" spans="1:7" x14ac:dyDescent="0.2">
      <c r="A4442" s="2"/>
      <c r="B4442" s="2"/>
      <c r="C4442" s="2"/>
      <c r="D4442" s="2"/>
      <c r="F4442" s="8"/>
      <c r="G4442" s="9"/>
    </row>
    <row r="4443" spans="1:7" x14ac:dyDescent="0.2">
      <c r="A4443" s="2"/>
      <c r="B4443" s="2"/>
      <c r="C4443" s="2"/>
      <c r="D4443" s="2"/>
      <c r="F4443" s="8"/>
      <c r="G4443" s="9"/>
    </row>
    <row r="4444" spans="1:7" x14ac:dyDescent="0.2">
      <c r="A4444" s="2"/>
      <c r="B4444" s="2"/>
      <c r="C4444" s="2"/>
      <c r="D4444" s="2"/>
      <c r="F4444" s="8"/>
      <c r="G4444" s="9"/>
    </row>
    <row r="4445" spans="1:7" x14ac:dyDescent="0.2">
      <c r="A4445" s="2"/>
      <c r="B4445" s="2"/>
      <c r="C4445" s="2"/>
      <c r="D4445" s="2"/>
      <c r="F4445" s="8"/>
      <c r="G4445" s="9"/>
    </row>
    <row r="4446" spans="1:7" x14ac:dyDescent="0.2">
      <c r="A4446" s="2"/>
      <c r="B4446" s="2"/>
      <c r="C4446" s="2"/>
      <c r="D4446" s="2"/>
      <c r="F4446" s="8"/>
      <c r="G4446" s="9"/>
    </row>
    <row r="4447" spans="1:7" x14ac:dyDescent="0.2">
      <c r="A4447" s="2"/>
      <c r="B4447" s="2"/>
      <c r="C4447" s="2"/>
      <c r="D4447" s="2"/>
      <c r="F4447" s="8"/>
      <c r="G4447" s="9"/>
    </row>
    <row r="4448" spans="1:7" x14ac:dyDescent="0.2">
      <c r="A4448" s="2"/>
      <c r="B4448" s="2"/>
      <c r="C4448" s="2"/>
      <c r="D4448" s="2"/>
      <c r="F4448" s="8"/>
      <c r="G4448" s="9"/>
    </row>
    <row r="4449" spans="1:7" x14ac:dyDescent="0.2">
      <c r="A4449" s="2"/>
      <c r="B4449" s="2"/>
      <c r="C4449" s="2"/>
      <c r="D4449" s="2"/>
      <c r="F4449" s="8"/>
      <c r="G4449" s="9"/>
    </row>
    <row r="4450" spans="1:7" x14ac:dyDescent="0.2">
      <c r="A4450" s="2"/>
      <c r="B4450" s="2"/>
      <c r="C4450" s="2"/>
      <c r="D4450" s="2"/>
      <c r="F4450" s="8"/>
      <c r="G4450" s="9"/>
    </row>
    <row r="4451" spans="1:7" x14ac:dyDescent="0.2">
      <c r="A4451" s="2"/>
      <c r="B4451" s="2"/>
      <c r="C4451" s="2"/>
      <c r="D4451" s="2"/>
      <c r="F4451" s="8"/>
      <c r="G4451" s="9"/>
    </row>
    <row r="4452" spans="1:7" x14ac:dyDescent="0.2">
      <c r="A4452" s="2"/>
      <c r="B4452" s="2"/>
      <c r="C4452" s="2"/>
      <c r="D4452" s="2"/>
      <c r="F4452" s="8"/>
      <c r="G4452" s="9"/>
    </row>
    <row r="4453" spans="1:7" x14ac:dyDescent="0.2">
      <c r="A4453" s="2"/>
      <c r="B4453" s="2"/>
      <c r="C4453" s="2"/>
      <c r="D4453" s="2"/>
      <c r="F4453" s="8"/>
      <c r="G4453" s="9"/>
    </row>
    <row r="4454" spans="1:7" x14ac:dyDescent="0.2">
      <c r="A4454" s="2"/>
      <c r="B4454" s="2"/>
      <c r="C4454" s="2"/>
      <c r="D4454" s="2"/>
      <c r="F4454" s="8"/>
      <c r="G4454" s="9"/>
    </row>
    <row r="4455" spans="1:7" x14ac:dyDescent="0.2">
      <c r="A4455" s="2"/>
      <c r="B4455" s="2"/>
      <c r="C4455" s="2"/>
      <c r="D4455" s="2"/>
      <c r="F4455" s="8"/>
      <c r="G4455" s="9"/>
    </row>
    <row r="4456" spans="1:7" x14ac:dyDescent="0.2">
      <c r="A4456" s="2"/>
      <c r="B4456" s="2"/>
      <c r="C4456" s="2"/>
      <c r="D4456" s="2"/>
      <c r="F4456" s="8"/>
      <c r="G4456" s="9"/>
    </row>
    <row r="4457" spans="1:7" x14ac:dyDescent="0.2">
      <c r="A4457" s="2"/>
      <c r="B4457" s="2"/>
      <c r="C4457" s="2"/>
      <c r="D4457" s="2"/>
      <c r="F4457" s="8"/>
      <c r="G4457" s="9"/>
    </row>
    <row r="4458" spans="1:7" x14ac:dyDescent="0.2">
      <c r="A4458" s="2"/>
      <c r="B4458" s="2"/>
      <c r="C4458" s="2"/>
      <c r="D4458" s="2"/>
      <c r="F4458" s="8"/>
      <c r="G4458" s="9"/>
    </row>
    <row r="4459" spans="1:7" x14ac:dyDescent="0.2">
      <c r="A4459" s="2"/>
      <c r="B4459" s="2"/>
      <c r="C4459" s="2"/>
      <c r="D4459" s="2"/>
      <c r="F4459" s="8"/>
      <c r="G4459" s="9"/>
    </row>
    <row r="4460" spans="1:7" x14ac:dyDescent="0.2">
      <c r="A4460" s="2"/>
      <c r="B4460" s="2"/>
      <c r="C4460" s="2"/>
      <c r="D4460" s="2"/>
      <c r="F4460" s="8"/>
      <c r="G4460" s="9"/>
    </row>
    <row r="4461" spans="1:7" x14ac:dyDescent="0.2">
      <c r="A4461" s="2"/>
      <c r="B4461" s="2"/>
      <c r="C4461" s="2"/>
      <c r="D4461" s="2"/>
      <c r="F4461" s="8"/>
      <c r="G4461" s="9"/>
    </row>
    <row r="4462" spans="1:7" x14ac:dyDescent="0.2">
      <c r="A4462" s="2"/>
      <c r="B4462" s="2"/>
      <c r="C4462" s="2"/>
      <c r="D4462" s="2"/>
      <c r="F4462" s="8"/>
      <c r="G4462" s="9"/>
    </row>
    <row r="4463" spans="1:7" x14ac:dyDescent="0.2">
      <c r="A4463" s="2"/>
      <c r="B4463" s="2"/>
      <c r="C4463" s="2"/>
      <c r="D4463" s="2"/>
      <c r="F4463" s="8"/>
      <c r="G4463" s="9"/>
    </row>
    <row r="4464" spans="1:7" x14ac:dyDescent="0.2">
      <c r="A4464" s="2"/>
      <c r="B4464" s="2"/>
      <c r="C4464" s="2"/>
      <c r="D4464" s="2"/>
      <c r="F4464" s="8"/>
      <c r="G4464" s="9"/>
    </row>
    <row r="4465" spans="1:7" x14ac:dyDescent="0.2">
      <c r="A4465" s="2"/>
      <c r="B4465" s="2"/>
      <c r="C4465" s="2"/>
      <c r="D4465" s="2"/>
      <c r="F4465" s="8"/>
      <c r="G4465" s="9"/>
    </row>
    <row r="4466" spans="1:7" x14ac:dyDescent="0.2">
      <c r="A4466" s="2"/>
      <c r="B4466" s="2"/>
      <c r="C4466" s="2"/>
      <c r="D4466" s="2"/>
      <c r="F4466" s="8"/>
      <c r="G4466" s="9"/>
    </row>
    <row r="4467" spans="1:7" x14ac:dyDescent="0.2">
      <c r="A4467" s="2"/>
      <c r="B4467" s="2"/>
      <c r="C4467" s="2"/>
      <c r="D4467" s="2"/>
      <c r="F4467" s="8"/>
      <c r="G4467" s="9"/>
    </row>
    <row r="4468" spans="1:7" x14ac:dyDescent="0.2">
      <c r="A4468" s="2"/>
      <c r="B4468" s="2"/>
      <c r="C4468" s="2"/>
      <c r="D4468" s="2"/>
      <c r="F4468" s="8"/>
      <c r="G4468" s="9"/>
    </row>
    <row r="4469" spans="1:7" x14ac:dyDescent="0.2">
      <c r="A4469" s="2"/>
      <c r="B4469" s="2"/>
      <c r="C4469" s="2"/>
      <c r="D4469" s="2"/>
      <c r="F4469" s="8"/>
      <c r="G4469" s="9"/>
    </row>
    <row r="4470" spans="1:7" x14ac:dyDescent="0.2">
      <c r="A4470" s="2"/>
      <c r="B4470" s="2"/>
      <c r="C4470" s="2"/>
      <c r="D4470" s="2"/>
      <c r="F4470" s="8"/>
      <c r="G4470" s="9"/>
    </row>
    <row r="4471" spans="1:7" x14ac:dyDescent="0.2">
      <c r="A4471" s="2"/>
      <c r="B4471" s="2"/>
      <c r="C4471" s="2"/>
      <c r="D4471" s="2"/>
      <c r="F4471" s="8"/>
      <c r="G4471" s="9"/>
    </row>
    <row r="4472" spans="1:7" x14ac:dyDescent="0.2">
      <c r="A4472" s="2"/>
      <c r="B4472" s="2"/>
      <c r="C4472" s="2"/>
      <c r="D4472" s="2"/>
      <c r="F4472" s="8"/>
      <c r="G4472" s="9"/>
    </row>
    <row r="4473" spans="1:7" x14ac:dyDescent="0.2">
      <c r="A4473" s="2"/>
      <c r="B4473" s="2"/>
      <c r="C4473" s="2"/>
      <c r="D4473" s="2"/>
      <c r="F4473" s="8"/>
      <c r="G4473" s="9"/>
    </row>
    <row r="4474" spans="1:7" x14ac:dyDescent="0.2">
      <c r="A4474" s="2"/>
      <c r="B4474" s="2"/>
      <c r="C4474" s="2"/>
      <c r="D4474" s="2"/>
      <c r="F4474" s="8"/>
      <c r="G4474" s="9"/>
    </row>
    <row r="4475" spans="1:7" x14ac:dyDescent="0.2">
      <c r="A4475" s="2"/>
      <c r="B4475" s="2"/>
      <c r="C4475" s="2"/>
      <c r="D4475" s="2"/>
      <c r="F4475" s="8"/>
      <c r="G4475" s="9"/>
    </row>
    <row r="4476" spans="1:7" x14ac:dyDescent="0.2">
      <c r="A4476" s="2"/>
      <c r="B4476" s="2"/>
      <c r="C4476" s="2"/>
      <c r="D4476" s="2"/>
      <c r="F4476" s="8"/>
      <c r="G4476" s="9"/>
    </row>
    <row r="4477" spans="1:7" x14ac:dyDescent="0.2">
      <c r="A4477" s="2"/>
      <c r="B4477" s="2"/>
      <c r="C4477" s="2"/>
      <c r="D4477" s="2"/>
      <c r="F4477" s="8"/>
      <c r="G4477" s="9"/>
    </row>
    <row r="4478" spans="1:7" x14ac:dyDescent="0.2">
      <c r="A4478" s="2"/>
      <c r="B4478" s="2"/>
      <c r="C4478" s="2"/>
      <c r="D4478" s="2"/>
      <c r="F4478" s="8"/>
      <c r="G4478" s="9"/>
    </row>
    <row r="4479" spans="1:7" x14ac:dyDescent="0.2">
      <c r="A4479" s="2"/>
      <c r="B4479" s="2"/>
      <c r="C4479" s="2"/>
      <c r="D4479" s="2"/>
      <c r="F4479" s="8"/>
      <c r="G4479" s="9"/>
    </row>
    <row r="4480" spans="1:7" x14ac:dyDescent="0.2">
      <c r="A4480" s="2"/>
      <c r="B4480" s="2"/>
      <c r="C4480" s="2"/>
      <c r="D4480" s="2"/>
      <c r="F4480" s="8"/>
      <c r="G4480" s="9"/>
    </row>
    <row r="4481" spans="1:7" x14ac:dyDescent="0.2">
      <c r="A4481" s="2"/>
      <c r="B4481" s="2"/>
      <c r="C4481" s="2"/>
      <c r="D4481" s="2"/>
      <c r="F4481" s="8"/>
      <c r="G4481" s="9"/>
    </row>
    <row r="4482" spans="1:7" x14ac:dyDescent="0.2">
      <c r="A4482" s="2"/>
      <c r="B4482" s="2"/>
      <c r="C4482" s="2"/>
      <c r="D4482" s="2"/>
      <c r="F4482" s="8"/>
      <c r="G4482" s="9"/>
    </row>
    <row r="4483" spans="1:7" x14ac:dyDescent="0.2">
      <c r="A4483" s="2"/>
      <c r="B4483" s="2"/>
      <c r="C4483" s="2"/>
      <c r="D4483" s="2"/>
      <c r="F4483" s="8"/>
      <c r="G4483" s="9"/>
    </row>
    <row r="4484" spans="1:7" x14ac:dyDescent="0.2">
      <c r="A4484" s="2"/>
      <c r="B4484" s="2"/>
      <c r="C4484" s="2"/>
      <c r="D4484" s="2"/>
      <c r="F4484" s="8"/>
      <c r="G4484" s="9"/>
    </row>
    <row r="4485" spans="1:7" x14ac:dyDescent="0.2">
      <c r="A4485" s="2"/>
      <c r="B4485" s="2"/>
      <c r="C4485" s="2"/>
      <c r="D4485" s="2"/>
      <c r="F4485" s="8"/>
      <c r="G4485" s="9"/>
    </row>
    <row r="4486" spans="1:7" x14ac:dyDescent="0.2">
      <c r="A4486" s="2"/>
      <c r="B4486" s="2"/>
      <c r="C4486" s="2"/>
      <c r="D4486" s="2"/>
      <c r="F4486" s="8"/>
      <c r="G4486" s="9"/>
    </row>
    <row r="4487" spans="1:7" x14ac:dyDescent="0.2">
      <c r="A4487" s="2"/>
      <c r="B4487" s="2"/>
      <c r="C4487" s="2"/>
      <c r="D4487" s="2"/>
      <c r="F4487" s="8"/>
      <c r="G4487" s="9"/>
    </row>
    <row r="4488" spans="1:7" x14ac:dyDescent="0.2">
      <c r="A4488" s="2"/>
      <c r="B4488" s="2"/>
      <c r="C4488" s="2"/>
      <c r="D4488" s="2"/>
      <c r="F4488" s="8"/>
      <c r="G4488" s="9"/>
    </row>
    <row r="4489" spans="1:7" x14ac:dyDescent="0.2">
      <c r="A4489" s="2"/>
      <c r="B4489" s="2"/>
      <c r="C4489" s="2"/>
      <c r="D4489" s="2"/>
      <c r="F4489" s="8"/>
      <c r="G4489" s="9"/>
    </row>
    <row r="4490" spans="1:7" x14ac:dyDescent="0.2">
      <c r="A4490" s="2"/>
      <c r="B4490" s="2"/>
      <c r="C4490" s="2"/>
      <c r="D4490" s="2"/>
      <c r="F4490" s="8"/>
      <c r="G4490" s="9"/>
    </row>
    <row r="4491" spans="1:7" x14ac:dyDescent="0.2">
      <c r="A4491" s="2"/>
      <c r="B4491" s="2"/>
      <c r="C4491" s="2"/>
      <c r="D4491" s="2"/>
      <c r="F4491" s="8"/>
      <c r="G4491" s="9"/>
    </row>
    <row r="4492" spans="1:7" x14ac:dyDescent="0.2">
      <c r="A4492" s="2"/>
      <c r="B4492" s="2"/>
      <c r="C4492" s="2"/>
      <c r="D4492" s="2"/>
      <c r="F4492" s="8"/>
      <c r="G4492" s="9"/>
    </row>
    <row r="4493" spans="1:7" x14ac:dyDescent="0.2">
      <c r="A4493" s="2"/>
      <c r="B4493" s="2"/>
      <c r="C4493" s="2"/>
      <c r="D4493" s="2"/>
      <c r="F4493" s="8"/>
      <c r="G4493" s="9"/>
    </row>
    <row r="4494" spans="1:7" x14ac:dyDescent="0.2">
      <c r="A4494" s="2"/>
      <c r="B4494" s="2"/>
      <c r="C4494" s="2"/>
      <c r="D4494" s="2"/>
      <c r="F4494" s="8"/>
      <c r="G4494" s="9"/>
    </row>
    <row r="4495" spans="1:7" x14ac:dyDescent="0.2">
      <c r="A4495" s="2"/>
      <c r="B4495" s="2"/>
      <c r="C4495" s="2"/>
      <c r="D4495" s="2"/>
      <c r="F4495" s="8"/>
      <c r="G4495" s="9"/>
    </row>
    <row r="4496" spans="1:7" x14ac:dyDescent="0.2">
      <c r="A4496" s="2"/>
      <c r="B4496" s="2"/>
      <c r="C4496" s="2"/>
      <c r="D4496" s="2"/>
      <c r="F4496" s="8"/>
      <c r="G4496" s="9"/>
    </row>
    <row r="4497" spans="1:7" x14ac:dyDescent="0.2">
      <c r="A4497" s="2"/>
      <c r="B4497" s="2"/>
      <c r="C4497" s="2"/>
      <c r="D4497" s="2"/>
      <c r="F4497" s="8"/>
      <c r="G4497" s="9"/>
    </row>
    <row r="4498" spans="1:7" x14ac:dyDescent="0.2">
      <c r="A4498" s="2"/>
      <c r="B4498" s="2"/>
      <c r="C4498" s="2"/>
      <c r="D4498" s="2"/>
      <c r="F4498" s="8"/>
      <c r="G4498" s="9"/>
    </row>
    <row r="4499" spans="1:7" x14ac:dyDescent="0.2">
      <c r="A4499" s="2"/>
      <c r="B4499" s="2"/>
      <c r="C4499" s="2"/>
      <c r="D4499" s="2"/>
      <c r="F4499" s="8"/>
      <c r="G4499" s="9"/>
    </row>
    <row r="4500" spans="1:7" x14ac:dyDescent="0.2">
      <c r="A4500" s="2"/>
      <c r="B4500" s="2"/>
      <c r="C4500" s="2"/>
      <c r="D4500" s="2"/>
      <c r="F4500" s="8"/>
      <c r="G4500" s="9"/>
    </row>
    <row r="4501" spans="1:7" x14ac:dyDescent="0.2">
      <c r="A4501" s="2"/>
      <c r="B4501" s="2"/>
      <c r="C4501" s="2"/>
      <c r="D4501" s="2"/>
      <c r="F4501" s="8"/>
      <c r="G4501" s="9"/>
    </row>
    <row r="4502" spans="1:7" x14ac:dyDescent="0.2">
      <c r="A4502" s="2"/>
      <c r="B4502" s="2"/>
      <c r="C4502" s="2"/>
      <c r="D4502" s="2"/>
      <c r="F4502" s="8"/>
      <c r="G4502" s="9"/>
    </row>
    <row r="4503" spans="1:7" x14ac:dyDescent="0.2">
      <c r="A4503" s="2"/>
      <c r="B4503" s="2"/>
      <c r="C4503" s="2"/>
      <c r="D4503" s="2"/>
      <c r="F4503" s="8"/>
      <c r="G4503" s="9"/>
    </row>
    <row r="4504" spans="1:7" x14ac:dyDescent="0.2">
      <c r="A4504" s="2"/>
      <c r="B4504" s="2"/>
      <c r="C4504" s="2"/>
      <c r="D4504" s="2"/>
      <c r="F4504" s="8"/>
      <c r="G4504" s="9"/>
    </row>
    <row r="4505" spans="1:7" x14ac:dyDescent="0.2">
      <c r="A4505" s="2"/>
      <c r="B4505" s="2"/>
      <c r="C4505" s="2"/>
      <c r="D4505" s="2"/>
      <c r="F4505" s="8"/>
      <c r="G4505" s="9"/>
    </row>
    <row r="4506" spans="1:7" x14ac:dyDescent="0.2">
      <c r="A4506" s="2"/>
      <c r="B4506" s="2"/>
      <c r="C4506" s="2"/>
      <c r="D4506" s="2"/>
      <c r="F4506" s="8"/>
      <c r="G4506" s="9"/>
    </row>
    <row r="4507" spans="1:7" x14ac:dyDescent="0.2">
      <c r="A4507" s="2"/>
      <c r="B4507" s="2"/>
      <c r="C4507" s="2"/>
      <c r="D4507" s="2"/>
      <c r="F4507" s="8"/>
      <c r="G4507" s="9"/>
    </row>
    <row r="4508" spans="1:7" x14ac:dyDescent="0.2">
      <c r="A4508" s="2"/>
      <c r="B4508" s="2"/>
      <c r="C4508" s="2"/>
      <c r="D4508" s="2"/>
      <c r="F4508" s="8"/>
      <c r="G4508" s="9"/>
    </row>
    <row r="4509" spans="1:7" x14ac:dyDescent="0.2">
      <c r="A4509" s="2"/>
      <c r="B4509" s="2"/>
      <c r="C4509" s="2"/>
      <c r="D4509" s="2"/>
      <c r="F4509" s="8"/>
      <c r="G4509" s="9"/>
    </row>
    <row r="4510" spans="1:7" x14ac:dyDescent="0.2">
      <c r="A4510" s="2"/>
      <c r="B4510" s="2"/>
      <c r="C4510" s="2"/>
      <c r="D4510" s="2"/>
      <c r="F4510" s="8"/>
      <c r="G4510" s="9"/>
    </row>
    <row r="4511" spans="1:7" x14ac:dyDescent="0.2">
      <c r="A4511" s="2"/>
      <c r="B4511" s="2"/>
      <c r="C4511" s="2"/>
      <c r="D4511" s="2"/>
      <c r="F4511" s="8"/>
      <c r="G4511" s="9"/>
    </row>
    <row r="4512" spans="1:7" x14ac:dyDescent="0.2">
      <c r="A4512" s="2"/>
      <c r="B4512" s="2"/>
      <c r="C4512" s="2"/>
      <c r="D4512" s="2"/>
      <c r="F4512" s="8"/>
      <c r="G4512" s="9"/>
    </row>
    <row r="4513" spans="1:7" x14ac:dyDescent="0.2">
      <c r="A4513" s="2"/>
      <c r="B4513" s="2"/>
      <c r="C4513" s="2"/>
      <c r="D4513" s="2"/>
    </row>
    <row r="4514" spans="1:7" x14ac:dyDescent="0.2">
      <c r="A4514" s="2"/>
      <c r="B4514" s="2"/>
      <c r="C4514" s="2"/>
      <c r="D4514" s="2"/>
      <c r="F4514" s="8"/>
      <c r="G4514" s="9"/>
    </row>
    <row r="4515" spans="1:7" x14ac:dyDescent="0.2">
      <c r="A4515" s="2"/>
      <c r="B4515" s="2"/>
      <c r="C4515" s="2"/>
      <c r="D4515" s="2"/>
      <c r="F4515" s="8"/>
      <c r="G4515" s="9"/>
    </row>
    <row r="4516" spans="1:7" x14ac:dyDescent="0.2">
      <c r="A4516" s="2"/>
      <c r="B4516" s="2"/>
      <c r="C4516" s="2"/>
      <c r="D4516" s="2"/>
      <c r="F4516" s="8"/>
      <c r="G4516" s="9"/>
    </row>
    <row r="4517" spans="1:7" x14ac:dyDescent="0.2">
      <c r="A4517" s="2"/>
      <c r="B4517" s="2"/>
      <c r="C4517" s="2"/>
      <c r="D4517" s="2"/>
      <c r="F4517" s="8"/>
      <c r="G4517" s="9"/>
    </row>
    <row r="4518" spans="1:7" x14ac:dyDescent="0.2">
      <c r="A4518" s="2"/>
      <c r="B4518" s="2"/>
      <c r="C4518" s="2"/>
      <c r="D4518" s="2"/>
      <c r="F4518" s="8"/>
    </row>
    <row r="4519" spans="1:7" x14ac:dyDescent="0.2">
      <c r="A4519" s="2"/>
      <c r="B4519" s="2"/>
      <c r="C4519" s="2"/>
      <c r="D4519" s="2"/>
      <c r="F4519" s="8"/>
      <c r="G4519" s="9"/>
    </row>
    <row r="4520" spans="1:7" x14ac:dyDescent="0.2">
      <c r="A4520" s="2"/>
      <c r="B4520" s="2"/>
      <c r="C4520" s="2"/>
      <c r="D4520" s="2"/>
      <c r="F4520" s="8"/>
      <c r="G4520" s="9"/>
    </row>
    <row r="4521" spans="1:7" x14ac:dyDescent="0.2">
      <c r="A4521" s="2"/>
      <c r="B4521" s="2"/>
      <c r="C4521" s="2"/>
      <c r="D4521" s="2"/>
      <c r="F4521" s="8"/>
      <c r="G4521" s="9"/>
    </row>
    <row r="4522" spans="1:7" x14ac:dyDescent="0.2">
      <c r="A4522" s="2"/>
      <c r="B4522" s="2"/>
      <c r="C4522" s="2"/>
      <c r="D4522" s="2"/>
      <c r="F4522" s="8"/>
      <c r="G4522" s="9"/>
    </row>
    <row r="4523" spans="1:7" x14ac:dyDescent="0.2">
      <c r="A4523" s="2"/>
      <c r="B4523" s="2"/>
      <c r="C4523" s="2"/>
      <c r="D4523" s="2"/>
      <c r="F4523" s="8"/>
      <c r="G4523" s="9"/>
    </row>
    <row r="4524" spans="1:7" x14ac:dyDescent="0.2">
      <c r="A4524" s="2"/>
      <c r="B4524" s="2"/>
      <c r="C4524" s="2"/>
      <c r="D4524" s="2"/>
      <c r="F4524" s="8"/>
      <c r="G4524" s="9"/>
    </row>
    <row r="4525" spans="1:7" x14ac:dyDescent="0.2">
      <c r="A4525" s="2"/>
      <c r="B4525" s="2"/>
      <c r="C4525" s="2"/>
      <c r="D4525" s="2"/>
      <c r="F4525" s="8"/>
      <c r="G4525" s="9"/>
    </row>
    <row r="4526" spans="1:7" x14ac:dyDescent="0.2">
      <c r="A4526" s="2"/>
      <c r="B4526" s="2"/>
      <c r="C4526" s="2"/>
      <c r="D4526" s="2"/>
      <c r="F4526" s="8"/>
      <c r="G4526" s="9"/>
    </row>
    <row r="4527" spans="1:7" x14ac:dyDescent="0.2">
      <c r="A4527" s="2"/>
      <c r="B4527" s="2"/>
      <c r="C4527" s="2"/>
      <c r="D4527" s="2"/>
      <c r="F4527" s="8"/>
      <c r="G4527" s="9"/>
    </row>
    <row r="4528" spans="1:7" x14ac:dyDescent="0.2">
      <c r="A4528" s="2"/>
      <c r="B4528" s="2"/>
      <c r="C4528" s="2"/>
      <c r="D4528" s="2"/>
      <c r="F4528" s="8"/>
      <c r="G4528" s="9"/>
    </row>
    <row r="4529" spans="1:7" x14ac:dyDescent="0.2">
      <c r="A4529" s="2"/>
      <c r="B4529" s="2"/>
      <c r="C4529" s="2"/>
      <c r="D4529" s="2"/>
      <c r="F4529" s="8"/>
      <c r="G4529" s="9"/>
    </row>
    <row r="4530" spans="1:7" x14ac:dyDescent="0.2">
      <c r="A4530" s="2"/>
      <c r="B4530" s="2"/>
      <c r="C4530" s="2"/>
      <c r="D4530" s="2"/>
      <c r="F4530" s="8"/>
      <c r="G4530" s="9"/>
    </row>
    <row r="4531" spans="1:7" x14ac:dyDescent="0.2">
      <c r="A4531" s="2"/>
      <c r="B4531" s="2"/>
      <c r="C4531" s="2"/>
      <c r="D4531" s="2"/>
      <c r="G4531" s="9"/>
    </row>
    <row r="4532" spans="1:7" x14ac:dyDescent="0.2">
      <c r="A4532" s="2"/>
      <c r="B4532" s="2"/>
      <c r="C4532" s="2"/>
      <c r="D4532" s="2"/>
      <c r="F4532" s="8"/>
      <c r="G4532" s="9"/>
    </row>
    <row r="4533" spans="1:7" x14ac:dyDescent="0.2">
      <c r="A4533" s="2"/>
      <c r="B4533" s="2"/>
      <c r="C4533" s="2"/>
      <c r="D4533" s="2"/>
      <c r="F4533" s="8"/>
      <c r="G4533" s="9"/>
    </row>
    <row r="4534" spans="1:7" x14ac:dyDescent="0.2">
      <c r="A4534" s="2"/>
      <c r="B4534" s="2"/>
      <c r="C4534" s="2"/>
      <c r="D4534" s="2"/>
      <c r="F4534" s="8"/>
      <c r="G4534" s="9"/>
    </row>
    <row r="4535" spans="1:7" x14ac:dyDescent="0.2">
      <c r="A4535" s="2"/>
      <c r="B4535" s="2"/>
      <c r="C4535" s="2"/>
      <c r="D4535" s="2"/>
      <c r="F4535" s="8"/>
      <c r="G4535" s="9"/>
    </row>
    <row r="4536" spans="1:7" x14ac:dyDescent="0.2">
      <c r="A4536" s="2"/>
      <c r="B4536" s="2"/>
      <c r="C4536" s="2"/>
      <c r="D4536" s="2"/>
      <c r="F4536" s="8"/>
      <c r="G4536" s="9"/>
    </row>
    <row r="4537" spans="1:7" x14ac:dyDescent="0.2">
      <c r="A4537" s="2"/>
      <c r="B4537" s="2"/>
      <c r="C4537" s="2"/>
      <c r="D4537" s="2"/>
      <c r="F4537" s="8"/>
      <c r="G4537" s="9"/>
    </row>
    <row r="4538" spans="1:7" x14ac:dyDescent="0.2">
      <c r="A4538" s="2"/>
      <c r="B4538" s="2"/>
      <c r="C4538" s="2"/>
      <c r="D4538" s="2"/>
      <c r="F4538" s="8"/>
      <c r="G4538" s="9"/>
    </row>
    <row r="4539" spans="1:7" x14ac:dyDescent="0.2">
      <c r="A4539" s="2"/>
      <c r="B4539" s="2"/>
      <c r="C4539" s="2"/>
      <c r="D4539" s="2"/>
      <c r="F4539" s="8"/>
      <c r="G4539" s="9"/>
    </row>
    <row r="4540" spans="1:7" x14ac:dyDescent="0.2">
      <c r="A4540" s="2"/>
      <c r="B4540" s="2"/>
      <c r="C4540" s="2"/>
      <c r="D4540" s="2"/>
      <c r="F4540" s="8"/>
      <c r="G4540" s="9"/>
    </row>
    <row r="4541" spans="1:7" x14ac:dyDescent="0.2">
      <c r="A4541" s="2"/>
      <c r="B4541" s="2"/>
      <c r="C4541" s="2"/>
      <c r="D4541" s="2"/>
      <c r="F4541" s="8"/>
      <c r="G4541" s="9"/>
    </row>
    <row r="4542" spans="1:7" x14ac:dyDescent="0.2">
      <c r="A4542" s="2"/>
      <c r="B4542" s="2"/>
      <c r="C4542" s="2"/>
      <c r="D4542" s="2"/>
      <c r="F4542" s="8"/>
      <c r="G4542" s="9"/>
    </row>
    <row r="4543" spans="1:7" x14ac:dyDescent="0.2">
      <c r="A4543" s="2"/>
      <c r="B4543" s="2"/>
      <c r="C4543" s="2"/>
      <c r="D4543" s="2"/>
      <c r="F4543" s="8"/>
      <c r="G4543" s="9"/>
    </row>
    <row r="4544" spans="1:7" x14ac:dyDescent="0.2">
      <c r="A4544" s="2"/>
      <c r="B4544" s="2"/>
      <c r="C4544" s="2"/>
      <c r="D4544" s="2"/>
      <c r="F4544" s="8"/>
      <c r="G4544" s="9"/>
    </row>
    <row r="4545" spans="1:7" x14ac:dyDescent="0.2">
      <c r="A4545" s="2"/>
      <c r="B4545" s="2"/>
      <c r="C4545" s="2"/>
      <c r="D4545" s="2"/>
      <c r="F4545" s="8"/>
    </row>
    <row r="4546" spans="1:7" x14ac:dyDescent="0.2">
      <c r="A4546" s="2"/>
      <c r="B4546" s="2"/>
      <c r="C4546" s="2"/>
      <c r="D4546" s="2"/>
      <c r="F4546" s="8"/>
      <c r="G4546" s="9"/>
    </row>
    <row r="4547" spans="1:7" x14ac:dyDescent="0.2">
      <c r="A4547" s="2"/>
      <c r="B4547" s="2"/>
      <c r="C4547" s="2"/>
      <c r="D4547" s="2"/>
      <c r="F4547" s="8"/>
      <c r="G4547" s="9"/>
    </row>
    <row r="4548" spans="1:7" x14ac:dyDescent="0.2">
      <c r="A4548" s="2"/>
      <c r="B4548" s="2"/>
      <c r="C4548" s="2"/>
      <c r="D4548" s="2"/>
      <c r="F4548" s="8"/>
      <c r="G4548" s="9"/>
    </row>
    <row r="4549" spans="1:7" x14ac:dyDescent="0.2">
      <c r="A4549" s="2"/>
      <c r="B4549" s="2"/>
      <c r="C4549" s="2"/>
      <c r="D4549" s="2"/>
      <c r="F4549" s="8"/>
      <c r="G4549" s="9"/>
    </row>
    <row r="4550" spans="1:7" x14ac:dyDescent="0.2">
      <c r="A4550" s="2"/>
      <c r="B4550" s="2"/>
      <c r="C4550" s="2"/>
      <c r="D4550" s="2"/>
      <c r="F4550" s="8"/>
      <c r="G4550" s="9"/>
    </row>
    <row r="4551" spans="1:7" x14ac:dyDescent="0.2">
      <c r="A4551" s="2"/>
      <c r="B4551" s="2"/>
      <c r="C4551" s="2"/>
      <c r="D4551" s="2"/>
      <c r="F4551" s="8"/>
      <c r="G4551" s="9"/>
    </row>
    <row r="4552" spans="1:7" x14ac:dyDescent="0.2">
      <c r="A4552" s="2"/>
      <c r="B4552" s="2"/>
      <c r="C4552" s="2"/>
      <c r="D4552" s="2"/>
      <c r="F4552" s="8"/>
      <c r="G4552" s="9"/>
    </row>
    <row r="4553" spans="1:7" x14ac:dyDescent="0.2">
      <c r="A4553" s="2"/>
      <c r="B4553" s="2"/>
      <c r="C4553" s="2"/>
      <c r="D4553" s="2"/>
      <c r="F4553" s="8"/>
    </row>
    <row r="4554" spans="1:7" x14ac:dyDescent="0.2">
      <c r="A4554" s="2"/>
      <c r="B4554" s="2"/>
      <c r="C4554" s="2"/>
      <c r="D4554" s="2"/>
      <c r="F4554" s="8"/>
      <c r="G4554" s="9"/>
    </row>
    <row r="4555" spans="1:7" x14ac:dyDescent="0.2">
      <c r="A4555" s="2"/>
      <c r="B4555" s="2"/>
      <c r="C4555" s="2"/>
      <c r="D4555" s="2"/>
      <c r="F4555" s="8"/>
      <c r="G4555" s="9"/>
    </row>
    <row r="4556" spans="1:7" x14ac:dyDescent="0.2">
      <c r="A4556" s="2"/>
      <c r="B4556" s="2"/>
      <c r="C4556" s="2"/>
      <c r="D4556" s="2"/>
      <c r="F4556" s="8"/>
      <c r="G4556" s="9"/>
    </row>
    <row r="4557" spans="1:7" x14ac:dyDescent="0.2">
      <c r="A4557" s="2"/>
      <c r="B4557" s="2"/>
      <c r="C4557" s="2"/>
      <c r="D4557" s="2"/>
      <c r="F4557" s="8"/>
    </row>
    <row r="4558" spans="1:7" x14ac:dyDescent="0.2">
      <c r="A4558" s="2"/>
      <c r="B4558" s="2"/>
      <c r="C4558" s="2"/>
      <c r="D4558" s="2"/>
      <c r="F4558" s="8"/>
    </row>
    <row r="4559" spans="1:7" x14ac:dyDescent="0.2">
      <c r="A4559" s="2"/>
      <c r="B4559" s="2"/>
      <c r="C4559" s="2"/>
      <c r="D4559" s="2"/>
      <c r="F4559" s="8"/>
    </row>
    <row r="4560" spans="1:7" x14ac:dyDescent="0.2">
      <c r="A4560" s="2"/>
      <c r="B4560" s="2"/>
      <c r="C4560" s="2"/>
      <c r="D4560" s="2"/>
      <c r="F4560" s="8"/>
      <c r="G4560" s="9"/>
    </row>
    <row r="4561" spans="1:7" x14ac:dyDescent="0.2">
      <c r="A4561" s="2"/>
      <c r="B4561" s="2"/>
      <c r="C4561" s="2"/>
      <c r="D4561" s="2"/>
      <c r="F4561" s="8"/>
      <c r="G4561" s="9"/>
    </row>
    <row r="4562" spans="1:7" x14ac:dyDescent="0.2">
      <c r="A4562" s="2"/>
      <c r="B4562" s="2"/>
      <c r="C4562" s="2"/>
      <c r="D4562" s="2"/>
      <c r="F4562" s="8"/>
      <c r="G4562" s="9"/>
    </row>
    <row r="4563" spans="1:7" x14ac:dyDescent="0.2">
      <c r="A4563" s="2"/>
      <c r="B4563" s="2"/>
      <c r="C4563" s="2"/>
      <c r="D4563" s="2"/>
      <c r="F4563" s="8"/>
      <c r="G4563" s="9"/>
    </row>
    <row r="4564" spans="1:7" x14ac:dyDescent="0.2">
      <c r="A4564" s="2"/>
      <c r="B4564" s="2"/>
      <c r="C4564" s="2"/>
      <c r="D4564" s="2"/>
      <c r="F4564" s="8"/>
      <c r="G4564" s="9"/>
    </row>
    <row r="4565" spans="1:7" x14ac:dyDescent="0.2">
      <c r="A4565" s="2"/>
      <c r="B4565" s="2"/>
      <c r="C4565" s="2"/>
      <c r="D4565" s="2"/>
      <c r="F4565" s="8"/>
      <c r="G4565" s="9"/>
    </row>
    <row r="4566" spans="1:7" x14ac:dyDescent="0.2">
      <c r="A4566" s="2"/>
      <c r="B4566" s="2"/>
      <c r="C4566" s="2"/>
      <c r="D4566" s="2"/>
      <c r="G4566" s="9"/>
    </row>
    <row r="4567" spans="1:7" x14ac:dyDescent="0.2">
      <c r="A4567" s="2"/>
      <c r="B4567" s="2"/>
      <c r="C4567" s="2"/>
      <c r="D4567" s="2"/>
      <c r="F4567" s="8"/>
      <c r="G4567" s="9"/>
    </row>
    <row r="4568" spans="1:7" x14ac:dyDescent="0.2">
      <c r="A4568" s="2"/>
      <c r="B4568" s="2"/>
      <c r="C4568" s="2"/>
      <c r="D4568" s="2"/>
      <c r="F4568" s="8"/>
      <c r="G4568" s="9"/>
    </row>
    <row r="4569" spans="1:7" x14ac:dyDescent="0.2">
      <c r="A4569" s="2"/>
      <c r="B4569" s="2"/>
      <c r="C4569" s="2"/>
      <c r="D4569" s="2"/>
      <c r="F4569" s="8"/>
      <c r="G4569" s="9"/>
    </row>
    <row r="4570" spans="1:7" x14ac:dyDescent="0.2">
      <c r="A4570" s="2"/>
      <c r="B4570" s="2"/>
      <c r="C4570" s="2"/>
      <c r="D4570" s="2"/>
      <c r="F4570" s="8"/>
      <c r="G4570" s="9"/>
    </row>
    <row r="4571" spans="1:7" x14ac:dyDescent="0.2">
      <c r="A4571" s="2"/>
      <c r="B4571" s="2"/>
      <c r="C4571" s="2"/>
      <c r="D4571" s="2"/>
      <c r="F4571" s="8"/>
      <c r="G4571" s="9"/>
    </row>
    <row r="4572" spans="1:7" x14ac:dyDescent="0.2">
      <c r="A4572" s="2"/>
      <c r="B4572" s="2"/>
      <c r="C4572" s="2"/>
      <c r="D4572" s="2"/>
      <c r="F4572" s="8"/>
      <c r="G4572" s="9"/>
    </row>
    <row r="4573" spans="1:7" x14ac:dyDescent="0.2">
      <c r="A4573" s="2"/>
      <c r="B4573" s="2"/>
      <c r="C4573" s="2"/>
      <c r="D4573" s="2"/>
      <c r="F4573" s="8"/>
      <c r="G4573" s="9"/>
    </row>
    <row r="4574" spans="1:7" x14ac:dyDescent="0.2">
      <c r="A4574" s="2"/>
      <c r="B4574" s="2"/>
      <c r="C4574" s="2"/>
      <c r="D4574" s="2"/>
      <c r="F4574" s="8"/>
      <c r="G4574" s="9"/>
    </row>
    <row r="4575" spans="1:7" x14ac:dyDescent="0.2">
      <c r="A4575" s="2"/>
      <c r="B4575" s="2"/>
      <c r="C4575" s="2"/>
      <c r="D4575" s="2"/>
      <c r="F4575" s="8"/>
      <c r="G4575" s="9"/>
    </row>
    <row r="4576" spans="1:7" x14ac:dyDescent="0.2">
      <c r="A4576" s="2"/>
      <c r="B4576" s="2"/>
      <c r="C4576" s="2"/>
      <c r="D4576" s="2"/>
      <c r="F4576" s="8"/>
      <c r="G4576" s="9"/>
    </row>
    <row r="4577" spans="1:7" x14ac:dyDescent="0.2">
      <c r="A4577" s="2"/>
      <c r="B4577" s="2"/>
      <c r="C4577" s="2"/>
      <c r="D4577" s="2"/>
      <c r="F4577" s="8"/>
      <c r="G4577" s="9"/>
    </row>
    <row r="4578" spans="1:7" x14ac:dyDescent="0.2">
      <c r="A4578" s="2"/>
      <c r="B4578" s="2"/>
      <c r="C4578" s="2"/>
      <c r="D4578" s="2"/>
      <c r="F4578" s="8"/>
      <c r="G4578" s="9"/>
    </row>
    <row r="4579" spans="1:7" x14ac:dyDescent="0.2">
      <c r="A4579" s="2"/>
      <c r="B4579" s="2"/>
      <c r="C4579" s="2"/>
      <c r="D4579" s="2"/>
      <c r="F4579" s="8"/>
      <c r="G4579" s="9"/>
    </row>
    <row r="4580" spans="1:7" x14ac:dyDescent="0.2">
      <c r="A4580" s="2"/>
      <c r="B4580" s="2"/>
      <c r="C4580" s="2"/>
      <c r="D4580" s="2"/>
      <c r="F4580" s="8"/>
      <c r="G4580" s="9"/>
    </row>
    <row r="4581" spans="1:7" x14ac:dyDescent="0.2">
      <c r="A4581" s="2"/>
      <c r="B4581" s="2"/>
      <c r="C4581" s="2"/>
      <c r="D4581" s="2"/>
      <c r="F4581" s="8"/>
      <c r="G4581" s="9"/>
    </row>
    <row r="4582" spans="1:7" x14ac:dyDescent="0.2">
      <c r="A4582" s="2"/>
      <c r="B4582" s="2"/>
      <c r="C4582" s="2"/>
      <c r="D4582" s="2"/>
      <c r="F4582" s="8"/>
      <c r="G4582" s="9"/>
    </row>
    <row r="4583" spans="1:7" x14ac:dyDescent="0.2">
      <c r="A4583" s="2"/>
      <c r="B4583" s="2"/>
      <c r="C4583" s="2"/>
      <c r="D4583" s="2"/>
      <c r="F4583" s="8"/>
      <c r="G4583" s="9"/>
    </row>
    <row r="4584" spans="1:7" x14ac:dyDescent="0.2">
      <c r="A4584" s="2"/>
      <c r="B4584" s="2"/>
      <c r="C4584" s="2"/>
      <c r="D4584" s="2"/>
      <c r="F4584" s="8"/>
      <c r="G4584" s="9"/>
    </row>
    <row r="4585" spans="1:7" x14ac:dyDescent="0.2">
      <c r="A4585" s="2"/>
      <c r="B4585" s="2"/>
      <c r="C4585" s="2"/>
      <c r="D4585" s="2"/>
      <c r="F4585" s="8"/>
      <c r="G4585" s="9"/>
    </row>
    <row r="4586" spans="1:7" x14ac:dyDescent="0.2">
      <c r="A4586" s="2"/>
      <c r="B4586" s="2"/>
      <c r="C4586" s="2"/>
      <c r="D4586" s="2"/>
      <c r="F4586" s="8"/>
      <c r="G4586" s="9"/>
    </row>
    <row r="4587" spans="1:7" x14ac:dyDescent="0.2">
      <c r="A4587" s="2"/>
      <c r="B4587" s="2"/>
      <c r="C4587" s="2"/>
      <c r="D4587" s="2"/>
      <c r="F4587" s="8"/>
      <c r="G4587" s="9"/>
    </row>
    <row r="4588" spans="1:7" x14ac:dyDescent="0.2">
      <c r="A4588" s="2"/>
      <c r="B4588" s="2"/>
      <c r="C4588" s="2"/>
      <c r="D4588" s="2"/>
      <c r="F4588" s="8"/>
      <c r="G4588" s="9"/>
    </row>
    <row r="4589" spans="1:7" x14ac:dyDescent="0.2">
      <c r="A4589" s="2"/>
      <c r="B4589" s="2"/>
      <c r="C4589" s="2"/>
      <c r="D4589" s="2"/>
      <c r="F4589" s="8"/>
      <c r="G4589" s="9"/>
    </row>
    <row r="4590" spans="1:7" x14ac:dyDescent="0.2">
      <c r="A4590" s="2"/>
      <c r="B4590" s="2"/>
      <c r="C4590" s="2"/>
      <c r="D4590" s="2"/>
      <c r="F4590" s="8"/>
      <c r="G4590" s="9"/>
    </row>
    <row r="4591" spans="1:7" x14ac:dyDescent="0.2">
      <c r="A4591" s="2"/>
      <c r="B4591" s="2"/>
      <c r="C4591" s="2"/>
      <c r="D4591" s="2"/>
      <c r="F4591" s="8"/>
      <c r="G4591" s="9"/>
    </row>
    <row r="4592" spans="1:7" x14ac:dyDescent="0.2">
      <c r="A4592" s="2"/>
      <c r="B4592" s="2"/>
      <c r="C4592" s="2"/>
      <c r="D4592" s="2"/>
      <c r="F4592" s="8"/>
      <c r="G4592" s="9"/>
    </row>
    <row r="4593" spans="1:7" x14ac:dyDescent="0.2">
      <c r="A4593" s="2"/>
      <c r="B4593" s="2"/>
      <c r="C4593" s="2"/>
      <c r="D4593" s="2"/>
      <c r="F4593" s="8"/>
      <c r="G4593" s="9"/>
    </row>
    <row r="4594" spans="1:7" x14ac:dyDescent="0.2">
      <c r="A4594" s="2"/>
      <c r="B4594" s="2"/>
      <c r="C4594" s="2"/>
      <c r="D4594" s="2"/>
      <c r="F4594" s="8"/>
      <c r="G4594" s="9"/>
    </row>
    <row r="4595" spans="1:7" x14ac:dyDescent="0.2">
      <c r="A4595" s="2"/>
      <c r="B4595" s="2"/>
      <c r="C4595" s="2"/>
      <c r="D4595" s="2"/>
      <c r="F4595" s="8"/>
      <c r="G4595" s="9"/>
    </row>
    <row r="4596" spans="1:7" x14ac:dyDescent="0.2">
      <c r="A4596" s="2"/>
      <c r="B4596" s="2"/>
      <c r="C4596" s="2"/>
      <c r="D4596" s="2"/>
      <c r="F4596" s="8"/>
      <c r="G4596" s="9"/>
    </row>
    <row r="4597" spans="1:7" x14ac:dyDescent="0.2">
      <c r="A4597" s="2"/>
      <c r="B4597" s="2"/>
      <c r="C4597" s="2"/>
      <c r="D4597" s="2"/>
      <c r="F4597" s="8"/>
      <c r="G4597" s="9"/>
    </row>
    <row r="4598" spans="1:7" x14ac:dyDescent="0.2">
      <c r="A4598" s="2"/>
      <c r="B4598" s="2"/>
      <c r="C4598" s="2"/>
      <c r="D4598" s="2"/>
      <c r="F4598" s="8"/>
      <c r="G4598" s="9"/>
    </row>
    <row r="4599" spans="1:7" x14ac:dyDescent="0.2">
      <c r="A4599" s="2"/>
      <c r="B4599" s="2"/>
      <c r="C4599" s="2"/>
      <c r="D4599" s="2"/>
      <c r="F4599" s="8"/>
      <c r="G4599" s="9"/>
    </row>
    <row r="4600" spans="1:7" x14ac:dyDescent="0.2">
      <c r="A4600" s="2"/>
      <c r="B4600" s="2"/>
      <c r="C4600" s="2"/>
      <c r="D4600" s="2"/>
      <c r="F4600" s="8"/>
      <c r="G4600" s="9"/>
    </row>
    <row r="4601" spans="1:7" x14ac:dyDescent="0.2">
      <c r="A4601" s="2"/>
      <c r="B4601" s="2"/>
      <c r="C4601" s="2"/>
      <c r="D4601" s="2"/>
      <c r="F4601" s="8"/>
      <c r="G4601" s="9"/>
    </row>
    <row r="4602" spans="1:7" x14ac:dyDescent="0.2">
      <c r="A4602" s="2"/>
      <c r="B4602" s="2"/>
      <c r="C4602" s="2"/>
      <c r="D4602" s="2"/>
      <c r="F4602" s="8"/>
      <c r="G4602" s="9"/>
    </row>
    <row r="4603" spans="1:7" x14ac:dyDescent="0.2">
      <c r="A4603" s="2"/>
      <c r="B4603" s="2"/>
      <c r="C4603" s="2"/>
      <c r="D4603" s="2"/>
      <c r="F4603" s="8"/>
      <c r="G4603" s="9"/>
    </row>
    <row r="4604" spans="1:7" x14ac:dyDescent="0.2">
      <c r="A4604" s="2"/>
      <c r="B4604" s="2"/>
      <c r="C4604" s="2"/>
      <c r="D4604" s="2"/>
      <c r="F4604" s="8"/>
      <c r="G4604" s="9"/>
    </row>
    <row r="4605" spans="1:7" x14ac:dyDescent="0.2">
      <c r="A4605" s="2"/>
      <c r="B4605" s="2"/>
      <c r="C4605" s="2"/>
      <c r="D4605" s="2"/>
      <c r="F4605" s="8"/>
      <c r="G4605" s="9"/>
    </row>
    <row r="4606" spans="1:7" x14ac:dyDescent="0.2">
      <c r="A4606" s="2"/>
      <c r="B4606" s="2"/>
      <c r="C4606" s="2"/>
      <c r="D4606" s="2"/>
      <c r="F4606" s="8"/>
      <c r="G4606" s="9"/>
    </row>
    <row r="4607" spans="1:7" x14ac:dyDescent="0.2">
      <c r="A4607" s="2"/>
      <c r="B4607" s="2"/>
      <c r="C4607" s="2"/>
      <c r="D4607" s="2"/>
      <c r="F4607" s="8"/>
      <c r="G4607" s="9"/>
    </row>
    <row r="4608" spans="1:7" x14ac:dyDescent="0.2">
      <c r="A4608" s="2"/>
      <c r="B4608" s="2"/>
      <c r="C4608" s="2"/>
      <c r="D4608" s="2"/>
      <c r="F4608" s="8"/>
      <c r="G4608" s="9"/>
    </row>
    <row r="4609" spans="1:7" x14ac:dyDescent="0.2">
      <c r="A4609" s="2"/>
      <c r="B4609" s="2"/>
      <c r="C4609" s="2"/>
      <c r="D4609" s="2"/>
      <c r="F4609" s="8"/>
      <c r="G4609" s="9"/>
    </row>
    <row r="4610" spans="1:7" x14ac:dyDescent="0.2">
      <c r="A4610" s="2"/>
      <c r="B4610" s="2"/>
      <c r="C4610" s="2"/>
      <c r="D4610" s="2"/>
      <c r="F4610" s="8"/>
      <c r="G4610" s="9"/>
    </row>
    <row r="4611" spans="1:7" x14ac:dyDescent="0.2">
      <c r="A4611" s="2"/>
      <c r="B4611" s="2"/>
      <c r="C4611" s="2"/>
      <c r="D4611" s="2"/>
      <c r="F4611" s="8"/>
      <c r="G4611" s="9"/>
    </row>
    <row r="4612" spans="1:7" x14ac:dyDescent="0.2">
      <c r="A4612" s="2"/>
      <c r="B4612" s="2"/>
      <c r="C4612" s="2"/>
      <c r="D4612" s="2"/>
      <c r="F4612" s="8"/>
      <c r="G4612" s="9"/>
    </row>
    <row r="4613" spans="1:7" x14ac:dyDescent="0.2">
      <c r="A4613" s="2"/>
      <c r="B4613" s="2"/>
      <c r="C4613" s="2"/>
      <c r="D4613" s="2"/>
      <c r="F4613" s="8"/>
      <c r="G4613" s="9"/>
    </row>
    <row r="4614" spans="1:7" x14ac:dyDescent="0.2">
      <c r="A4614" s="2"/>
      <c r="B4614" s="2"/>
      <c r="C4614" s="2"/>
      <c r="D4614" s="2"/>
      <c r="F4614" s="8"/>
      <c r="G4614" s="9"/>
    </row>
    <row r="4615" spans="1:7" x14ac:dyDescent="0.2">
      <c r="A4615" s="2"/>
      <c r="B4615" s="2"/>
      <c r="C4615" s="2"/>
      <c r="D4615" s="2"/>
      <c r="F4615" s="8"/>
      <c r="G4615" s="9"/>
    </row>
    <row r="4616" spans="1:7" x14ac:dyDescent="0.2">
      <c r="A4616" s="2"/>
      <c r="B4616" s="2"/>
      <c r="C4616" s="2"/>
      <c r="D4616" s="2"/>
      <c r="F4616" s="8"/>
      <c r="G4616" s="9"/>
    </row>
    <row r="4617" spans="1:7" x14ac:dyDescent="0.2">
      <c r="A4617" s="2"/>
      <c r="B4617" s="2"/>
      <c r="C4617" s="2"/>
      <c r="D4617" s="2"/>
      <c r="F4617" s="8"/>
      <c r="G4617" s="9"/>
    </row>
    <row r="4618" spans="1:7" x14ac:dyDescent="0.2">
      <c r="A4618" s="2"/>
      <c r="B4618" s="2"/>
      <c r="C4618" s="2"/>
      <c r="D4618" s="2"/>
      <c r="F4618" s="8"/>
      <c r="G4618" s="9"/>
    </row>
    <row r="4619" spans="1:7" x14ac:dyDescent="0.2">
      <c r="A4619" s="2"/>
      <c r="B4619" s="2"/>
      <c r="C4619" s="2"/>
      <c r="D4619" s="2"/>
      <c r="F4619" s="8"/>
      <c r="G4619" s="9"/>
    </row>
    <row r="4620" spans="1:7" x14ac:dyDescent="0.2">
      <c r="A4620" s="2"/>
      <c r="B4620" s="2"/>
      <c r="C4620" s="2"/>
      <c r="D4620" s="2"/>
      <c r="F4620" s="8"/>
      <c r="G4620" s="9"/>
    </row>
    <row r="4621" spans="1:7" x14ac:dyDescent="0.2">
      <c r="A4621" s="2"/>
      <c r="B4621" s="2"/>
      <c r="C4621" s="2"/>
      <c r="D4621" s="2"/>
      <c r="F4621" s="8"/>
      <c r="G4621" s="9"/>
    </row>
    <row r="4622" spans="1:7" x14ac:dyDescent="0.2">
      <c r="A4622" s="2"/>
      <c r="B4622" s="2"/>
      <c r="C4622" s="2"/>
      <c r="D4622" s="2"/>
      <c r="F4622" s="8"/>
      <c r="G4622" s="9"/>
    </row>
    <row r="4623" spans="1:7" x14ac:dyDescent="0.2">
      <c r="A4623" s="2"/>
      <c r="B4623" s="2"/>
      <c r="C4623" s="2"/>
      <c r="D4623" s="2"/>
      <c r="F4623" s="8"/>
      <c r="G4623" s="9"/>
    </row>
    <row r="4624" spans="1:7" x14ac:dyDescent="0.2">
      <c r="A4624" s="2"/>
      <c r="B4624" s="2"/>
      <c r="C4624" s="2"/>
      <c r="D4624" s="2"/>
      <c r="F4624" s="8"/>
      <c r="G4624" s="9"/>
    </row>
    <row r="4625" spans="1:7" x14ac:dyDescent="0.2">
      <c r="A4625" s="2"/>
      <c r="B4625" s="2"/>
      <c r="C4625" s="2"/>
      <c r="D4625" s="2"/>
      <c r="F4625" s="8"/>
      <c r="G4625" s="9"/>
    </row>
    <row r="4626" spans="1:7" x14ac:dyDescent="0.2">
      <c r="A4626" s="2"/>
      <c r="B4626" s="2"/>
      <c r="C4626" s="2"/>
      <c r="D4626" s="2"/>
      <c r="F4626" s="8"/>
      <c r="G4626" s="9"/>
    </row>
    <row r="4627" spans="1:7" x14ac:dyDescent="0.2">
      <c r="A4627" s="2"/>
      <c r="B4627" s="2"/>
      <c r="C4627" s="2"/>
      <c r="D4627" s="2"/>
      <c r="F4627" s="8"/>
      <c r="G4627" s="9"/>
    </row>
    <row r="4628" spans="1:7" x14ac:dyDescent="0.2">
      <c r="A4628" s="2"/>
      <c r="B4628" s="2"/>
      <c r="C4628" s="2"/>
      <c r="D4628" s="2"/>
      <c r="F4628" s="8"/>
      <c r="G4628" s="9"/>
    </row>
    <row r="4629" spans="1:7" x14ac:dyDescent="0.2">
      <c r="A4629" s="2"/>
      <c r="B4629" s="2"/>
      <c r="C4629" s="2"/>
      <c r="D4629" s="2"/>
      <c r="F4629" s="8"/>
      <c r="G4629" s="9"/>
    </row>
    <row r="4630" spans="1:7" x14ac:dyDescent="0.2">
      <c r="A4630" s="2"/>
      <c r="B4630" s="2"/>
      <c r="C4630" s="2"/>
      <c r="D4630" s="2"/>
      <c r="F4630" s="8"/>
      <c r="G4630" s="9"/>
    </row>
    <row r="4631" spans="1:7" x14ac:dyDescent="0.2">
      <c r="A4631" s="2"/>
      <c r="B4631" s="2"/>
      <c r="C4631" s="2"/>
      <c r="D4631" s="2"/>
      <c r="F4631" s="8"/>
      <c r="G4631" s="9"/>
    </row>
    <row r="4632" spans="1:7" x14ac:dyDescent="0.2">
      <c r="A4632" s="2"/>
      <c r="B4632" s="2"/>
      <c r="C4632" s="2"/>
      <c r="D4632" s="2"/>
      <c r="F4632" s="8"/>
      <c r="G4632" s="9"/>
    </row>
    <row r="4633" spans="1:7" x14ac:dyDescent="0.2">
      <c r="A4633" s="2"/>
      <c r="B4633" s="2"/>
      <c r="C4633" s="2"/>
      <c r="D4633" s="2"/>
      <c r="F4633" s="8"/>
      <c r="G4633" s="9"/>
    </row>
    <row r="4634" spans="1:7" x14ac:dyDescent="0.2">
      <c r="A4634" s="2"/>
      <c r="B4634" s="2"/>
      <c r="C4634" s="2"/>
      <c r="D4634" s="2"/>
      <c r="F4634" s="8"/>
      <c r="G4634" s="9"/>
    </row>
    <row r="4635" spans="1:7" x14ac:dyDescent="0.2">
      <c r="A4635" s="2"/>
      <c r="B4635" s="2"/>
      <c r="C4635" s="2"/>
      <c r="D4635" s="2"/>
      <c r="F4635" s="8"/>
      <c r="G4635" s="9"/>
    </row>
    <row r="4636" spans="1:7" x14ac:dyDescent="0.2">
      <c r="A4636" s="2"/>
      <c r="B4636" s="2"/>
      <c r="C4636" s="2"/>
      <c r="D4636" s="2"/>
      <c r="F4636" s="8"/>
      <c r="G4636" s="9"/>
    </row>
    <row r="4637" spans="1:7" x14ac:dyDescent="0.2">
      <c r="A4637" s="2"/>
      <c r="B4637" s="2"/>
      <c r="C4637" s="2"/>
      <c r="D4637" s="2"/>
      <c r="F4637" s="8"/>
      <c r="G4637" s="9"/>
    </row>
    <row r="4638" spans="1:7" x14ac:dyDescent="0.2">
      <c r="A4638" s="2"/>
      <c r="B4638" s="2"/>
      <c r="C4638" s="2"/>
      <c r="D4638" s="2"/>
      <c r="F4638" s="8"/>
      <c r="G4638" s="9"/>
    </row>
    <row r="4639" spans="1:7" x14ac:dyDescent="0.2">
      <c r="A4639" s="2"/>
      <c r="B4639" s="2"/>
      <c r="C4639" s="2"/>
      <c r="D4639" s="2"/>
      <c r="F4639" s="8"/>
      <c r="G4639" s="9"/>
    </row>
    <row r="4640" spans="1:7" x14ac:dyDescent="0.2">
      <c r="A4640" s="2"/>
      <c r="B4640" s="2"/>
      <c r="C4640" s="2"/>
      <c r="D4640" s="2"/>
      <c r="F4640" s="8"/>
      <c r="G4640" s="9"/>
    </row>
    <row r="4641" spans="1:7" x14ac:dyDescent="0.2">
      <c r="A4641" s="2"/>
      <c r="B4641" s="2"/>
      <c r="C4641" s="2"/>
      <c r="D4641" s="2"/>
      <c r="F4641" s="8"/>
      <c r="G4641" s="9"/>
    </row>
    <row r="4642" spans="1:7" x14ac:dyDescent="0.2">
      <c r="A4642" s="2"/>
      <c r="B4642" s="2"/>
      <c r="C4642" s="2"/>
      <c r="D4642" s="2"/>
      <c r="F4642" s="8"/>
      <c r="G4642" s="9"/>
    </row>
    <row r="4643" spans="1:7" x14ac:dyDescent="0.2">
      <c r="A4643" s="2"/>
      <c r="B4643" s="2"/>
      <c r="C4643" s="2"/>
      <c r="D4643" s="2"/>
      <c r="F4643" s="8"/>
      <c r="G4643" s="9"/>
    </row>
    <row r="4644" spans="1:7" x14ac:dyDescent="0.2">
      <c r="A4644" s="2"/>
      <c r="B4644" s="2"/>
      <c r="C4644" s="2"/>
      <c r="D4644" s="2"/>
      <c r="F4644" s="8"/>
      <c r="G4644" s="9"/>
    </row>
    <row r="4645" spans="1:7" x14ac:dyDescent="0.2">
      <c r="A4645" s="2"/>
      <c r="B4645" s="2"/>
      <c r="C4645" s="2"/>
      <c r="D4645" s="2"/>
      <c r="F4645" s="8"/>
      <c r="G4645" s="9"/>
    </row>
    <row r="4646" spans="1:7" x14ac:dyDescent="0.2">
      <c r="A4646" s="2"/>
      <c r="B4646" s="2"/>
      <c r="C4646" s="2"/>
      <c r="D4646" s="2"/>
      <c r="F4646" s="8"/>
      <c r="G4646" s="9"/>
    </row>
    <row r="4647" spans="1:7" x14ac:dyDescent="0.2">
      <c r="A4647" s="2"/>
      <c r="B4647" s="2"/>
      <c r="C4647" s="2"/>
      <c r="D4647" s="2"/>
      <c r="F4647" s="8"/>
      <c r="G4647" s="9"/>
    </row>
    <row r="4648" spans="1:7" x14ac:dyDescent="0.2">
      <c r="A4648" s="2"/>
      <c r="B4648" s="2"/>
      <c r="C4648" s="2"/>
      <c r="D4648" s="2"/>
      <c r="F4648" s="8"/>
      <c r="G4648" s="9"/>
    </row>
    <row r="4649" spans="1:7" x14ac:dyDescent="0.2">
      <c r="A4649" s="2"/>
      <c r="B4649" s="2"/>
      <c r="C4649" s="2"/>
      <c r="D4649" s="2"/>
      <c r="F4649" s="8"/>
      <c r="G4649" s="9"/>
    </row>
    <row r="4650" spans="1:7" x14ac:dyDescent="0.2">
      <c r="A4650" s="2"/>
      <c r="B4650" s="2"/>
      <c r="C4650" s="2"/>
      <c r="D4650" s="2"/>
      <c r="F4650" s="8"/>
      <c r="G4650" s="9"/>
    </row>
    <row r="4651" spans="1:7" x14ac:dyDescent="0.2">
      <c r="A4651" s="2"/>
      <c r="B4651" s="2"/>
      <c r="C4651" s="2"/>
      <c r="D4651" s="2"/>
      <c r="F4651" s="8"/>
      <c r="G4651" s="9"/>
    </row>
    <row r="4652" spans="1:7" x14ac:dyDescent="0.2">
      <c r="A4652" s="2"/>
      <c r="B4652" s="2"/>
      <c r="C4652" s="2"/>
      <c r="D4652" s="2"/>
      <c r="F4652" s="8"/>
      <c r="G4652" s="9"/>
    </row>
    <row r="4653" spans="1:7" x14ac:dyDescent="0.2">
      <c r="A4653" s="2"/>
      <c r="B4653" s="2"/>
      <c r="C4653" s="2"/>
      <c r="D4653" s="2"/>
      <c r="F4653" s="8"/>
      <c r="G4653" s="9"/>
    </row>
    <row r="4654" spans="1:7" x14ac:dyDescent="0.2">
      <c r="A4654" s="2"/>
      <c r="B4654" s="2"/>
      <c r="C4654" s="2"/>
      <c r="D4654" s="2"/>
      <c r="F4654" s="8"/>
      <c r="G4654" s="9"/>
    </row>
    <row r="4655" spans="1:7" x14ac:dyDescent="0.2">
      <c r="A4655" s="2"/>
      <c r="B4655" s="2"/>
      <c r="C4655" s="2"/>
      <c r="D4655" s="2"/>
      <c r="F4655" s="8"/>
      <c r="G4655" s="9"/>
    </row>
    <row r="4656" spans="1:7" x14ac:dyDescent="0.2">
      <c r="A4656" s="2"/>
      <c r="B4656" s="2"/>
      <c r="C4656" s="2"/>
      <c r="D4656" s="2"/>
      <c r="F4656" s="8"/>
      <c r="G4656" s="9"/>
    </row>
    <row r="4657" spans="1:7" x14ac:dyDescent="0.2">
      <c r="A4657" s="2"/>
      <c r="B4657" s="2"/>
      <c r="C4657" s="2"/>
      <c r="D4657" s="2"/>
      <c r="F4657" s="8"/>
      <c r="G4657" s="9"/>
    </row>
    <row r="4658" spans="1:7" x14ac:dyDescent="0.2">
      <c r="A4658" s="2"/>
      <c r="B4658" s="2"/>
      <c r="C4658" s="2"/>
      <c r="D4658" s="2"/>
      <c r="F4658" s="8"/>
      <c r="G4658" s="9"/>
    </row>
    <row r="4659" spans="1:7" x14ac:dyDescent="0.2">
      <c r="A4659" s="2"/>
      <c r="B4659" s="2"/>
      <c r="C4659" s="2"/>
      <c r="D4659" s="2"/>
      <c r="F4659" s="8"/>
      <c r="G4659" s="9"/>
    </row>
    <row r="4660" spans="1:7" x14ac:dyDescent="0.2">
      <c r="A4660" s="2"/>
      <c r="B4660" s="2"/>
      <c r="C4660" s="2"/>
      <c r="D4660" s="2"/>
      <c r="F4660" s="8"/>
      <c r="G4660" s="9"/>
    </row>
    <row r="4661" spans="1:7" x14ac:dyDescent="0.2">
      <c r="A4661" s="2"/>
      <c r="B4661" s="2"/>
      <c r="C4661" s="2"/>
      <c r="D4661" s="2"/>
      <c r="F4661" s="8"/>
      <c r="G4661" s="9"/>
    </row>
    <row r="4662" spans="1:7" x14ac:dyDescent="0.2">
      <c r="A4662" s="2"/>
      <c r="B4662" s="2"/>
      <c r="C4662" s="2"/>
      <c r="D4662" s="2"/>
      <c r="F4662" s="8"/>
      <c r="G4662" s="9"/>
    </row>
    <row r="4663" spans="1:7" x14ac:dyDescent="0.2">
      <c r="A4663" s="2"/>
      <c r="B4663" s="2"/>
      <c r="C4663" s="2"/>
      <c r="D4663" s="2"/>
      <c r="F4663" s="8"/>
      <c r="G4663" s="9"/>
    </row>
    <row r="4664" spans="1:7" x14ac:dyDescent="0.2">
      <c r="A4664" s="2"/>
      <c r="B4664" s="2"/>
      <c r="C4664" s="2"/>
      <c r="D4664" s="2"/>
      <c r="F4664" s="8"/>
      <c r="G4664" s="9"/>
    </row>
    <row r="4665" spans="1:7" x14ac:dyDescent="0.2">
      <c r="A4665" s="2"/>
      <c r="B4665" s="2"/>
      <c r="C4665" s="2"/>
      <c r="D4665" s="2"/>
      <c r="F4665" s="8"/>
      <c r="G4665" s="9"/>
    </row>
    <row r="4666" spans="1:7" x14ac:dyDescent="0.2">
      <c r="A4666" s="2"/>
      <c r="B4666" s="2"/>
      <c r="C4666" s="2"/>
      <c r="D4666" s="2"/>
      <c r="F4666" s="8"/>
      <c r="G4666" s="9"/>
    </row>
    <row r="4667" spans="1:7" x14ac:dyDescent="0.2">
      <c r="A4667" s="2"/>
      <c r="B4667" s="2"/>
      <c r="C4667" s="2"/>
      <c r="D4667" s="2"/>
      <c r="F4667" s="8"/>
      <c r="G4667" s="9"/>
    </row>
    <row r="4668" spans="1:7" x14ac:dyDescent="0.2">
      <c r="A4668" s="2"/>
      <c r="B4668" s="2"/>
      <c r="C4668" s="2"/>
      <c r="D4668" s="2"/>
      <c r="F4668" s="8"/>
      <c r="G4668" s="9"/>
    </row>
    <row r="4669" spans="1:7" x14ac:dyDescent="0.2">
      <c r="A4669" s="2"/>
      <c r="B4669" s="2"/>
      <c r="C4669" s="2"/>
      <c r="D4669" s="2"/>
      <c r="F4669" s="8"/>
      <c r="G4669" s="9"/>
    </row>
    <row r="4670" spans="1:7" x14ac:dyDescent="0.2">
      <c r="A4670" s="2"/>
      <c r="B4670" s="2"/>
      <c r="C4670" s="2"/>
      <c r="D4670" s="2"/>
      <c r="F4670" s="8"/>
      <c r="G4670" s="9"/>
    </row>
    <row r="4671" spans="1:7" x14ac:dyDescent="0.2">
      <c r="A4671" s="2"/>
      <c r="B4671" s="2"/>
      <c r="C4671" s="2"/>
      <c r="D4671" s="2"/>
      <c r="F4671" s="8"/>
      <c r="G4671" s="9"/>
    </row>
    <row r="4672" spans="1:7" x14ac:dyDescent="0.2">
      <c r="A4672" s="2"/>
      <c r="B4672" s="2"/>
      <c r="C4672" s="2"/>
      <c r="D4672" s="2"/>
      <c r="F4672" s="8"/>
      <c r="G4672" s="9"/>
    </row>
    <row r="4673" spans="1:7" x14ac:dyDescent="0.2">
      <c r="A4673" s="2"/>
      <c r="B4673" s="2"/>
      <c r="C4673" s="2"/>
      <c r="D4673" s="2"/>
      <c r="F4673" s="8"/>
      <c r="G4673" s="9"/>
    </row>
    <row r="4674" spans="1:7" x14ac:dyDescent="0.2">
      <c r="A4674" s="2"/>
      <c r="B4674" s="2"/>
      <c r="C4674" s="2"/>
      <c r="D4674" s="2"/>
      <c r="F4674" s="8"/>
      <c r="G4674" s="9"/>
    </row>
    <row r="4675" spans="1:7" x14ac:dyDescent="0.2">
      <c r="A4675" s="2"/>
      <c r="B4675" s="2"/>
      <c r="C4675" s="2"/>
      <c r="D4675" s="2"/>
      <c r="F4675" s="8"/>
      <c r="G4675" s="9"/>
    </row>
    <row r="4676" spans="1:7" x14ac:dyDescent="0.2">
      <c r="A4676" s="2"/>
      <c r="B4676" s="2"/>
      <c r="C4676" s="2"/>
      <c r="D4676" s="2"/>
      <c r="F4676" s="8"/>
      <c r="G4676" s="9"/>
    </row>
    <row r="4677" spans="1:7" x14ac:dyDescent="0.2">
      <c r="A4677" s="2"/>
      <c r="B4677" s="2"/>
      <c r="C4677" s="2"/>
      <c r="D4677" s="2"/>
      <c r="F4677" s="8"/>
      <c r="G4677" s="9"/>
    </row>
    <row r="4678" spans="1:7" x14ac:dyDescent="0.2">
      <c r="A4678" s="2"/>
      <c r="B4678" s="2"/>
      <c r="C4678" s="2"/>
      <c r="D4678" s="2"/>
      <c r="F4678" s="8"/>
      <c r="G4678" s="9"/>
    </row>
    <row r="4679" spans="1:7" x14ac:dyDescent="0.2">
      <c r="A4679" s="2"/>
      <c r="B4679" s="2"/>
      <c r="C4679" s="2"/>
      <c r="D4679" s="2"/>
      <c r="F4679" s="8"/>
      <c r="G4679" s="9"/>
    </row>
    <row r="4680" spans="1:7" x14ac:dyDescent="0.2">
      <c r="A4680" s="2"/>
      <c r="B4680" s="2"/>
      <c r="C4680" s="2"/>
      <c r="D4680" s="2"/>
      <c r="F4680" s="8"/>
      <c r="G4680" s="9"/>
    </row>
    <row r="4681" spans="1:7" x14ac:dyDescent="0.2">
      <c r="A4681" s="2"/>
      <c r="B4681" s="2"/>
      <c r="C4681" s="2"/>
      <c r="D4681" s="2"/>
      <c r="F4681" s="8"/>
      <c r="G4681" s="9"/>
    </row>
    <row r="4682" spans="1:7" x14ac:dyDescent="0.2">
      <c r="A4682" s="2"/>
      <c r="B4682" s="2"/>
      <c r="C4682" s="2"/>
      <c r="D4682" s="2"/>
      <c r="F4682" s="8"/>
      <c r="G4682" s="9"/>
    </row>
    <row r="4683" spans="1:7" x14ac:dyDescent="0.2">
      <c r="A4683" s="2"/>
      <c r="B4683" s="2"/>
      <c r="C4683" s="2"/>
      <c r="D4683" s="2"/>
      <c r="F4683" s="8"/>
      <c r="G4683" s="9"/>
    </row>
    <row r="4684" spans="1:7" x14ac:dyDescent="0.2">
      <c r="A4684" s="2"/>
      <c r="B4684" s="2"/>
      <c r="C4684" s="2"/>
      <c r="D4684" s="2"/>
      <c r="F4684" s="8"/>
      <c r="G4684" s="9"/>
    </row>
    <row r="4685" spans="1:7" x14ac:dyDescent="0.2">
      <c r="A4685" s="2"/>
      <c r="B4685" s="2"/>
      <c r="C4685" s="2"/>
      <c r="D4685" s="2"/>
      <c r="F4685" s="8"/>
      <c r="G4685" s="9"/>
    </row>
    <row r="4686" spans="1:7" x14ac:dyDescent="0.2">
      <c r="A4686" s="2"/>
      <c r="B4686" s="2"/>
      <c r="C4686" s="2"/>
      <c r="D4686" s="2"/>
      <c r="F4686" s="8"/>
      <c r="G4686" s="9"/>
    </row>
    <row r="4687" spans="1:7" x14ac:dyDescent="0.2">
      <c r="A4687" s="2"/>
      <c r="B4687" s="2"/>
      <c r="C4687" s="2"/>
      <c r="D4687" s="2"/>
      <c r="F4687" s="8"/>
      <c r="G4687" s="9"/>
    </row>
    <row r="4688" spans="1:7" x14ac:dyDescent="0.2">
      <c r="A4688" s="2"/>
      <c r="B4688" s="2"/>
      <c r="C4688" s="2"/>
      <c r="D4688" s="2"/>
      <c r="F4688" s="8"/>
      <c r="G4688" s="9"/>
    </row>
    <row r="4689" spans="1:7" x14ac:dyDescent="0.2">
      <c r="A4689" s="2"/>
      <c r="B4689" s="2"/>
      <c r="C4689" s="2"/>
      <c r="D4689" s="2"/>
      <c r="F4689" s="8"/>
      <c r="G4689" s="9"/>
    </row>
    <row r="4690" spans="1:7" x14ac:dyDescent="0.2">
      <c r="A4690" s="2"/>
      <c r="B4690" s="2"/>
      <c r="C4690" s="2"/>
      <c r="D4690" s="2"/>
      <c r="F4690" s="8"/>
      <c r="G4690" s="9"/>
    </row>
    <row r="4691" spans="1:7" x14ac:dyDescent="0.2">
      <c r="A4691" s="2"/>
      <c r="B4691" s="2"/>
      <c r="C4691" s="2"/>
      <c r="D4691" s="2"/>
      <c r="F4691" s="8"/>
      <c r="G4691" s="9"/>
    </row>
    <row r="4692" spans="1:7" x14ac:dyDescent="0.2">
      <c r="A4692" s="2"/>
      <c r="B4692" s="2"/>
      <c r="C4692" s="2"/>
      <c r="D4692" s="2"/>
      <c r="F4692" s="8"/>
      <c r="G4692" s="9"/>
    </row>
    <row r="4693" spans="1:7" x14ac:dyDescent="0.2">
      <c r="A4693" s="2"/>
      <c r="B4693" s="2"/>
      <c r="C4693" s="2"/>
      <c r="D4693" s="2"/>
      <c r="F4693" s="8"/>
      <c r="G4693" s="9"/>
    </row>
    <row r="4694" spans="1:7" x14ac:dyDescent="0.2">
      <c r="A4694" s="2"/>
      <c r="B4694" s="2"/>
      <c r="C4694" s="2"/>
      <c r="D4694" s="2"/>
      <c r="F4694" s="8"/>
      <c r="G4694" s="9"/>
    </row>
    <row r="4695" spans="1:7" x14ac:dyDescent="0.2">
      <c r="A4695" s="2"/>
      <c r="B4695" s="2"/>
      <c r="C4695" s="2"/>
      <c r="D4695" s="2"/>
      <c r="F4695" s="8"/>
      <c r="G4695" s="9"/>
    </row>
    <row r="4696" spans="1:7" x14ac:dyDescent="0.2">
      <c r="A4696" s="2"/>
      <c r="B4696" s="2"/>
      <c r="C4696" s="2"/>
      <c r="D4696" s="2"/>
      <c r="F4696" s="8"/>
      <c r="G4696" s="9"/>
    </row>
    <row r="4697" spans="1:7" x14ac:dyDescent="0.2">
      <c r="A4697" s="2"/>
      <c r="B4697" s="2"/>
      <c r="C4697" s="2"/>
      <c r="D4697" s="2"/>
      <c r="F4697" s="8"/>
      <c r="G4697" s="9"/>
    </row>
    <row r="4698" spans="1:7" x14ac:dyDescent="0.2">
      <c r="A4698" s="2"/>
      <c r="B4698" s="2"/>
      <c r="C4698" s="2"/>
      <c r="D4698" s="2"/>
      <c r="F4698" s="8"/>
      <c r="G4698" s="9"/>
    </row>
    <row r="4699" spans="1:7" x14ac:dyDescent="0.2">
      <c r="A4699" s="2"/>
      <c r="B4699" s="2"/>
      <c r="C4699" s="2"/>
      <c r="D4699" s="2"/>
      <c r="F4699" s="8"/>
      <c r="G4699" s="9"/>
    </row>
    <row r="4700" spans="1:7" x14ac:dyDescent="0.2">
      <c r="A4700" s="2"/>
      <c r="B4700" s="2"/>
      <c r="C4700" s="2"/>
      <c r="D4700" s="2"/>
      <c r="F4700" s="8"/>
      <c r="G4700" s="9"/>
    </row>
    <row r="4701" spans="1:7" x14ac:dyDescent="0.2">
      <c r="A4701" s="2"/>
      <c r="B4701" s="2"/>
      <c r="C4701" s="2"/>
      <c r="D4701" s="2"/>
      <c r="F4701" s="8"/>
      <c r="G4701" s="9"/>
    </row>
    <row r="4702" spans="1:7" x14ac:dyDescent="0.2">
      <c r="A4702" s="2"/>
      <c r="B4702" s="2"/>
      <c r="C4702" s="2"/>
      <c r="D4702" s="2"/>
      <c r="F4702" s="8"/>
      <c r="G4702" s="9"/>
    </row>
    <row r="4703" spans="1:7" x14ac:dyDescent="0.2">
      <c r="A4703" s="2"/>
      <c r="B4703" s="2"/>
      <c r="C4703" s="2"/>
      <c r="D4703" s="2"/>
      <c r="F4703" s="8"/>
      <c r="G4703" s="9"/>
    </row>
    <row r="4704" spans="1:7" x14ac:dyDescent="0.2">
      <c r="A4704" s="2"/>
      <c r="B4704" s="2"/>
      <c r="C4704" s="2"/>
      <c r="D4704" s="2"/>
      <c r="F4704" s="8"/>
      <c r="G4704" s="9"/>
    </row>
    <row r="4705" spans="1:7" x14ac:dyDescent="0.2">
      <c r="A4705" s="2"/>
      <c r="B4705" s="2"/>
      <c r="C4705" s="2"/>
      <c r="D4705" s="2"/>
      <c r="F4705" s="8"/>
      <c r="G4705" s="9"/>
    </row>
    <row r="4706" spans="1:7" x14ac:dyDescent="0.2">
      <c r="A4706" s="2"/>
      <c r="B4706" s="2"/>
      <c r="C4706" s="2"/>
      <c r="D4706" s="2"/>
      <c r="F4706" s="8"/>
      <c r="G4706" s="9"/>
    </row>
    <row r="4707" spans="1:7" x14ac:dyDescent="0.2">
      <c r="A4707" s="2"/>
      <c r="B4707" s="2"/>
      <c r="C4707" s="2"/>
      <c r="D4707" s="2"/>
      <c r="F4707" s="8"/>
      <c r="G4707" s="9"/>
    </row>
    <row r="4708" spans="1:7" x14ac:dyDescent="0.2">
      <c r="A4708" s="2"/>
      <c r="B4708" s="2"/>
      <c r="C4708" s="2"/>
      <c r="D4708" s="2"/>
      <c r="F4708" s="8"/>
      <c r="G4708" s="9"/>
    </row>
    <row r="4709" spans="1:7" x14ac:dyDescent="0.2">
      <c r="A4709" s="2"/>
      <c r="B4709" s="2"/>
      <c r="C4709" s="2"/>
      <c r="D4709" s="2"/>
      <c r="F4709" s="8"/>
      <c r="G4709" s="9"/>
    </row>
    <row r="4710" spans="1:7" x14ac:dyDescent="0.2">
      <c r="A4710" s="2"/>
      <c r="B4710" s="2"/>
      <c r="C4710" s="2"/>
      <c r="D4710" s="2"/>
      <c r="F4710" s="8"/>
      <c r="G4710" s="9"/>
    </row>
    <row r="4711" spans="1:7" x14ac:dyDescent="0.2">
      <c r="A4711" s="2"/>
      <c r="B4711" s="2"/>
      <c r="C4711" s="2"/>
      <c r="D4711" s="2"/>
      <c r="F4711" s="8"/>
      <c r="G4711" s="9"/>
    </row>
    <row r="4712" spans="1:7" x14ac:dyDescent="0.2">
      <c r="A4712" s="2"/>
      <c r="B4712" s="2"/>
      <c r="C4712" s="2"/>
      <c r="D4712" s="2"/>
      <c r="F4712" s="8"/>
      <c r="G4712" s="9"/>
    </row>
    <row r="4713" spans="1:7" x14ac:dyDescent="0.2">
      <c r="A4713" s="2"/>
      <c r="B4713" s="2"/>
      <c r="C4713" s="2"/>
      <c r="D4713" s="2"/>
      <c r="F4713" s="8"/>
      <c r="G4713" s="9"/>
    </row>
    <row r="4714" spans="1:7" x14ac:dyDescent="0.2">
      <c r="A4714" s="2"/>
      <c r="B4714" s="2"/>
      <c r="C4714" s="2"/>
      <c r="D4714" s="2"/>
      <c r="F4714" s="8"/>
      <c r="G4714" s="9"/>
    </row>
    <row r="4715" spans="1:7" x14ac:dyDescent="0.2">
      <c r="A4715" s="2"/>
      <c r="B4715" s="2"/>
      <c r="C4715" s="2"/>
      <c r="D4715" s="2"/>
      <c r="F4715" s="8"/>
      <c r="G4715" s="9"/>
    </row>
    <row r="4716" spans="1:7" x14ac:dyDescent="0.2">
      <c r="A4716" s="2"/>
      <c r="B4716" s="2"/>
      <c r="C4716" s="2"/>
      <c r="D4716" s="2"/>
      <c r="F4716" s="8"/>
      <c r="G4716" s="9"/>
    </row>
    <row r="4717" spans="1:7" x14ac:dyDescent="0.2">
      <c r="A4717" s="2"/>
      <c r="B4717" s="2"/>
      <c r="C4717" s="2"/>
      <c r="D4717" s="2"/>
      <c r="F4717" s="8"/>
      <c r="G4717" s="9"/>
    </row>
    <row r="4718" spans="1:7" x14ac:dyDescent="0.2">
      <c r="A4718" s="2"/>
      <c r="B4718" s="2"/>
      <c r="C4718" s="2"/>
      <c r="D4718" s="2"/>
      <c r="F4718" s="8"/>
      <c r="G4718" s="9"/>
    </row>
    <row r="4719" spans="1:7" x14ac:dyDescent="0.2">
      <c r="A4719" s="2"/>
      <c r="B4719" s="2"/>
      <c r="C4719" s="2"/>
      <c r="D4719" s="2"/>
      <c r="F4719" s="8"/>
      <c r="G4719" s="9"/>
    </row>
    <row r="4720" spans="1:7" x14ac:dyDescent="0.2">
      <c r="A4720" s="2"/>
      <c r="B4720" s="2"/>
      <c r="C4720" s="2"/>
      <c r="D4720" s="2"/>
      <c r="F4720" s="8"/>
      <c r="G4720" s="9"/>
    </row>
    <row r="4721" spans="1:7" x14ac:dyDescent="0.2">
      <c r="A4721" s="2"/>
      <c r="B4721" s="2"/>
      <c r="C4721" s="2"/>
      <c r="D4721" s="2"/>
      <c r="F4721" s="8"/>
      <c r="G4721" s="9"/>
    </row>
    <row r="4722" spans="1:7" x14ac:dyDescent="0.2">
      <c r="A4722" s="2"/>
      <c r="B4722" s="2"/>
      <c r="C4722" s="2"/>
      <c r="D4722" s="2"/>
      <c r="F4722" s="8"/>
      <c r="G4722" s="9"/>
    </row>
    <row r="4723" spans="1:7" x14ac:dyDescent="0.2">
      <c r="A4723" s="2"/>
      <c r="B4723" s="2"/>
      <c r="C4723" s="2"/>
      <c r="D4723" s="2"/>
      <c r="F4723" s="8"/>
      <c r="G4723" s="9"/>
    </row>
    <row r="4724" spans="1:7" x14ac:dyDescent="0.2">
      <c r="A4724" s="2"/>
      <c r="B4724" s="2"/>
      <c r="C4724" s="2"/>
      <c r="D4724" s="2"/>
      <c r="F4724" s="8"/>
      <c r="G4724" s="9"/>
    </row>
    <row r="4725" spans="1:7" x14ac:dyDescent="0.2">
      <c r="A4725" s="2"/>
      <c r="B4725" s="2"/>
      <c r="C4725" s="2"/>
      <c r="D4725" s="2"/>
      <c r="F4725" s="8"/>
      <c r="G4725" s="9"/>
    </row>
    <row r="4726" spans="1:7" x14ac:dyDescent="0.2">
      <c r="A4726" s="2"/>
      <c r="B4726" s="2"/>
      <c r="C4726" s="2"/>
      <c r="D4726" s="2"/>
      <c r="F4726" s="8"/>
      <c r="G4726" s="9"/>
    </row>
    <row r="4727" spans="1:7" x14ac:dyDescent="0.2">
      <c r="A4727" s="2"/>
      <c r="B4727" s="2"/>
      <c r="C4727" s="2"/>
      <c r="D4727" s="2"/>
      <c r="F4727" s="8"/>
      <c r="G4727" s="9"/>
    </row>
    <row r="4728" spans="1:7" x14ac:dyDescent="0.2">
      <c r="A4728" s="2"/>
      <c r="B4728" s="2"/>
      <c r="C4728" s="2"/>
      <c r="D4728" s="2"/>
      <c r="F4728" s="8"/>
      <c r="G4728" s="9"/>
    </row>
    <row r="4729" spans="1:7" x14ac:dyDescent="0.2">
      <c r="A4729" s="2"/>
      <c r="B4729" s="2"/>
      <c r="C4729" s="2"/>
      <c r="D4729" s="2"/>
      <c r="F4729" s="8"/>
      <c r="G4729" s="9"/>
    </row>
    <row r="4730" spans="1:7" x14ac:dyDescent="0.2">
      <c r="A4730" s="2"/>
      <c r="B4730" s="2"/>
      <c r="C4730" s="2"/>
      <c r="D4730" s="2"/>
      <c r="F4730" s="8"/>
      <c r="G4730" s="9"/>
    </row>
    <row r="4731" spans="1:7" x14ac:dyDescent="0.2">
      <c r="A4731" s="2"/>
      <c r="B4731" s="2"/>
      <c r="C4731" s="2"/>
      <c r="D4731" s="2"/>
      <c r="F4731" s="8"/>
      <c r="G4731" s="9"/>
    </row>
    <row r="4732" spans="1:7" x14ac:dyDescent="0.2">
      <c r="A4732" s="2"/>
      <c r="B4732" s="2"/>
      <c r="C4732" s="2"/>
      <c r="D4732" s="2"/>
      <c r="F4732" s="8"/>
      <c r="G4732" s="9"/>
    </row>
    <row r="4733" spans="1:7" x14ac:dyDescent="0.2">
      <c r="A4733" s="2"/>
      <c r="B4733" s="2"/>
      <c r="C4733" s="2"/>
      <c r="D4733" s="2"/>
      <c r="F4733" s="8"/>
      <c r="G4733" s="9"/>
    </row>
    <row r="4734" spans="1:7" x14ac:dyDescent="0.2">
      <c r="A4734" s="2"/>
      <c r="B4734" s="2"/>
      <c r="C4734" s="2"/>
      <c r="D4734" s="2"/>
      <c r="F4734" s="8"/>
      <c r="G4734" s="9"/>
    </row>
    <row r="4735" spans="1:7" x14ac:dyDescent="0.2">
      <c r="A4735" s="2"/>
      <c r="B4735" s="2"/>
      <c r="C4735" s="2"/>
      <c r="D4735" s="2"/>
      <c r="F4735" s="8"/>
      <c r="G4735" s="9"/>
    </row>
    <row r="4736" spans="1:7" x14ac:dyDescent="0.2">
      <c r="A4736" s="2"/>
      <c r="B4736" s="2"/>
      <c r="C4736" s="2"/>
      <c r="D4736" s="2"/>
      <c r="F4736" s="8"/>
      <c r="G4736" s="9"/>
    </row>
    <row r="4737" spans="1:7" x14ac:dyDescent="0.2">
      <c r="A4737" s="2"/>
      <c r="B4737" s="2"/>
      <c r="C4737" s="2"/>
      <c r="D4737" s="2"/>
      <c r="F4737" s="8"/>
      <c r="G4737" s="9"/>
    </row>
    <row r="4738" spans="1:7" x14ac:dyDescent="0.2">
      <c r="A4738" s="2"/>
      <c r="B4738" s="2"/>
      <c r="C4738" s="2"/>
      <c r="D4738" s="2"/>
      <c r="F4738" s="8"/>
      <c r="G4738" s="9"/>
    </row>
    <row r="4739" spans="1:7" x14ac:dyDescent="0.2">
      <c r="A4739" s="2"/>
      <c r="B4739" s="2"/>
      <c r="C4739" s="2"/>
      <c r="D4739" s="2"/>
      <c r="F4739" s="8"/>
      <c r="G4739" s="9"/>
    </row>
    <row r="4740" spans="1:7" x14ac:dyDescent="0.2">
      <c r="A4740" s="2"/>
      <c r="B4740" s="2"/>
      <c r="C4740" s="2"/>
      <c r="D4740" s="2"/>
      <c r="F4740" s="8"/>
      <c r="G4740" s="9"/>
    </row>
    <row r="4741" spans="1:7" x14ac:dyDescent="0.2">
      <c r="A4741" s="2"/>
      <c r="B4741" s="2"/>
      <c r="C4741" s="2"/>
      <c r="D4741" s="2"/>
      <c r="F4741" s="8"/>
      <c r="G4741" s="9"/>
    </row>
    <row r="4742" spans="1:7" x14ac:dyDescent="0.2">
      <c r="A4742" s="2"/>
      <c r="B4742" s="2"/>
      <c r="C4742" s="2"/>
      <c r="D4742" s="2"/>
      <c r="F4742" s="8"/>
      <c r="G4742" s="9"/>
    </row>
    <row r="4743" spans="1:7" x14ac:dyDescent="0.2">
      <c r="A4743" s="2"/>
      <c r="B4743" s="2"/>
      <c r="C4743" s="2"/>
      <c r="D4743" s="2"/>
      <c r="F4743" s="8"/>
      <c r="G4743" s="9"/>
    </row>
    <row r="4744" spans="1:7" x14ac:dyDescent="0.2">
      <c r="A4744" s="2"/>
      <c r="B4744" s="2"/>
      <c r="C4744" s="2"/>
      <c r="D4744" s="2"/>
      <c r="F4744" s="8"/>
      <c r="G4744" s="9"/>
    </row>
    <row r="4745" spans="1:7" x14ac:dyDescent="0.2">
      <c r="A4745" s="2"/>
      <c r="B4745" s="2"/>
      <c r="C4745" s="2"/>
      <c r="D4745" s="2"/>
      <c r="F4745" s="8"/>
      <c r="G4745" s="9"/>
    </row>
    <row r="4746" spans="1:7" x14ac:dyDescent="0.2">
      <c r="A4746" s="2"/>
      <c r="B4746" s="2"/>
      <c r="C4746" s="2"/>
      <c r="D4746" s="2"/>
      <c r="F4746" s="8"/>
      <c r="G4746" s="9"/>
    </row>
    <row r="4747" spans="1:7" x14ac:dyDescent="0.2">
      <c r="A4747" s="2"/>
      <c r="B4747" s="2"/>
      <c r="C4747" s="2"/>
      <c r="D4747" s="2"/>
      <c r="F4747" s="8"/>
      <c r="G4747" s="9"/>
    </row>
    <row r="4748" spans="1:7" x14ac:dyDescent="0.2">
      <c r="A4748" s="2"/>
      <c r="B4748" s="2"/>
      <c r="C4748" s="2"/>
      <c r="D4748" s="2"/>
      <c r="F4748" s="8"/>
      <c r="G4748" s="9"/>
    </row>
    <row r="4749" spans="1:7" x14ac:dyDescent="0.2">
      <c r="A4749" s="2"/>
      <c r="B4749" s="2"/>
      <c r="C4749" s="2"/>
      <c r="D4749" s="2"/>
      <c r="F4749" s="8"/>
      <c r="G4749" s="9"/>
    </row>
    <row r="4750" spans="1:7" x14ac:dyDescent="0.2">
      <c r="A4750" s="2"/>
      <c r="B4750" s="2"/>
      <c r="C4750" s="2"/>
      <c r="D4750" s="2"/>
      <c r="F4750" s="8"/>
      <c r="G4750" s="9"/>
    </row>
    <row r="4751" spans="1:7" x14ac:dyDescent="0.2">
      <c r="A4751" s="2"/>
      <c r="B4751" s="2"/>
      <c r="C4751" s="2"/>
      <c r="D4751" s="2"/>
      <c r="F4751" s="8"/>
      <c r="G4751" s="9"/>
    </row>
    <row r="4752" spans="1:7" x14ac:dyDescent="0.2">
      <c r="A4752" s="2"/>
      <c r="B4752" s="2"/>
      <c r="C4752" s="2"/>
      <c r="D4752" s="2"/>
      <c r="F4752" s="8"/>
      <c r="G4752" s="9"/>
    </row>
    <row r="4753" spans="1:7" x14ac:dyDescent="0.2">
      <c r="A4753" s="2"/>
      <c r="B4753" s="2"/>
      <c r="C4753" s="2"/>
      <c r="D4753" s="2"/>
      <c r="F4753" s="8"/>
      <c r="G4753" s="9"/>
    </row>
    <row r="4754" spans="1:7" x14ac:dyDescent="0.2">
      <c r="A4754" s="2"/>
      <c r="B4754" s="2"/>
      <c r="C4754" s="2"/>
      <c r="D4754" s="2"/>
      <c r="F4754" s="8"/>
      <c r="G4754" s="9"/>
    </row>
    <row r="4755" spans="1:7" x14ac:dyDescent="0.2">
      <c r="A4755" s="2"/>
      <c r="B4755" s="2"/>
      <c r="C4755" s="2"/>
      <c r="D4755" s="2"/>
      <c r="F4755" s="8"/>
      <c r="G4755" s="9"/>
    </row>
    <row r="4756" spans="1:7" x14ac:dyDescent="0.2">
      <c r="A4756" s="2"/>
      <c r="B4756" s="2"/>
      <c r="C4756" s="2"/>
      <c r="D4756" s="2"/>
      <c r="F4756" s="8"/>
      <c r="G4756" s="9"/>
    </row>
    <row r="4757" spans="1:7" x14ac:dyDescent="0.2">
      <c r="A4757" s="2"/>
      <c r="B4757" s="2"/>
      <c r="C4757" s="2"/>
      <c r="D4757" s="2"/>
      <c r="F4757" s="8"/>
      <c r="G4757" s="9"/>
    </row>
    <row r="4758" spans="1:7" x14ac:dyDescent="0.2">
      <c r="A4758" s="2"/>
      <c r="B4758" s="2"/>
      <c r="C4758" s="2"/>
      <c r="D4758" s="2"/>
      <c r="F4758" s="8"/>
      <c r="G4758" s="9"/>
    </row>
    <row r="4759" spans="1:7" x14ac:dyDescent="0.2">
      <c r="A4759" s="2"/>
      <c r="B4759" s="2"/>
      <c r="C4759" s="2"/>
      <c r="D4759" s="2"/>
      <c r="F4759" s="8"/>
      <c r="G4759" s="9"/>
    </row>
    <row r="4760" spans="1:7" x14ac:dyDescent="0.2">
      <c r="A4760" s="2"/>
      <c r="B4760" s="2"/>
      <c r="C4760" s="2"/>
      <c r="D4760" s="2"/>
      <c r="F4760" s="8"/>
      <c r="G4760" s="9"/>
    </row>
    <row r="4761" spans="1:7" x14ac:dyDescent="0.2">
      <c r="A4761" s="2"/>
      <c r="B4761" s="2"/>
      <c r="C4761" s="2"/>
      <c r="D4761" s="2"/>
      <c r="G4761" s="9"/>
    </row>
    <row r="4762" spans="1:7" x14ac:dyDescent="0.2">
      <c r="A4762" s="2"/>
      <c r="B4762" s="2"/>
      <c r="C4762" s="2"/>
      <c r="D4762" s="2"/>
      <c r="F4762" s="8"/>
      <c r="G4762" s="9"/>
    </row>
    <row r="4763" spans="1:7" x14ac:dyDescent="0.2">
      <c r="A4763" s="2"/>
      <c r="B4763" s="2"/>
      <c r="C4763" s="2"/>
      <c r="D4763" s="2"/>
      <c r="F4763" s="8"/>
      <c r="G4763" s="9"/>
    </row>
    <row r="4764" spans="1:7" x14ac:dyDescent="0.2">
      <c r="A4764" s="2"/>
      <c r="B4764" s="2"/>
      <c r="C4764" s="2"/>
      <c r="D4764" s="2"/>
      <c r="F4764" s="8"/>
      <c r="G4764" s="9"/>
    </row>
    <row r="4765" spans="1:7" x14ac:dyDescent="0.2">
      <c r="A4765" s="2"/>
      <c r="B4765" s="2"/>
      <c r="C4765" s="2"/>
      <c r="D4765" s="2"/>
      <c r="F4765" s="8"/>
      <c r="G4765" s="9"/>
    </row>
    <row r="4766" spans="1:7" x14ac:dyDescent="0.2">
      <c r="A4766" s="2"/>
      <c r="B4766" s="2"/>
      <c r="C4766" s="2"/>
      <c r="D4766" s="2"/>
      <c r="F4766" s="8"/>
      <c r="G4766" s="9"/>
    </row>
    <row r="4767" spans="1:7" x14ac:dyDescent="0.2">
      <c r="A4767" s="2"/>
      <c r="B4767" s="2"/>
      <c r="C4767" s="2"/>
      <c r="D4767" s="2"/>
      <c r="F4767" s="8"/>
      <c r="G4767" s="9"/>
    </row>
    <row r="4768" spans="1:7" x14ac:dyDescent="0.2">
      <c r="A4768" s="2"/>
      <c r="B4768" s="2"/>
      <c r="C4768" s="2"/>
      <c r="D4768" s="2"/>
      <c r="F4768" s="8"/>
      <c r="G4768" s="9"/>
    </row>
    <row r="4769" spans="1:7" x14ac:dyDescent="0.2">
      <c r="A4769" s="2"/>
      <c r="B4769" s="2"/>
      <c r="C4769" s="2"/>
      <c r="D4769" s="2"/>
      <c r="F4769" s="8"/>
      <c r="G4769" s="9"/>
    </row>
    <row r="4770" spans="1:7" x14ac:dyDescent="0.2">
      <c r="A4770" s="2"/>
      <c r="B4770" s="2"/>
      <c r="C4770" s="2"/>
      <c r="D4770" s="2"/>
      <c r="F4770" s="8"/>
      <c r="G4770" s="9"/>
    </row>
    <row r="4771" spans="1:7" x14ac:dyDescent="0.2">
      <c r="A4771" s="2"/>
      <c r="B4771" s="2"/>
      <c r="C4771" s="2"/>
      <c r="D4771" s="2"/>
      <c r="F4771" s="8"/>
      <c r="G4771" s="9"/>
    </row>
    <row r="4772" spans="1:7" x14ac:dyDescent="0.2">
      <c r="A4772" s="2"/>
      <c r="B4772" s="2"/>
      <c r="C4772" s="2"/>
      <c r="D4772" s="2"/>
      <c r="F4772" s="8"/>
      <c r="G4772" s="9"/>
    </row>
    <row r="4773" spans="1:7" x14ac:dyDescent="0.2">
      <c r="A4773" s="2"/>
      <c r="B4773" s="2"/>
      <c r="C4773" s="2"/>
      <c r="D4773" s="2"/>
      <c r="F4773" s="8"/>
      <c r="G4773" s="9"/>
    </row>
    <row r="4774" spans="1:7" x14ac:dyDescent="0.2">
      <c r="A4774" s="2"/>
      <c r="B4774" s="2"/>
      <c r="C4774" s="2"/>
      <c r="D4774" s="2"/>
      <c r="F4774" s="8"/>
      <c r="G4774" s="9"/>
    </row>
    <row r="4775" spans="1:7" x14ac:dyDescent="0.2">
      <c r="A4775" s="2"/>
      <c r="B4775" s="2"/>
      <c r="C4775" s="2"/>
      <c r="D4775" s="2"/>
      <c r="F4775" s="8"/>
      <c r="G4775" s="9"/>
    </row>
    <row r="4776" spans="1:7" x14ac:dyDescent="0.2">
      <c r="A4776" s="2"/>
      <c r="B4776" s="2"/>
      <c r="C4776" s="2"/>
      <c r="D4776" s="2"/>
      <c r="F4776" s="8"/>
      <c r="G4776" s="9"/>
    </row>
    <row r="4777" spans="1:7" x14ac:dyDescent="0.2">
      <c r="A4777" s="2"/>
      <c r="B4777" s="2"/>
      <c r="C4777" s="2"/>
      <c r="D4777" s="2"/>
      <c r="F4777" s="8"/>
      <c r="G4777" s="9"/>
    </row>
    <row r="4778" spans="1:7" x14ac:dyDescent="0.2">
      <c r="A4778" s="2"/>
      <c r="B4778" s="2"/>
      <c r="C4778" s="2"/>
      <c r="D4778" s="2"/>
      <c r="F4778" s="8"/>
      <c r="G4778" s="9"/>
    </row>
    <row r="4779" spans="1:7" x14ac:dyDescent="0.2">
      <c r="A4779" s="2"/>
      <c r="B4779" s="2"/>
      <c r="C4779" s="2"/>
      <c r="D4779" s="2"/>
      <c r="F4779" s="8"/>
      <c r="G4779" s="9"/>
    </row>
    <row r="4780" spans="1:7" x14ac:dyDescent="0.2">
      <c r="A4780" s="2"/>
      <c r="B4780" s="2"/>
      <c r="C4780" s="2"/>
      <c r="D4780" s="2"/>
      <c r="F4780" s="8"/>
      <c r="G4780" s="9"/>
    </row>
    <row r="4781" spans="1:7" x14ac:dyDescent="0.2">
      <c r="A4781" s="2"/>
      <c r="B4781" s="2"/>
      <c r="C4781" s="2"/>
      <c r="D4781" s="2"/>
      <c r="F4781" s="8"/>
      <c r="G4781" s="9"/>
    </row>
    <row r="4782" spans="1:7" x14ac:dyDescent="0.2">
      <c r="A4782" s="2"/>
      <c r="B4782" s="2"/>
      <c r="C4782" s="2"/>
      <c r="D4782" s="2"/>
      <c r="F4782" s="8"/>
      <c r="G4782" s="9"/>
    </row>
    <row r="4783" spans="1:7" x14ac:dyDescent="0.2">
      <c r="A4783" s="2"/>
      <c r="B4783" s="2"/>
      <c r="C4783" s="2"/>
      <c r="D4783" s="2"/>
      <c r="F4783" s="8"/>
      <c r="G4783" s="9"/>
    </row>
    <row r="4784" spans="1:7" x14ac:dyDescent="0.2">
      <c r="A4784" s="2"/>
      <c r="B4784" s="2"/>
      <c r="C4784" s="2"/>
      <c r="D4784" s="2"/>
      <c r="F4784" s="8"/>
      <c r="G4784" s="9"/>
    </row>
    <row r="4785" spans="1:7" x14ac:dyDescent="0.2">
      <c r="A4785" s="2"/>
      <c r="B4785" s="2"/>
      <c r="C4785" s="2"/>
      <c r="D4785" s="2"/>
      <c r="F4785" s="8"/>
      <c r="G4785" s="9"/>
    </row>
    <row r="4786" spans="1:7" x14ac:dyDescent="0.2">
      <c r="A4786" s="2"/>
      <c r="B4786" s="2"/>
      <c r="C4786" s="2"/>
      <c r="D4786" s="2"/>
      <c r="F4786" s="8"/>
      <c r="G4786" s="9"/>
    </row>
    <row r="4787" spans="1:7" x14ac:dyDescent="0.2">
      <c r="A4787" s="2"/>
      <c r="B4787" s="2"/>
      <c r="C4787" s="2"/>
      <c r="D4787" s="2"/>
      <c r="F4787" s="8"/>
      <c r="G4787" s="9"/>
    </row>
    <row r="4788" spans="1:7" x14ac:dyDescent="0.2">
      <c r="A4788" s="2"/>
      <c r="B4788" s="2"/>
      <c r="C4788" s="2"/>
      <c r="D4788" s="2"/>
      <c r="F4788" s="8"/>
      <c r="G4788" s="9"/>
    </row>
    <row r="4789" spans="1:7" x14ac:dyDescent="0.2">
      <c r="A4789" s="2"/>
      <c r="B4789" s="2"/>
      <c r="C4789" s="2"/>
      <c r="D4789" s="2"/>
      <c r="F4789" s="8"/>
      <c r="G4789" s="9"/>
    </row>
    <row r="4790" spans="1:7" x14ac:dyDescent="0.2">
      <c r="A4790" s="2"/>
      <c r="B4790" s="2"/>
      <c r="C4790" s="2"/>
      <c r="D4790" s="2"/>
      <c r="F4790" s="8"/>
      <c r="G4790" s="9"/>
    </row>
    <row r="4791" spans="1:7" x14ac:dyDescent="0.2">
      <c r="A4791" s="2"/>
      <c r="B4791" s="2"/>
      <c r="C4791" s="2"/>
      <c r="D4791" s="2"/>
      <c r="F4791" s="8"/>
      <c r="G4791" s="9"/>
    </row>
    <row r="4792" spans="1:7" x14ac:dyDescent="0.2">
      <c r="A4792" s="2"/>
      <c r="B4792" s="2"/>
      <c r="C4792" s="2"/>
      <c r="D4792" s="2"/>
      <c r="F4792" s="8"/>
      <c r="G4792" s="9"/>
    </row>
    <row r="4793" spans="1:7" x14ac:dyDescent="0.2">
      <c r="A4793" s="2"/>
      <c r="B4793" s="2"/>
      <c r="C4793" s="2"/>
      <c r="D4793" s="2"/>
      <c r="F4793" s="8"/>
      <c r="G4793" s="9"/>
    </row>
    <row r="4794" spans="1:7" x14ac:dyDescent="0.2">
      <c r="A4794" s="2"/>
      <c r="B4794" s="2"/>
      <c r="C4794" s="2"/>
      <c r="D4794" s="2"/>
      <c r="F4794" s="8"/>
      <c r="G4794" s="9"/>
    </row>
    <row r="4795" spans="1:7" x14ac:dyDescent="0.2">
      <c r="A4795" s="2"/>
      <c r="B4795" s="2"/>
      <c r="C4795" s="2"/>
      <c r="D4795" s="2"/>
      <c r="F4795" s="8"/>
      <c r="G4795" s="9"/>
    </row>
    <row r="4796" spans="1:7" x14ac:dyDescent="0.2">
      <c r="A4796" s="2"/>
      <c r="B4796" s="2"/>
      <c r="C4796" s="2"/>
      <c r="D4796" s="2"/>
      <c r="F4796" s="8"/>
      <c r="G4796" s="9"/>
    </row>
    <row r="4797" spans="1:7" x14ac:dyDescent="0.2">
      <c r="A4797" s="2"/>
      <c r="B4797" s="2"/>
      <c r="C4797" s="2"/>
      <c r="D4797" s="2"/>
      <c r="F4797" s="8"/>
      <c r="G4797" s="9"/>
    </row>
    <row r="4798" spans="1:7" x14ac:dyDescent="0.2">
      <c r="A4798" s="2"/>
      <c r="B4798" s="2"/>
      <c r="C4798" s="2"/>
      <c r="D4798" s="2"/>
      <c r="F4798" s="8"/>
      <c r="G4798" s="9"/>
    </row>
    <row r="4799" spans="1:7" x14ac:dyDescent="0.2">
      <c r="A4799" s="2"/>
      <c r="B4799" s="2"/>
      <c r="C4799" s="2"/>
      <c r="D4799" s="2"/>
      <c r="F4799" s="8"/>
      <c r="G4799" s="9"/>
    </row>
    <row r="4800" spans="1:7" x14ac:dyDescent="0.2">
      <c r="A4800" s="2"/>
      <c r="B4800" s="2"/>
      <c r="C4800" s="2"/>
      <c r="D4800" s="2"/>
      <c r="F4800" s="8"/>
      <c r="G4800" s="9"/>
    </row>
    <row r="4801" spans="1:7" x14ac:dyDescent="0.2">
      <c r="A4801" s="2"/>
      <c r="B4801" s="2"/>
      <c r="C4801" s="2"/>
      <c r="D4801" s="2"/>
      <c r="F4801" s="8"/>
      <c r="G4801" s="9"/>
    </row>
    <row r="4802" spans="1:7" x14ac:dyDescent="0.2">
      <c r="A4802" s="2"/>
      <c r="B4802" s="2"/>
      <c r="C4802" s="2"/>
      <c r="D4802" s="2"/>
      <c r="F4802" s="8"/>
      <c r="G4802" s="9"/>
    </row>
    <row r="4803" spans="1:7" x14ac:dyDescent="0.2">
      <c r="A4803" s="2"/>
      <c r="B4803" s="2"/>
      <c r="C4803" s="2"/>
      <c r="D4803" s="2"/>
      <c r="F4803" s="8"/>
      <c r="G4803" s="9"/>
    </row>
    <row r="4804" spans="1:7" x14ac:dyDescent="0.2">
      <c r="A4804" s="2"/>
      <c r="B4804" s="2"/>
      <c r="C4804" s="2"/>
      <c r="D4804" s="2"/>
      <c r="F4804" s="8"/>
      <c r="G4804" s="9"/>
    </row>
    <row r="4805" spans="1:7" x14ac:dyDescent="0.2">
      <c r="A4805" s="2"/>
      <c r="B4805" s="2"/>
      <c r="C4805" s="2"/>
      <c r="D4805" s="2"/>
      <c r="F4805" s="8"/>
      <c r="G4805" s="9"/>
    </row>
    <row r="4806" spans="1:7" x14ac:dyDescent="0.2">
      <c r="A4806" s="2"/>
      <c r="B4806" s="2"/>
      <c r="C4806" s="2"/>
      <c r="D4806" s="2"/>
      <c r="F4806" s="8"/>
      <c r="G4806" s="9"/>
    </row>
    <row r="4807" spans="1:7" x14ac:dyDescent="0.2">
      <c r="A4807" s="2"/>
      <c r="B4807" s="2"/>
      <c r="C4807" s="2"/>
      <c r="D4807" s="2"/>
      <c r="F4807" s="8"/>
      <c r="G4807" s="9"/>
    </row>
    <row r="4808" spans="1:7" x14ac:dyDescent="0.2">
      <c r="A4808" s="2"/>
      <c r="B4808" s="2"/>
      <c r="C4808" s="2"/>
      <c r="D4808" s="2"/>
      <c r="F4808" s="8"/>
      <c r="G4808" s="9"/>
    </row>
    <row r="4809" spans="1:7" x14ac:dyDescent="0.2">
      <c r="A4809" s="2"/>
      <c r="B4809" s="2"/>
      <c r="C4809" s="2"/>
      <c r="D4809" s="2"/>
      <c r="F4809" s="8"/>
      <c r="G4809" s="9"/>
    </row>
    <row r="4810" spans="1:7" x14ac:dyDescent="0.2">
      <c r="A4810" s="2"/>
      <c r="B4810" s="2"/>
      <c r="C4810" s="2"/>
      <c r="D4810" s="2"/>
      <c r="G4810" s="9"/>
    </row>
    <row r="4811" spans="1:7" x14ac:dyDescent="0.2">
      <c r="A4811" s="2"/>
      <c r="B4811" s="2"/>
      <c r="C4811" s="2"/>
      <c r="D4811" s="2"/>
      <c r="F4811" s="8"/>
      <c r="G4811" s="9"/>
    </row>
    <row r="4812" spans="1:7" x14ac:dyDescent="0.2">
      <c r="A4812" s="2"/>
      <c r="B4812" s="2"/>
      <c r="C4812" s="2"/>
      <c r="D4812" s="2"/>
      <c r="F4812" s="8"/>
      <c r="G4812" s="9"/>
    </row>
    <row r="4813" spans="1:7" x14ac:dyDescent="0.2">
      <c r="A4813" s="2"/>
      <c r="B4813" s="2"/>
      <c r="C4813" s="2"/>
      <c r="D4813" s="2"/>
      <c r="F4813" s="8"/>
      <c r="G4813" s="9"/>
    </row>
    <row r="4814" spans="1:7" x14ac:dyDescent="0.2">
      <c r="A4814" s="2"/>
      <c r="B4814" s="2"/>
      <c r="C4814" s="2"/>
      <c r="D4814" s="2"/>
      <c r="F4814" s="8"/>
      <c r="G4814" s="9"/>
    </row>
    <row r="4815" spans="1:7" x14ac:dyDescent="0.2">
      <c r="A4815" s="2"/>
      <c r="B4815" s="2"/>
      <c r="C4815" s="2"/>
      <c r="D4815" s="2"/>
      <c r="F4815" s="8"/>
      <c r="G4815" s="9"/>
    </row>
    <row r="4816" spans="1:7" x14ac:dyDescent="0.2">
      <c r="A4816" s="2"/>
      <c r="B4816" s="2"/>
      <c r="C4816" s="2"/>
      <c r="D4816" s="2"/>
      <c r="F4816" s="8"/>
      <c r="G4816" s="9"/>
    </row>
    <row r="4817" spans="1:7" x14ac:dyDescent="0.2">
      <c r="A4817" s="2"/>
      <c r="B4817" s="2"/>
      <c r="C4817" s="2"/>
      <c r="D4817" s="2"/>
      <c r="F4817" s="8"/>
      <c r="G4817" s="9"/>
    </row>
    <row r="4818" spans="1:7" x14ac:dyDescent="0.2">
      <c r="A4818" s="2"/>
      <c r="B4818" s="2"/>
      <c r="C4818" s="2"/>
      <c r="D4818" s="2"/>
      <c r="F4818" s="8"/>
      <c r="G4818" s="9"/>
    </row>
    <row r="4819" spans="1:7" x14ac:dyDescent="0.2">
      <c r="A4819" s="2"/>
      <c r="B4819" s="2"/>
      <c r="C4819" s="2"/>
      <c r="D4819" s="2"/>
      <c r="F4819" s="8"/>
      <c r="G4819" s="9"/>
    </row>
    <row r="4820" spans="1:7" x14ac:dyDescent="0.2">
      <c r="A4820" s="2"/>
      <c r="B4820" s="2"/>
      <c r="C4820" s="2"/>
      <c r="D4820" s="2"/>
      <c r="F4820" s="8"/>
      <c r="G4820" s="9"/>
    </row>
    <row r="4821" spans="1:7" x14ac:dyDescent="0.2">
      <c r="A4821" s="2"/>
      <c r="B4821" s="2"/>
      <c r="C4821" s="2"/>
      <c r="D4821" s="2"/>
      <c r="F4821" s="8"/>
      <c r="G4821" s="9"/>
    </row>
    <row r="4822" spans="1:7" x14ac:dyDescent="0.2">
      <c r="A4822" s="2"/>
      <c r="B4822" s="2"/>
      <c r="C4822" s="2"/>
      <c r="D4822" s="2"/>
      <c r="F4822" s="8"/>
      <c r="G4822" s="9"/>
    </row>
    <row r="4823" spans="1:7" x14ac:dyDescent="0.2">
      <c r="A4823" s="2"/>
      <c r="B4823" s="2"/>
      <c r="C4823" s="2"/>
      <c r="D4823" s="2"/>
      <c r="F4823" s="8"/>
      <c r="G4823" s="9"/>
    </row>
    <row r="4824" spans="1:7" x14ac:dyDescent="0.2">
      <c r="A4824" s="2"/>
      <c r="B4824" s="2"/>
      <c r="C4824" s="2"/>
      <c r="D4824" s="2"/>
      <c r="F4824" s="8"/>
      <c r="G4824" s="9"/>
    </row>
    <row r="4825" spans="1:7" x14ac:dyDescent="0.2">
      <c r="A4825" s="2"/>
      <c r="B4825" s="2"/>
      <c r="C4825" s="2"/>
      <c r="D4825" s="2"/>
      <c r="F4825" s="8"/>
      <c r="G4825" s="9"/>
    </row>
    <row r="4826" spans="1:7" x14ac:dyDescent="0.2">
      <c r="A4826" s="2"/>
      <c r="B4826" s="2"/>
      <c r="C4826" s="2"/>
      <c r="D4826" s="2"/>
      <c r="F4826" s="8"/>
      <c r="G4826" s="9"/>
    </row>
    <row r="4827" spans="1:7" x14ac:dyDescent="0.2">
      <c r="A4827" s="2"/>
      <c r="B4827" s="2"/>
      <c r="C4827" s="2"/>
      <c r="D4827" s="2"/>
      <c r="F4827" s="8"/>
      <c r="G4827" s="9"/>
    </row>
    <row r="4828" spans="1:7" x14ac:dyDescent="0.2">
      <c r="A4828" s="2"/>
      <c r="B4828" s="2"/>
      <c r="C4828" s="2"/>
      <c r="D4828" s="2"/>
      <c r="F4828" s="8"/>
      <c r="G4828" s="9"/>
    </row>
    <row r="4829" spans="1:7" x14ac:dyDescent="0.2">
      <c r="A4829" s="2"/>
      <c r="B4829" s="2"/>
      <c r="C4829" s="2"/>
      <c r="D4829" s="2"/>
      <c r="F4829" s="8"/>
      <c r="G4829" s="9"/>
    </row>
    <row r="4830" spans="1:7" x14ac:dyDescent="0.2">
      <c r="A4830" s="2"/>
      <c r="B4830" s="2"/>
      <c r="C4830" s="2"/>
      <c r="D4830" s="2"/>
      <c r="F4830" s="8"/>
      <c r="G4830" s="9"/>
    </row>
    <row r="4831" spans="1:7" x14ac:dyDescent="0.2">
      <c r="A4831" s="2"/>
      <c r="B4831" s="2"/>
      <c r="C4831" s="2"/>
      <c r="D4831" s="2"/>
      <c r="F4831" s="8"/>
      <c r="G4831" s="9"/>
    </row>
    <row r="4832" spans="1:7" x14ac:dyDescent="0.2">
      <c r="A4832" s="2"/>
      <c r="B4832" s="2"/>
      <c r="C4832" s="2"/>
      <c r="D4832" s="2"/>
      <c r="F4832" s="8"/>
      <c r="G4832" s="9"/>
    </row>
    <row r="4833" spans="1:7" x14ac:dyDescent="0.2">
      <c r="A4833" s="2"/>
      <c r="B4833" s="2"/>
      <c r="C4833" s="2"/>
      <c r="D4833" s="2"/>
      <c r="F4833" s="8"/>
      <c r="G4833" s="9"/>
    </row>
    <row r="4834" spans="1:7" x14ac:dyDescent="0.2">
      <c r="A4834" s="2"/>
      <c r="B4834" s="2"/>
      <c r="C4834" s="2"/>
      <c r="D4834" s="2"/>
      <c r="F4834" s="8"/>
      <c r="G4834" s="9"/>
    </row>
    <row r="4835" spans="1:7" x14ac:dyDescent="0.2">
      <c r="A4835" s="2"/>
      <c r="B4835" s="2"/>
      <c r="C4835" s="2"/>
      <c r="D4835" s="2"/>
      <c r="F4835" s="8"/>
      <c r="G4835" s="9"/>
    </row>
    <row r="4836" spans="1:7" x14ac:dyDescent="0.2">
      <c r="A4836" s="2"/>
      <c r="B4836" s="2"/>
      <c r="C4836" s="2"/>
      <c r="D4836" s="2"/>
      <c r="F4836" s="8"/>
      <c r="G4836" s="9"/>
    </row>
    <row r="4837" spans="1:7" x14ac:dyDescent="0.2">
      <c r="A4837" s="2"/>
      <c r="B4837" s="2"/>
      <c r="C4837" s="2"/>
      <c r="D4837" s="2"/>
      <c r="F4837" s="8"/>
      <c r="G4837" s="9"/>
    </row>
    <row r="4838" spans="1:7" x14ac:dyDescent="0.2">
      <c r="A4838" s="2"/>
      <c r="B4838" s="2"/>
      <c r="C4838" s="2"/>
      <c r="D4838" s="2"/>
      <c r="F4838" s="8"/>
      <c r="G4838" s="9"/>
    </row>
    <row r="4839" spans="1:7" x14ac:dyDescent="0.2">
      <c r="A4839" s="2"/>
      <c r="B4839" s="2"/>
      <c r="C4839" s="2"/>
      <c r="D4839" s="2"/>
      <c r="F4839" s="8"/>
      <c r="G4839" s="9"/>
    </row>
    <row r="4840" spans="1:7" x14ac:dyDescent="0.2">
      <c r="A4840" s="2"/>
      <c r="B4840" s="2"/>
      <c r="C4840" s="2"/>
      <c r="D4840" s="2"/>
      <c r="F4840" s="8"/>
      <c r="G4840" s="9"/>
    </row>
    <row r="4841" spans="1:7" x14ac:dyDescent="0.2">
      <c r="A4841" s="2"/>
      <c r="B4841" s="2"/>
      <c r="C4841" s="2"/>
      <c r="D4841" s="2"/>
      <c r="F4841" s="8"/>
      <c r="G4841" s="9"/>
    </row>
    <row r="4842" spans="1:7" x14ac:dyDescent="0.2">
      <c r="A4842" s="2"/>
      <c r="B4842" s="2"/>
      <c r="C4842" s="2"/>
      <c r="D4842" s="2"/>
      <c r="F4842" s="8"/>
      <c r="G4842" s="9"/>
    </row>
    <row r="4843" spans="1:7" x14ac:dyDescent="0.2">
      <c r="A4843" s="2"/>
      <c r="B4843" s="2"/>
      <c r="C4843" s="2"/>
      <c r="D4843" s="2"/>
      <c r="F4843" s="8"/>
      <c r="G4843" s="9"/>
    </row>
    <row r="4844" spans="1:7" x14ac:dyDescent="0.2">
      <c r="A4844" s="2"/>
      <c r="B4844" s="2"/>
      <c r="C4844" s="2"/>
      <c r="D4844" s="2"/>
      <c r="F4844" s="8"/>
      <c r="G4844" s="9"/>
    </row>
    <row r="4845" spans="1:7" x14ac:dyDescent="0.2">
      <c r="A4845" s="2"/>
      <c r="B4845" s="2"/>
      <c r="C4845" s="2"/>
      <c r="D4845" s="2"/>
      <c r="F4845" s="8"/>
      <c r="G4845" s="9"/>
    </row>
    <row r="4846" spans="1:7" x14ac:dyDescent="0.2">
      <c r="A4846" s="2"/>
      <c r="B4846" s="2"/>
      <c r="C4846" s="2"/>
      <c r="D4846" s="2"/>
      <c r="F4846" s="8"/>
      <c r="G4846" s="9"/>
    </row>
    <row r="4847" spans="1:7" x14ac:dyDescent="0.2">
      <c r="A4847" s="2"/>
      <c r="B4847" s="2"/>
      <c r="C4847" s="2"/>
      <c r="D4847" s="2"/>
      <c r="F4847" s="8"/>
      <c r="G4847" s="9"/>
    </row>
    <row r="4848" spans="1:7" x14ac:dyDescent="0.2">
      <c r="A4848" s="2"/>
      <c r="B4848" s="2"/>
      <c r="C4848" s="2"/>
      <c r="D4848" s="2"/>
      <c r="F4848" s="8"/>
      <c r="G4848" s="9"/>
    </row>
    <row r="4849" spans="1:7" x14ac:dyDescent="0.2">
      <c r="A4849" s="2"/>
      <c r="B4849" s="2"/>
      <c r="C4849" s="2"/>
      <c r="D4849" s="2"/>
      <c r="F4849" s="8"/>
      <c r="G4849" s="9"/>
    </row>
    <row r="4850" spans="1:7" x14ac:dyDescent="0.2">
      <c r="A4850" s="2"/>
      <c r="B4850" s="2"/>
      <c r="C4850" s="2"/>
      <c r="D4850" s="2"/>
      <c r="F4850" s="8"/>
      <c r="G4850" s="9"/>
    </row>
    <row r="4851" spans="1:7" x14ac:dyDescent="0.2">
      <c r="A4851" s="2"/>
      <c r="B4851" s="2"/>
      <c r="C4851" s="2"/>
      <c r="D4851" s="2"/>
      <c r="F4851" s="8"/>
      <c r="G4851" s="9"/>
    </row>
    <row r="4852" spans="1:7" x14ac:dyDescent="0.2">
      <c r="A4852" s="2"/>
      <c r="B4852" s="2"/>
      <c r="C4852" s="2"/>
      <c r="D4852" s="2"/>
      <c r="F4852" s="8"/>
      <c r="G4852" s="9"/>
    </row>
    <row r="4853" spans="1:7" x14ac:dyDescent="0.2">
      <c r="A4853" s="2"/>
      <c r="B4853" s="2"/>
      <c r="C4853" s="2"/>
      <c r="D4853" s="2"/>
      <c r="F4853" s="8"/>
      <c r="G4853" s="9"/>
    </row>
    <row r="4854" spans="1:7" x14ac:dyDescent="0.2">
      <c r="A4854" s="2"/>
      <c r="B4854" s="2"/>
      <c r="C4854" s="2"/>
      <c r="D4854" s="2"/>
      <c r="F4854" s="8"/>
      <c r="G4854" s="9"/>
    </row>
    <row r="4855" spans="1:7" x14ac:dyDescent="0.2">
      <c r="A4855" s="2"/>
      <c r="B4855" s="2"/>
      <c r="C4855" s="2"/>
      <c r="D4855" s="2"/>
      <c r="F4855" s="8"/>
      <c r="G4855" s="9"/>
    </row>
    <row r="4856" spans="1:7" x14ac:dyDescent="0.2">
      <c r="A4856" s="2"/>
      <c r="B4856" s="2"/>
      <c r="C4856" s="2"/>
      <c r="D4856" s="2"/>
      <c r="F4856" s="8"/>
      <c r="G4856" s="9"/>
    </row>
    <row r="4857" spans="1:7" x14ac:dyDescent="0.2">
      <c r="A4857" s="2"/>
      <c r="B4857" s="2"/>
      <c r="C4857" s="2"/>
      <c r="D4857" s="2"/>
      <c r="F4857" s="8"/>
      <c r="G4857" s="9"/>
    </row>
    <row r="4858" spans="1:7" x14ac:dyDescent="0.2">
      <c r="A4858" s="2"/>
      <c r="B4858" s="2"/>
      <c r="C4858" s="2"/>
      <c r="D4858" s="2"/>
      <c r="F4858" s="8"/>
      <c r="G4858" s="9"/>
    </row>
    <row r="4859" spans="1:7" x14ac:dyDescent="0.2">
      <c r="A4859" s="2"/>
      <c r="B4859" s="2"/>
      <c r="C4859" s="2"/>
      <c r="D4859" s="2"/>
      <c r="F4859" s="8"/>
      <c r="G4859" s="9"/>
    </row>
    <row r="4860" spans="1:7" x14ac:dyDescent="0.2">
      <c r="A4860" s="2"/>
      <c r="B4860" s="2"/>
      <c r="C4860" s="2"/>
      <c r="D4860" s="2"/>
      <c r="F4860" s="8"/>
      <c r="G4860" s="9"/>
    </row>
    <row r="4861" spans="1:7" x14ac:dyDescent="0.2">
      <c r="A4861" s="2"/>
      <c r="B4861" s="2"/>
      <c r="C4861" s="2"/>
      <c r="D4861" s="2"/>
      <c r="F4861" s="8"/>
      <c r="G4861" s="9"/>
    </row>
    <row r="4862" spans="1:7" x14ac:dyDescent="0.2">
      <c r="A4862" s="2"/>
      <c r="B4862" s="2"/>
      <c r="C4862" s="2"/>
      <c r="D4862" s="2"/>
      <c r="F4862" s="8"/>
      <c r="G4862" s="9"/>
    </row>
    <row r="4863" spans="1:7" x14ac:dyDescent="0.2">
      <c r="A4863" s="2"/>
      <c r="B4863" s="2"/>
      <c r="C4863" s="2"/>
      <c r="D4863" s="2"/>
      <c r="F4863" s="8"/>
      <c r="G4863" s="9"/>
    </row>
    <row r="4864" spans="1:7" x14ac:dyDescent="0.2">
      <c r="A4864" s="2"/>
      <c r="B4864" s="2"/>
      <c r="C4864" s="2"/>
      <c r="D4864" s="2"/>
      <c r="F4864" s="8"/>
      <c r="G4864" s="9"/>
    </row>
    <row r="4865" spans="1:7" x14ac:dyDescent="0.2">
      <c r="A4865" s="2"/>
      <c r="B4865" s="2"/>
      <c r="C4865" s="2"/>
      <c r="D4865" s="2"/>
      <c r="F4865" s="8"/>
      <c r="G4865" s="9"/>
    </row>
    <row r="4866" spans="1:7" x14ac:dyDescent="0.2">
      <c r="A4866" s="2"/>
      <c r="B4866" s="2"/>
      <c r="C4866" s="2"/>
      <c r="D4866" s="2"/>
      <c r="F4866" s="8"/>
      <c r="G4866" s="9"/>
    </row>
    <row r="4867" spans="1:7" x14ac:dyDescent="0.2">
      <c r="A4867" s="2"/>
      <c r="B4867" s="2"/>
      <c r="C4867" s="2"/>
      <c r="D4867" s="2"/>
      <c r="F4867" s="8"/>
      <c r="G4867" s="9"/>
    </row>
    <row r="4868" spans="1:7" x14ac:dyDescent="0.2">
      <c r="A4868" s="2"/>
      <c r="B4868" s="2"/>
      <c r="C4868" s="2"/>
      <c r="D4868" s="2"/>
      <c r="F4868" s="8"/>
      <c r="G4868" s="9"/>
    </row>
    <row r="4869" spans="1:7" x14ac:dyDescent="0.2">
      <c r="A4869" s="2"/>
      <c r="B4869" s="2"/>
      <c r="C4869" s="2"/>
      <c r="D4869" s="2"/>
      <c r="F4869" s="8"/>
      <c r="G4869" s="9"/>
    </row>
    <row r="4870" spans="1:7" x14ac:dyDescent="0.2">
      <c r="A4870" s="2"/>
      <c r="B4870" s="2"/>
      <c r="C4870" s="2"/>
      <c r="D4870" s="2"/>
      <c r="F4870" s="8"/>
      <c r="G4870" s="9"/>
    </row>
    <row r="4871" spans="1:7" x14ac:dyDescent="0.2">
      <c r="A4871" s="2"/>
      <c r="B4871" s="2"/>
      <c r="C4871" s="2"/>
      <c r="D4871" s="2"/>
      <c r="F4871" s="8"/>
      <c r="G4871" s="9"/>
    </row>
    <row r="4872" spans="1:7" x14ac:dyDescent="0.2">
      <c r="A4872" s="2"/>
      <c r="B4872" s="2"/>
      <c r="C4872" s="2"/>
      <c r="D4872" s="2"/>
      <c r="F4872" s="8"/>
      <c r="G4872" s="9"/>
    </row>
    <row r="4873" spans="1:7" x14ac:dyDescent="0.2">
      <c r="A4873" s="2"/>
      <c r="B4873" s="2"/>
      <c r="C4873" s="2"/>
      <c r="D4873" s="2"/>
      <c r="F4873" s="8"/>
      <c r="G4873" s="9"/>
    </row>
    <row r="4874" spans="1:7" x14ac:dyDescent="0.2">
      <c r="A4874" s="2"/>
      <c r="B4874" s="2"/>
      <c r="C4874" s="2"/>
      <c r="D4874" s="2"/>
      <c r="F4874" s="8"/>
      <c r="G4874" s="9"/>
    </row>
    <row r="4875" spans="1:7" x14ac:dyDescent="0.2">
      <c r="A4875" s="2"/>
      <c r="B4875" s="2"/>
      <c r="C4875" s="2"/>
      <c r="D4875" s="2"/>
      <c r="F4875" s="8"/>
      <c r="G4875" s="9"/>
    </row>
    <row r="4876" spans="1:7" x14ac:dyDescent="0.2">
      <c r="A4876" s="2"/>
      <c r="B4876" s="2"/>
      <c r="C4876" s="2"/>
      <c r="D4876" s="2"/>
      <c r="F4876" s="8"/>
      <c r="G4876" s="9"/>
    </row>
    <row r="4877" spans="1:7" x14ac:dyDescent="0.2">
      <c r="A4877" s="2"/>
      <c r="B4877" s="2"/>
      <c r="C4877" s="2"/>
      <c r="D4877" s="2"/>
      <c r="F4877" s="8"/>
      <c r="G4877" s="9"/>
    </row>
    <row r="4878" spans="1:7" x14ac:dyDescent="0.2">
      <c r="A4878" s="2"/>
      <c r="B4878" s="2"/>
      <c r="C4878" s="2"/>
      <c r="D4878" s="2"/>
      <c r="F4878" s="8"/>
      <c r="G4878" s="9"/>
    </row>
    <row r="4879" spans="1:7" x14ac:dyDescent="0.2">
      <c r="A4879" s="2"/>
      <c r="B4879" s="2"/>
      <c r="C4879" s="2"/>
      <c r="D4879" s="2"/>
      <c r="F4879" s="8"/>
      <c r="G4879" s="9"/>
    </row>
    <row r="4880" spans="1:7" x14ac:dyDescent="0.2">
      <c r="A4880" s="2"/>
      <c r="B4880" s="2"/>
      <c r="C4880" s="2"/>
      <c r="D4880" s="2"/>
      <c r="F4880" s="8"/>
      <c r="G4880" s="9"/>
    </row>
    <row r="4881" spans="1:7" x14ac:dyDescent="0.2">
      <c r="A4881" s="2"/>
      <c r="B4881" s="2"/>
      <c r="C4881" s="2"/>
      <c r="D4881" s="2"/>
      <c r="F4881" s="8"/>
      <c r="G4881" s="9"/>
    </row>
    <row r="4882" spans="1:7" x14ac:dyDescent="0.2">
      <c r="A4882" s="2"/>
      <c r="B4882" s="2"/>
      <c r="C4882" s="2"/>
      <c r="D4882" s="2"/>
      <c r="F4882" s="8"/>
      <c r="G4882" s="9"/>
    </row>
    <row r="4883" spans="1:7" x14ac:dyDescent="0.2">
      <c r="A4883" s="2"/>
      <c r="B4883" s="2"/>
      <c r="C4883" s="2"/>
      <c r="D4883" s="2"/>
      <c r="F4883" s="8"/>
      <c r="G4883" s="9"/>
    </row>
    <row r="4884" spans="1:7" x14ac:dyDescent="0.2">
      <c r="A4884" s="2"/>
      <c r="B4884" s="2"/>
      <c r="C4884" s="2"/>
      <c r="D4884" s="2"/>
      <c r="F4884" s="8"/>
      <c r="G4884" s="9"/>
    </row>
    <row r="4885" spans="1:7" x14ac:dyDescent="0.2">
      <c r="A4885" s="2"/>
      <c r="B4885" s="2"/>
      <c r="C4885" s="2"/>
      <c r="D4885" s="2"/>
      <c r="F4885" s="8"/>
      <c r="G4885" s="9"/>
    </row>
    <row r="4886" spans="1:7" x14ac:dyDescent="0.2">
      <c r="A4886" s="2"/>
      <c r="B4886" s="2"/>
      <c r="C4886" s="2"/>
      <c r="D4886" s="2"/>
      <c r="F4886" s="8"/>
      <c r="G4886" s="9"/>
    </row>
    <row r="4887" spans="1:7" x14ac:dyDescent="0.2">
      <c r="A4887" s="2"/>
      <c r="B4887" s="2"/>
      <c r="C4887" s="2"/>
      <c r="D4887" s="2"/>
      <c r="F4887" s="8"/>
      <c r="G4887" s="9"/>
    </row>
    <row r="4888" spans="1:7" x14ac:dyDescent="0.2">
      <c r="A4888" s="2"/>
      <c r="B4888" s="2"/>
      <c r="C4888" s="2"/>
      <c r="D4888" s="2"/>
      <c r="F4888" s="8"/>
      <c r="G4888" s="9"/>
    </row>
    <row r="4889" spans="1:7" x14ac:dyDescent="0.2">
      <c r="A4889" s="2"/>
      <c r="B4889" s="2"/>
      <c r="C4889" s="2"/>
      <c r="D4889" s="2"/>
      <c r="F4889" s="8"/>
      <c r="G4889" s="9"/>
    </row>
    <row r="4890" spans="1:7" x14ac:dyDescent="0.2">
      <c r="A4890" s="2"/>
      <c r="B4890" s="2"/>
      <c r="C4890" s="2"/>
      <c r="D4890" s="2"/>
      <c r="F4890" s="8"/>
      <c r="G4890" s="9"/>
    </row>
    <row r="4891" spans="1:7" x14ac:dyDescent="0.2">
      <c r="A4891" s="2"/>
      <c r="B4891" s="2"/>
      <c r="C4891" s="2"/>
      <c r="D4891" s="2"/>
      <c r="F4891" s="8"/>
      <c r="G4891" s="9"/>
    </row>
    <row r="4892" spans="1:7" x14ac:dyDescent="0.2">
      <c r="A4892" s="2"/>
      <c r="B4892" s="2"/>
      <c r="C4892" s="2"/>
      <c r="D4892" s="2"/>
      <c r="F4892" s="8"/>
      <c r="G4892" s="9"/>
    </row>
    <row r="4893" spans="1:7" x14ac:dyDescent="0.2">
      <c r="A4893" s="2"/>
      <c r="B4893" s="2"/>
      <c r="C4893" s="2"/>
      <c r="D4893" s="2"/>
      <c r="F4893" s="8"/>
      <c r="G4893" s="9"/>
    </row>
    <row r="4894" spans="1:7" x14ac:dyDescent="0.2">
      <c r="A4894" s="2"/>
      <c r="B4894" s="2"/>
      <c r="C4894" s="2"/>
      <c r="D4894" s="2"/>
      <c r="F4894" s="8"/>
      <c r="G4894" s="9"/>
    </row>
    <row r="4895" spans="1:7" x14ac:dyDescent="0.2">
      <c r="A4895" s="2"/>
      <c r="B4895" s="2"/>
      <c r="C4895" s="2"/>
      <c r="D4895" s="2"/>
      <c r="F4895" s="8"/>
      <c r="G4895" s="9"/>
    </row>
    <row r="4896" spans="1:7" x14ac:dyDescent="0.2">
      <c r="A4896" s="2"/>
      <c r="B4896" s="2"/>
      <c r="C4896" s="2"/>
      <c r="D4896" s="2"/>
      <c r="F4896" s="8"/>
      <c r="G4896" s="9"/>
    </row>
    <row r="4897" spans="1:7" x14ac:dyDescent="0.2">
      <c r="A4897" s="2"/>
      <c r="B4897" s="2"/>
      <c r="C4897" s="2"/>
      <c r="D4897" s="2"/>
      <c r="F4897" s="8"/>
      <c r="G4897" s="9"/>
    </row>
    <row r="4898" spans="1:7" x14ac:dyDescent="0.2">
      <c r="A4898" s="2"/>
      <c r="B4898" s="2"/>
      <c r="C4898" s="2"/>
      <c r="D4898" s="2"/>
      <c r="F4898" s="8"/>
      <c r="G4898" s="9"/>
    </row>
    <row r="4899" spans="1:7" x14ac:dyDescent="0.2">
      <c r="A4899" s="2"/>
      <c r="B4899" s="2"/>
      <c r="C4899" s="2"/>
      <c r="D4899" s="2"/>
      <c r="F4899" s="8"/>
      <c r="G4899" s="9"/>
    </row>
    <row r="4900" spans="1:7" x14ac:dyDescent="0.2">
      <c r="A4900" s="2"/>
      <c r="B4900" s="2"/>
      <c r="C4900" s="2"/>
      <c r="D4900" s="2"/>
      <c r="F4900" s="8"/>
      <c r="G4900" s="9"/>
    </row>
    <row r="4901" spans="1:7" x14ac:dyDescent="0.2">
      <c r="A4901" s="2"/>
      <c r="B4901" s="2"/>
      <c r="C4901" s="2"/>
      <c r="D4901" s="2"/>
      <c r="F4901" s="8"/>
      <c r="G4901" s="9"/>
    </row>
    <row r="4902" spans="1:7" x14ac:dyDescent="0.2">
      <c r="A4902" s="2"/>
      <c r="B4902" s="2"/>
      <c r="C4902" s="2"/>
      <c r="D4902" s="2"/>
      <c r="F4902" s="8"/>
      <c r="G4902" s="9"/>
    </row>
    <row r="4903" spans="1:7" x14ac:dyDescent="0.2">
      <c r="A4903" s="2"/>
      <c r="B4903" s="2"/>
      <c r="C4903" s="2"/>
      <c r="D4903" s="2"/>
      <c r="F4903" s="8"/>
      <c r="G4903" s="9"/>
    </row>
    <row r="4904" spans="1:7" x14ac:dyDescent="0.2">
      <c r="A4904" s="2"/>
      <c r="B4904" s="2"/>
      <c r="C4904" s="2"/>
      <c r="D4904" s="2"/>
      <c r="F4904" s="8"/>
      <c r="G4904" s="9"/>
    </row>
    <row r="4905" spans="1:7" x14ac:dyDescent="0.2">
      <c r="A4905" s="2"/>
      <c r="B4905" s="2"/>
      <c r="C4905" s="2"/>
      <c r="D4905" s="2"/>
      <c r="F4905" s="8"/>
      <c r="G4905" s="9"/>
    </row>
    <row r="4906" spans="1:7" x14ac:dyDescent="0.2">
      <c r="A4906" s="2"/>
      <c r="B4906" s="2"/>
      <c r="C4906" s="2"/>
      <c r="D4906" s="2"/>
      <c r="F4906" s="8"/>
      <c r="G4906" s="9"/>
    </row>
    <row r="4907" spans="1:7" x14ac:dyDescent="0.2">
      <c r="A4907" s="2"/>
      <c r="B4907" s="2"/>
      <c r="C4907" s="2"/>
      <c r="D4907" s="2"/>
      <c r="F4907" s="8"/>
      <c r="G4907" s="9"/>
    </row>
    <row r="4908" spans="1:7" x14ac:dyDescent="0.2">
      <c r="A4908" s="2"/>
      <c r="B4908" s="2"/>
      <c r="C4908" s="2"/>
      <c r="D4908" s="2"/>
      <c r="F4908" s="8"/>
      <c r="G4908" s="9"/>
    </row>
    <row r="4909" spans="1:7" x14ac:dyDescent="0.2">
      <c r="A4909" s="2"/>
      <c r="B4909" s="2"/>
      <c r="C4909" s="2"/>
      <c r="D4909" s="2"/>
      <c r="F4909" s="8"/>
      <c r="G4909" s="9"/>
    </row>
    <row r="4910" spans="1:7" x14ac:dyDescent="0.2">
      <c r="A4910" s="2"/>
      <c r="B4910" s="2"/>
      <c r="C4910" s="2"/>
      <c r="D4910" s="2"/>
      <c r="F4910" s="8"/>
      <c r="G4910" s="9"/>
    </row>
    <row r="4911" spans="1:7" x14ac:dyDescent="0.2">
      <c r="A4911" s="2"/>
      <c r="B4911" s="2"/>
      <c r="C4911" s="2"/>
      <c r="D4911" s="2"/>
      <c r="F4911" s="8"/>
      <c r="G4911" s="9"/>
    </row>
    <row r="4912" spans="1:7" x14ac:dyDescent="0.2">
      <c r="A4912" s="2"/>
      <c r="B4912" s="2"/>
      <c r="C4912" s="2"/>
      <c r="D4912" s="2"/>
      <c r="F4912" s="8"/>
      <c r="G4912" s="9"/>
    </row>
    <row r="4913" spans="1:7" x14ac:dyDescent="0.2">
      <c r="A4913" s="2"/>
      <c r="B4913" s="2"/>
      <c r="C4913" s="2"/>
      <c r="D4913" s="2"/>
      <c r="F4913" s="8"/>
      <c r="G4913" s="9"/>
    </row>
    <row r="4914" spans="1:7" x14ac:dyDescent="0.2">
      <c r="A4914" s="2"/>
      <c r="B4914" s="2"/>
      <c r="C4914" s="2"/>
      <c r="D4914" s="2"/>
      <c r="F4914" s="8"/>
      <c r="G4914" s="9"/>
    </row>
    <row r="4915" spans="1:7" x14ac:dyDescent="0.2">
      <c r="A4915" s="2"/>
      <c r="B4915" s="2"/>
      <c r="C4915" s="2"/>
      <c r="D4915" s="2"/>
      <c r="F4915" s="8"/>
      <c r="G4915" s="9"/>
    </row>
    <row r="4916" spans="1:7" x14ac:dyDescent="0.2">
      <c r="A4916" s="2"/>
      <c r="B4916" s="2"/>
      <c r="C4916" s="2"/>
      <c r="D4916" s="2"/>
      <c r="F4916" s="8"/>
      <c r="G4916" s="9"/>
    </row>
    <row r="4917" spans="1:7" x14ac:dyDescent="0.2">
      <c r="A4917" s="2"/>
      <c r="B4917" s="2"/>
      <c r="C4917" s="2"/>
      <c r="D4917" s="2"/>
      <c r="F4917" s="8"/>
      <c r="G4917" s="9"/>
    </row>
    <row r="4918" spans="1:7" x14ac:dyDescent="0.2">
      <c r="A4918" s="2"/>
      <c r="B4918" s="2"/>
      <c r="C4918" s="2"/>
      <c r="D4918" s="2"/>
      <c r="F4918" s="8"/>
      <c r="G4918" s="9"/>
    </row>
    <row r="4919" spans="1:7" x14ac:dyDescent="0.2">
      <c r="A4919" s="2"/>
      <c r="B4919" s="2"/>
      <c r="C4919" s="2"/>
      <c r="D4919" s="2"/>
      <c r="F4919" s="8"/>
      <c r="G4919" s="9"/>
    </row>
    <row r="4920" spans="1:7" x14ac:dyDescent="0.2">
      <c r="A4920" s="2"/>
      <c r="B4920" s="2"/>
      <c r="C4920" s="2"/>
      <c r="D4920" s="2"/>
      <c r="F4920" s="8"/>
      <c r="G4920" s="9"/>
    </row>
    <row r="4921" spans="1:7" x14ac:dyDescent="0.2">
      <c r="A4921" s="2"/>
      <c r="B4921" s="2"/>
      <c r="C4921" s="2"/>
      <c r="D4921" s="2"/>
      <c r="F4921" s="8"/>
      <c r="G4921" s="9"/>
    </row>
    <row r="4922" spans="1:7" x14ac:dyDescent="0.2">
      <c r="A4922" s="2"/>
      <c r="B4922" s="2"/>
      <c r="C4922" s="2"/>
      <c r="D4922" s="2"/>
      <c r="F4922" s="8"/>
      <c r="G4922" s="9"/>
    </row>
    <row r="4923" spans="1:7" x14ac:dyDescent="0.2">
      <c r="A4923" s="2"/>
      <c r="B4923" s="2"/>
      <c r="C4923" s="2"/>
      <c r="D4923" s="2"/>
      <c r="F4923" s="8"/>
      <c r="G4923" s="9"/>
    </row>
    <row r="4924" spans="1:7" x14ac:dyDescent="0.2">
      <c r="A4924" s="2"/>
      <c r="B4924" s="2"/>
      <c r="C4924" s="2"/>
      <c r="D4924" s="2"/>
      <c r="F4924" s="8"/>
      <c r="G4924" s="9"/>
    </row>
    <row r="4925" spans="1:7" x14ac:dyDescent="0.2">
      <c r="A4925" s="2"/>
      <c r="B4925" s="2"/>
      <c r="C4925" s="2"/>
      <c r="D4925" s="2"/>
      <c r="F4925" s="8"/>
      <c r="G4925" s="9"/>
    </row>
    <row r="4926" spans="1:7" x14ac:dyDescent="0.2">
      <c r="A4926" s="2"/>
      <c r="B4926" s="2"/>
      <c r="C4926" s="2"/>
      <c r="D4926" s="2"/>
      <c r="F4926" s="8"/>
      <c r="G4926" s="9"/>
    </row>
    <row r="4927" spans="1:7" x14ac:dyDescent="0.2">
      <c r="A4927" s="2"/>
      <c r="B4927" s="2"/>
      <c r="C4927" s="2"/>
      <c r="D4927" s="2"/>
      <c r="F4927" s="8"/>
      <c r="G4927" s="9"/>
    </row>
    <row r="4928" spans="1:7" x14ac:dyDescent="0.2">
      <c r="A4928" s="2"/>
      <c r="B4928" s="2"/>
      <c r="C4928" s="2"/>
      <c r="D4928" s="2"/>
      <c r="F4928" s="8"/>
      <c r="G4928" s="9"/>
    </row>
    <row r="4929" spans="1:7" x14ac:dyDescent="0.2">
      <c r="A4929" s="2"/>
      <c r="B4929" s="2"/>
      <c r="C4929" s="2"/>
      <c r="D4929" s="2"/>
      <c r="F4929" s="8"/>
      <c r="G4929" s="9"/>
    </row>
    <row r="4930" spans="1:7" x14ac:dyDescent="0.2">
      <c r="A4930" s="2"/>
      <c r="B4930" s="2"/>
      <c r="C4930" s="2"/>
      <c r="D4930" s="2"/>
      <c r="F4930" s="8"/>
      <c r="G4930" s="9"/>
    </row>
    <row r="4931" spans="1:7" x14ac:dyDescent="0.2">
      <c r="A4931" s="2"/>
      <c r="B4931" s="2"/>
      <c r="C4931" s="2"/>
      <c r="D4931" s="2"/>
      <c r="F4931" s="8"/>
      <c r="G4931" s="9"/>
    </row>
    <row r="4932" spans="1:7" x14ac:dyDescent="0.2">
      <c r="A4932" s="2"/>
      <c r="B4932" s="2"/>
      <c r="C4932" s="2"/>
      <c r="D4932" s="2"/>
      <c r="F4932" s="8"/>
    </row>
    <row r="4933" spans="1:7" x14ac:dyDescent="0.2">
      <c r="A4933" s="2"/>
      <c r="B4933" s="2"/>
      <c r="C4933" s="2"/>
      <c r="D4933" s="2"/>
      <c r="F4933" s="8"/>
      <c r="G4933" s="9"/>
    </row>
    <row r="4934" spans="1:7" x14ac:dyDescent="0.2">
      <c r="A4934" s="2"/>
      <c r="B4934" s="2"/>
      <c r="C4934" s="2"/>
      <c r="D4934" s="2"/>
      <c r="F4934" s="8"/>
      <c r="G4934" s="9"/>
    </row>
    <row r="4935" spans="1:7" x14ac:dyDescent="0.2">
      <c r="A4935" s="2"/>
      <c r="B4935" s="2"/>
      <c r="C4935" s="2"/>
      <c r="D4935" s="2"/>
      <c r="F4935" s="8"/>
      <c r="G4935" s="9"/>
    </row>
    <row r="4936" spans="1:7" x14ac:dyDescent="0.2">
      <c r="A4936" s="2"/>
      <c r="B4936" s="2"/>
      <c r="C4936" s="2"/>
      <c r="D4936" s="2"/>
      <c r="F4936" s="8"/>
      <c r="G4936" s="9"/>
    </row>
    <row r="4937" spans="1:7" x14ac:dyDescent="0.2">
      <c r="A4937" s="2"/>
      <c r="B4937" s="2"/>
      <c r="C4937" s="2"/>
      <c r="D4937" s="2"/>
      <c r="F4937" s="8"/>
      <c r="G4937" s="9"/>
    </row>
    <row r="4938" spans="1:7" x14ac:dyDescent="0.2">
      <c r="A4938" s="2"/>
      <c r="B4938" s="2"/>
      <c r="C4938" s="2"/>
      <c r="D4938" s="2"/>
      <c r="F4938" s="8"/>
      <c r="G4938" s="9"/>
    </row>
    <row r="4939" spans="1:7" x14ac:dyDescent="0.2">
      <c r="A4939" s="2"/>
      <c r="B4939" s="2"/>
      <c r="C4939" s="2"/>
      <c r="D4939" s="2"/>
      <c r="F4939" s="8"/>
      <c r="G4939" s="9"/>
    </row>
    <row r="4940" spans="1:7" x14ac:dyDescent="0.2">
      <c r="A4940" s="2"/>
      <c r="B4940" s="2"/>
      <c r="C4940" s="2"/>
      <c r="D4940" s="2"/>
      <c r="F4940" s="8"/>
      <c r="G4940" s="9"/>
    </row>
    <row r="4941" spans="1:7" x14ac:dyDescent="0.2">
      <c r="A4941" s="2"/>
      <c r="B4941" s="2"/>
      <c r="C4941" s="2"/>
      <c r="D4941" s="2"/>
      <c r="F4941" s="8"/>
      <c r="G4941" s="9"/>
    </row>
    <row r="4942" spans="1:7" x14ac:dyDescent="0.2">
      <c r="A4942" s="2"/>
      <c r="B4942" s="2"/>
      <c r="C4942" s="2"/>
      <c r="D4942" s="2"/>
      <c r="F4942" s="8"/>
      <c r="G4942" s="9"/>
    </row>
    <row r="4943" spans="1:7" x14ac:dyDescent="0.2">
      <c r="A4943" s="2"/>
      <c r="B4943" s="2"/>
      <c r="C4943" s="2"/>
      <c r="D4943" s="2"/>
      <c r="F4943" s="8"/>
      <c r="G4943" s="9"/>
    </row>
    <row r="4944" spans="1:7" x14ac:dyDescent="0.2">
      <c r="A4944" s="2"/>
      <c r="B4944" s="2"/>
      <c r="C4944" s="2"/>
      <c r="D4944" s="2"/>
      <c r="F4944" s="8"/>
      <c r="G4944" s="9"/>
    </row>
    <row r="4945" spans="1:7" x14ac:dyDescent="0.2">
      <c r="A4945" s="2"/>
      <c r="B4945" s="2"/>
      <c r="C4945" s="2"/>
      <c r="D4945" s="2"/>
      <c r="F4945" s="8"/>
      <c r="G4945" s="9"/>
    </row>
    <row r="4946" spans="1:7" x14ac:dyDescent="0.2">
      <c r="A4946" s="2"/>
      <c r="B4946" s="2"/>
      <c r="C4946" s="2"/>
      <c r="D4946" s="2"/>
      <c r="F4946" s="8"/>
      <c r="G4946" s="9"/>
    </row>
    <row r="4947" spans="1:7" x14ac:dyDescent="0.2">
      <c r="A4947" s="2"/>
      <c r="B4947" s="2"/>
      <c r="C4947" s="2"/>
      <c r="D4947" s="2"/>
      <c r="F4947" s="8"/>
      <c r="G4947" s="9"/>
    </row>
    <row r="4948" spans="1:7" x14ac:dyDescent="0.2">
      <c r="A4948" s="2"/>
      <c r="B4948" s="2"/>
      <c r="C4948" s="2"/>
      <c r="D4948" s="2"/>
      <c r="F4948" s="8"/>
      <c r="G4948" s="9"/>
    </row>
    <row r="4949" spans="1:7" x14ac:dyDescent="0.2">
      <c r="A4949" s="2"/>
      <c r="B4949" s="2"/>
      <c r="C4949" s="2"/>
      <c r="D4949" s="2"/>
      <c r="F4949" s="8"/>
      <c r="G4949" s="9"/>
    </row>
    <row r="4950" spans="1:7" x14ac:dyDescent="0.2">
      <c r="A4950" s="2"/>
      <c r="B4950" s="2"/>
      <c r="C4950" s="2"/>
      <c r="D4950" s="2"/>
      <c r="F4950" s="8"/>
      <c r="G4950" s="9"/>
    </row>
    <row r="4951" spans="1:7" x14ac:dyDescent="0.2">
      <c r="A4951" s="2"/>
      <c r="B4951" s="2"/>
      <c r="C4951" s="2"/>
      <c r="D4951" s="2"/>
      <c r="F4951" s="8"/>
      <c r="G4951" s="9"/>
    </row>
    <row r="4952" spans="1:7" x14ac:dyDescent="0.2">
      <c r="A4952" s="2"/>
      <c r="B4952" s="2"/>
      <c r="C4952" s="2"/>
      <c r="D4952" s="2"/>
      <c r="F4952" s="8"/>
      <c r="G4952" s="9"/>
    </row>
    <row r="4953" spans="1:7" x14ac:dyDescent="0.2">
      <c r="A4953" s="2"/>
      <c r="B4953" s="2"/>
      <c r="C4953" s="2"/>
      <c r="D4953" s="2"/>
      <c r="F4953" s="8"/>
      <c r="G4953" s="9"/>
    </row>
    <row r="4954" spans="1:7" x14ac:dyDescent="0.2">
      <c r="A4954" s="2"/>
      <c r="B4954" s="2"/>
      <c r="C4954" s="2"/>
      <c r="D4954" s="2"/>
      <c r="F4954" s="8"/>
      <c r="G4954" s="9"/>
    </row>
    <row r="4955" spans="1:7" x14ac:dyDescent="0.2">
      <c r="A4955" s="2"/>
      <c r="B4955" s="2"/>
      <c r="C4955" s="2"/>
      <c r="D4955" s="2"/>
      <c r="F4955" s="8"/>
      <c r="G4955" s="9"/>
    </row>
    <row r="4956" spans="1:7" x14ac:dyDescent="0.2">
      <c r="A4956" s="2"/>
      <c r="B4956" s="2"/>
      <c r="C4956" s="2"/>
      <c r="D4956" s="2"/>
      <c r="F4956" s="8"/>
      <c r="G4956" s="9"/>
    </row>
    <row r="4957" spans="1:7" x14ac:dyDescent="0.2">
      <c r="A4957" s="2"/>
      <c r="B4957" s="2"/>
      <c r="C4957" s="2"/>
      <c r="D4957" s="2"/>
      <c r="F4957" s="8"/>
      <c r="G4957" s="9"/>
    </row>
    <row r="4958" spans="1:7" x14ac:dyDescent="0.2">
      <c r="A4958" s="2"/>
      <c r="B4958" s="2"/>
      <c r="C4958" s="2"/>
      <c r="D4958" s="2"/>
      <c r="F4958" s="8"/>
      <c r="G4958" s="9"/>
    </row>
    <row r="4959" spans="1:7" x14ac:dyDescent="0.2">
      <c r="A4959" s="2"/>
      <c r="B4959" s="2"/>
      <c r="C4959" s="2"/>
      <c r="D4959" s="2"/>
      <c r="F4959" s="8"/>
      <c r="G4959" s="9"/>
    </row>
    <row r="4960" spans="1:7" x14ac:dyDescent="0.2">
      <c r="A4960" s="2"/>
      <c r="B4960" s="2"/>
      <c r="C4960" s="2"/>
      <c r="D4960" s="2"/>
      <c r="F4960" s="8"/>
      <c r="G4960" s="9"/>
    </row>
    <row r="4961" spans="1:7" x14ac:dyDescent="0.2">
      <c r="A4961" s="2"/>
      <c r="B4961" s="2"/>
      <c r="C4961" s="2"/>
      <c r="D4961" s="2"/>
      <c r="F4961" s="8"/>
      <c r="G4961" s="9"/>
    </row>
    <row r="4962" spans="1:7" x14ac:dyDescent="0.2">
      <c r="A4962" s="2"/>
      <c r="B4962" s="2"/>
      <c r="C4962" s="2"/>
      <c r="D4962" s="2"/>
      <c r="F4962" s="8"/>
      <c r="G4962" s="9"/>
    </row>
    <row r="4963" spans="1:7" x14ac:dyDescent="0.2">
      <c r="A4963" s="2"/>
      <c r="B4963" s="2"/>
      <c r="C4963" s="2"/>
      <c r="D4963" s="2"/>
      <c r="F4963" s="8"/>
      <c r="G4963" s="9"/>
    </row>
    <row r="4964" spans="1:7" x14ac:dyDescent="0.2">
      <c r="A4964" s="2"/>
      <c r="B4964" s="2"/>
      <c r="C4964" s="2"/>
      <c r="D4964" s="2"/>
      <c r="F4964" s="8"/>
      <c r="G4964" s="9"/>
    </row>
    <row r="4965" spans="1:7" x14ac:dyDescent="0.2">
      <c r="A4965" s="2"/>
      <c r="B4965" s="2"/>
      <c r="C4965" s="2"/>
      <c r="D4965" s="2"/>
      <c r="F4965" s="8"/>
      <c r="G4965" s="9"/>
    </row>
    <row r="4966" spans="1:7" x14ac:dyDescent="0.2">
      <c r="A4966" s="2"/>
      <c r="B4966" s="2"/>
      <c r="C4966" s="2"/>
      <c r="D4966" s="2"/>
      <c r="F4966" s="8"/>
      <c r="G4966" s="9"/>
    </row>
    <row r="4967" spans="1:7" x14ac:dyDescent="0.2">
      <c r="A4967" s="2"/>
      <c r="B4967" s="2"/>
      <c r="C4967" s="2"/>
      <c r="D4967" s="2"/>
      <c r="F4967" s="8"/>
      <c r="G4967" s="9"/>
    </row>
    <row r="4968" spans="1:7" x14ac:dyDescent="0.2">
      <c r="A4968" s="2"/>
      <c r="B4968" s="2"/>
      <c r="C4968" s="2"/>
      <c r="D4968" s="2"/>
      <c r="F4968" s="8"/>
      <c r="G4968" s="9"/>
    </row>
    <row r="4969" spans="1:7" x14ac:dyDescent="0.2">
      <c r="A4969" s="2"/>
      <c r="B4969" s="2"/>
      <c r="C4969" s="2"/>
      <c r="D4969" s="2"/>
      <c r="F4969" s="8"/>
      <c r="G4969" s="9"/>
    </row>
    <row r="4970" spans="1:7" x14ac:dyDescent="0.2">
      <c r="A4970" s="2"/>
      <c r="B4970" s="2"/>
      <c r="C4970" s="2"/>
      <c r="D4970" s="2"/>
      <c r="F4970" s="8"/>
      <c r="G4970" s="9"/>
    </row>
    <row r="4971" spans="1:7" x14ac:dyDescent="0.2">
      <c r="A4971" s="2"/>
      <c r="B4971" s="2"/>
      <c r="C4971" s="2"/>
      <c r="D4971" s="2"/>
      <c r="F4971" s="8"/>
      <c r="G4971" s="9"/>
    </row>
    <row r="4972" spans="1:7" x14ac:dyDescent="0.2">
      <c r="A4972" s="2"/>
      <c r="B4972" s="2"/>
      <c r="C4972" s="2"/>
      <c r="D4972" s="2"/>
      <c r="F4972" s="8"/>
      <c r="G4972" s="9"/>
    </row>
    <row r="4973" spans="1:7" x14ac:dyDescent="0.2">
      <c r="A4973" s="2"/>
      <c r="B4973" s="2"/>
      <c r="C4973" s="2"/>
      <c r="D4973" s="2"/>
      <c r="F4973" s="8"/>
      <c r="G4973" s="9"/>
    </row>
    <row r="4974" spans="1:7" x14ac:dyDescent="0.2">
      <c r="A4974" s="2"/>
      <c r="B4974" s="2"/>
      <c r="C4974" s="2"/>
      <c r="D4974" s="2"/>
      <c r="F4974" s="8"/>
      <c r="G4974" s="9"/>
    </row>
    <row r="4975" spans="1:7" x14ac:dyDescent="0.2">
      <c r="A4975" s="2"/>
      <c r="B4975" s="2"/>
      <c r="C4975" s="2"/>
      <c r="D4975" s="2"/>
      <c r="F4975" s="8"/>
      <c r="G4975" s="9"/>
    </row>
    <row r="4976" spans="1:7" x14ac:dyDescent="0.2">
      <c r="A4976" s="2"/>
      <c r="B4976" s="2"/>
      <c r="C4976" s="2"/>
      <c r="D4976" s="2"/>
      <c r="F4976" s="8"/>
      <c r="G4976" s="9"/>
    </row>
    <row r="4977" spans="1:7" x14ac:dyDescent="0.2">
      <c r="A4977" s="2"/>
      <c r="B4977" s="2"/>
      <c r="C4977" s="2"/>
      <c r="D4977" s="2"/>
      <c r="F4977" s="8"/>
      <c r="G4977" s="9"/>
    </row>
    <row r="4978" spans="1:7" x14ac:dyDescent="0.2">
      <c r="A4978" s="2"/>
      <c r="B4978" s="2"/>
      <c r="C4978" s="2"/>
      <c r="D4978" s="2"/>
      <c r="F4978" s="8"/>
      <c r="G4978" s="9"/>
    </row>
    <row r="4979" spans="1:7" x14ac:dyDescent="0.2">
      <c r="A4979" s="2"/>
      <c r="B4979" s="2"/>
      <c r="C4979" s="2"/>
      <c r="D4979" s="2"/>
      <c r="F4979" s="8"/>
      <c r="G4979" s="9"/>
    </row>
    <row r="4980" spans="1:7" x14ac:dyDescent="0.2">
      <c r="A4980" s="2"/>
      <c r="B4980" s="2"/>
      <c r="C4980" s="2"/>
      <c r="D4980" s="2"/>
      <c r="F4980" s="8"/>
      <c r="G4980" s="9"/>
    </row>
    <row r="4981" spans="1:7" x14ac:dyDescent="0.2">
      <c r="A4981" s="2"/>
      <c r="B4981" s="2"/>
      <c r="C4981" s="2"/>
      <c r="D4981" s="2"/>
      <c r="F4981" s="8"/>
      <c r="G4981" s="9"/>
    </row>
    <row r="4982" spans="1:7" x14ac:dyDescent="0.2">
      <c r="A4982" s="2"/>
      <c r="B4982" s="2"/>
      <c r="C4982" s="2"/>
      <c r="D4982" s="2"/>
      <c r="F4982" s="8"/>
      <c r="G4982" s="9"/>
    </row>
    <row r="4983" spans="1:7" x14ac:dyDescent="0.2">
      <c r="A4983" s="2"/>
      <c r="B4983" s="2"/>
      <c r="C4983" s="2"/>
      <c r="D4983" s="2"/>
      <c r="F4983" s="8"/>
      <c r="G4983" s="9"/>
    </row>
    <row r="4984" spans="1:7" x14ac:dyDescent="0.2">
      <c r="A4984" s="2"/>
      <c r="B4984" s="2"/>
      <c r="C4984" s="2"/>
      <c r="D4984" s="2"/>
      <c r="F4984" s="8"/>
      <c r="G4984" s="9"/>
    </row>
    <row r="4985" spans="1:7" x14ac:dyDescent="0.2">
      <c r="A4985" s="2"/>
      <c r="B4985" s="2"/>
      <c r="C4985" s="2"/>
      <c r="D4985" s="2"/>
      <c r="F4985" s="8"/>
      <c r="G4985" s="9"/>
    </row>
    <row r="4986" spans="1:7" x14ac:dyDescent="0.2">
      <c r="A4986" s="2"/>
      <c r="B4986" s="2"/>
      <c r="C4986" s="2"/>
      <c r="D4986" s="2"/>
      <c r="F4986" s="8"/>
      <c r="G4986" s="9"/>
    </row>
    <row r="4987" spans="1:7" x14ac:dyDescent="0.2">
      <c r="A4987" s="2"/>
      <c r="B4987" s="2"/>
      <c r="C4987" s="2"/>
      <c r="D4987" s="2"/>
      <c r="F4987" s="8"/>
      <c r="G4987" s="9"/>
    </row>
    <row r="4988" spans="1:7" x14ac:dyDescent="0.2">
      <c r="A4988" s="2"/>
      <c r="B4988" s="2"/>
      <c r="C4988" s="2"/>
      <c r="D4988" s="2"/>
      <c r="F4988" s="8"/>
      <c r="G4988" s="9"/>
    </row>
    <row r="4989" spans="1:7" x14ac:dyDescent="0.2">
      <c r="A4989" s="2"/>
      <c r="B4989" s="2"/>
      <c r="C4989" s="2"/>
      <c r="D4989" s="2"/>
      <c r="F4989" s="8"/>
      <c r="G4989" s="9"/>
    </row>
    <row r="4990" spans="1:7" x14ac:dyDescent="0.2">
      <c r="A4990" s="2"/>
      <c r="B4990" s="2"/>
      <c r="C4990" s="2"/>
      <c r="D4990" s="2"/>
      <c r="F4990" s="8"/>
      <c r="G4990" s="9"/>
    </row>
    <row r="4991" spans="1:7" x14ac:dyDescent="0.2">
      <c r="A4991" s="2"/>
      <c r="B4991" s="2"/>
      <c r="C4991" s="2"/>
      <c r="D4991" s="2"/>
      <c r="F4991" s="8"/>
      <c r="G4991" s="9"/>
    </row>
    <row r="4992" spans="1:7" x14ac:dyDescent="0.2">
      <c r="A4992" s="2"/>
      <c r="B4992" s="2"/>
      <c r="C4992" s="2"/>
      <c r="D4992" s="2"/>
      <c r="F4992" s="8"/>
      <c r="G4992" s="9"/>
    </row>
    <row r="4993" spans="1:7" x14ac:dyDescent="0.2">
      <c r="A4993" s="2"/>
      <c r="B4993" s="2"/>
      <c r="C4993" s="2"/>
      <c r="D4993" s="2"/>
      <c r="F4993" s="8"/>
      <c r="G4993" s="9"/>
    </row>
    <row r="4994" spans="1:7" x14ac:dyDescent="0.2">
      <c r="A4994" s="2"/>
      <c r="B4994" s="2"/>
      <c r="C4994" s="2"/>
      <c r="D4994" s="2"/>
      <c r="F4994" s="8"/>
      <c r="G4994" s="9"/>
    </row>
    <row r="4995" spans="1:7" x14ac:dyDescent="0.2">
      <c r="A4995" s="2"/>
      <c r="B4995" s="2"/>
      <c r="C4995" s="2"/>
      <c r="D4995" s="2"/>
      <c r="F4995" s="8"/>
      <c r="G4995" s="9"/>
    </row>
    <row r="4996" spans="1:7" x14ac:dyDescent="0.2">
      <c r="A4996" s="2"/>
      <c r="B4996" s="2"/>
      <c r="C4996" s="2"/>
      <c r="D4996" s="2"/>
      <c r="F4996" s="8"/>
      <c r="G4996" s="9"/>
    </row>
    <row r="4997" spans="1:7" x14ac:dyDescent="0.2">
      <c r="A4997" s="2"/>
      <c r="B4997" s="2"/>
      <c r="C4997" s="2"/>
      <c r="D4997" s="2"/>
      <c r="F4997" s="8"/>
      <c r="G4997" s="9"/>
    </row>
    <row r="4998" spans="1:7" x14ac:dyDescent="0.2">
      <c r="A4998" s="2"/>
      <c r="B4998" s="2"/>
      <c r="C4998" s="2"/>
      <c r="D4998" s="2"/>
      <c r="F4998" s="8"/>
      <c r="G4998" s="9"/>
    </row>
    <row r="4999" spans="1:7" x14ac:dyDescent="0.2">
      <c r="A4999" s="2"/>
      <c r="B4999" s="2"/>
      <c r="C4999" s="2"/>
      <c r="D4999" s="2"/>
      <c r="F4999" s="8"/>
      <c r="G4999" s="9"/>
    </row>
    <row r="5000" spans="1:7" x14ac:dyDescent="0.2">
      <c r="A5000" s="2"/>
      <c r="B5000" s="2"/>
      <c r="C5000" s="2"/>
      <c r="D5000" s="2"/>
      <c r="F5000" s="8"/>
      <c r="G5000" s="9"/>
    </row>
    <row r="5001" spans="1:7" x14ac:dyDescent="0.2">
      <c r="A5001" s="2"/>
      <c r="B5001" s="2"/>
      <c r="C5001" s="2"/>
      <c r="D5001" s="2"/>
      <c r="F5001" s="8"/>
      <c r="G5001" s="9"/>
    </row>
    <row r="5002" spans="1:7" x14ac:dyDescent="0.2">
      <c r="A5002" s="2"/>
      <c r="B5002" s="2"/>
      <c r="C5002" s="2"/>
      <c r="D5002" s="2"/>
      <c r="F5002" s="8"/>
      <c r="G5002" s="9"/>
    </row>
    <row r="5003" spans="1:7" x14ac:dyDescent="0.2">
      <c r="A5003" s="2"/>
      <c r="B5003" s="2"/>
      <c r="C5003" s="2"/>
      <c r="D5003" s="2"/>
      <c r="F5003" s="8"/>
      <c r="G5003" s="9"/>
    </row>
    <row r="5004" spans="1:7" x14ac:dyDescent="0.2">
      <c r="A5004" s="2"/>
      <c r="B5004" s="2"/>
      <c r="C5004" s="2"/>
      <c r="D5004" s="2"/>
      <c r="F5004" s="8"/>
      <c r="G5004" s="9"/>
    </row>
    <row r="5005" spans="1:7" x14ac:dyDescent="0.2">
      <c r="A5005" s="2"/>
      <c r="B5005" s="2"/>
      <c r="C5005" s="2"/>
      <c r="D5005" s="2"/>
      <c r="F5005" s="8"/>
      <c r="G5005" s="9"/>
    </row>
    <row r="5006" spans="1:7" x14ac:dyDescent="0.2">
      <c r="A5006" s="2"/>
      <c r="B5006" s="2"/>
      <c r="C5006" s="2"/>
      <c r="D5006" s="2"/>
      <c r="F5006" s="8"/>
      <c r="G5006" s="9"/>
    </row>
    <row r="5007" spans="1:7" x14ac:dyDescent="0.2">
      <c r="A5007" s="2"/>
      <c r="B5007" s="2"/>
      <c r="C5007" s="2"/>
      <c r="D5007" s="2"/>
      <c r="F5007" s="8"/>
      <c r="G5007" s="9"/>
    </row>
    <row r="5008" spans="1:7" x14ac:dyDescent="0.2">
      <c r="A5008" s="2"/>
      <c r="B5008" s="2"/>
      <c r="C5008" s="2"/>
      <c r="D5008" s="2"/>
      <c r="F5008" s="8"/>
      <c r="G5008" s="9"/>
    </row>
    <row r="5009" spans="1:7" x14ac:dyDescent="0.2">
      <c r="A5009" s="2"/>
      <c r="B5009" s="2"/>
      <c r="C5009" s="2"/>
      <c r="D5009" s="2"/>
      <c r="F5009" s="8"/>
      <c r="G5009" s="9"/>
    </row>
    <row r="5010" spans="1:7" x14ac:dyDescent="0.2">
      <c r="A5010" s="2"/>
      <c r="B5010" s="2"/>
      <c r="C5010" s="2"/>
      <c r="D5010" s="2"/>
      <c r="F5010" s="8"/>
      <c r="G5010" s="9"/>
    </row>
    <row r="5011" spans="1:7" x14ac:dyDescent="0.2">
      <c r="A5011" s="2"/>
      <c r="B5011" s="2"/>
      <c r="C5011" s="2"/>
      <c r="D5011" s="2"/>
      <c r="F5011" s="8"/>
      <c r="G5011" s="9"/>
    </row>
    <row r="5012" spans="1:7" x14ac:dyDescent="0.2">
      <c r="A5012" s="2"/>
      <c r="B5012" s="2"/>
      <c r="C5012" s="2"/>
      <c r="D5012" s="2"/>
      <c r="F5012" s="8"/>
      <c r="G5012" s="9"/>
    </row>
    <row r="5013" spans="1:7" x14ac:dyDescent="0.2">
      <c r="A5013" s="2"/>
      <c r="B5013" s="2"/>
      <c r="C5013" s="2"/>
      <c r="D5013" s="2"/>
      <c r="F5013" s="8"/>
      <c r="G5013" s="9"/>
    </row>
    <row r="5014" spans="1:7" x14ac:dyDescent="0.2">
      <c r="A5014" s="2"/>
      <c r="B5014" s="2"/>
      <c r="C5014" s="2"/>
      <c r="D5014" s="2"/>
      <c r="F5014" s="8"/>
      <c r="G5014" s="9"/>
    </row>
    <row r="5015" spans="1:7" x14ac:dyDescent="0.2">
      <c r="A5015" s="2"/>
      <c r="B5015" s="2"/>
      <c r="C5015" s="2"/>
      <c r="D5015" s="2"/>
      <c r="F5015" s="8"/>
      <c r="G5015" s="9"/>
    </row>
    <row r="5016" spans="1:7" x14ac:dyDescent="0.2">
      <c r="A5016" s="2"/>
      <c r="B5016" s="2"/>
      <c r="C5016" s="2"/>
      <c r="D5016" s="2"/>
      <c r="F5016" s="8"/>
      <c r="G5016" s="9"/>
    </row>
    <row r="5017" spans="1:7" x14ac:dyDescent="0.2">
      <c r="A5017" s="2"/>
      <c r="B5017" s="2"/>
      <c r="C5017" s="2"/>
      <c r="D5017" s="2"/>
      <c r="F5017" s="8"/>
      <c r="G5017" s="9"/>
    </row>
    <row r="5018" spans="1:7" x14ac:dyDescent="0.2">
      <c r="A5018" s="2"/>
      <c r="B5018" s="2"/>
      <c r="C5018" s="2"/>
      <c r="D5018" s="2"/>
      <c r="F5018" s="8"/>
      <c r="G5018" s="9"/>
    </row>
    <row r="5019" spans="1:7" x14ac:dyDescent="0.2">
      <c r="A5019" s="2"/>
      <c r="B5019" s="2"/>
      <c r="C5019" s="2"/>
      <c r="D5019" s="2"/>
      <c r="F5019" s="8"/>
      <c r="G5019" s="9"/>
    </row>
    <row r="5020" spans="1:7" x14ac:dyDescent="0.2">
      <c r="A5020" s="2"/>
      <c r="B5020" s="2"/>
      <c r="C5020" s="2"/>
      <c r="D5020" s="2"/>
      <c r="F5020" s="8"/>
      <c r="G5020" s="9"/>
    </row>
    <row r="5021" spans="1:7" x14ac:dyDescent="0.2">
      <c r="A5021" s="2"/>
      <c r="B5021" s="2"/>
      <c r="C5021" s="2"/>
      <c r="D5021" s="2"/>
      <c r="F5021" s="8"/>
      <c r="G5021" s="9"/>
    </row>
    <row r="5022" spans="1:7" x14ac:dyDescent="0.2">
      <c r="A5022" s="2"/>
      <c r="B5022" s="2"/>
      <c r="C5022" s="2"/>
      <c r="D5022" s="2"/>
      <c r="F5022" s="8"/>
      <c r="G5022" s="9"/>
    </row>
    <row r="5023" spans="1:7" x14ac:dyDescent="0.2">
      <c r="A5023" s="2"/>
      <c r="B5023" s="2"/>
      <c r="C5023" s="2"/>
      <c r="D5023" s="2"/>
      <c r="F5023" s="8"/>
      <c r="G5023" s="9"/>
    </row>
    <row r="5024" spans="1:7" x14ac:dyDescent="0.2">
      <c r="A5024" s="2"/>
      <c r="B5024" s="2"/>
      <c r="C5024" s="2"/>
      <c r="D5024" s="2"/>
      <c r="F5024" s="8"/>
      <c r="G5024" s="9"/>
    </row>
    <row r="5025" spans="1:7" x14ac:dyDescent="0.2">
      <c r="A5025" s="2"/>
      <c r="B5025" s="2"/>
      <c r="C5025" s="2"/>
      <c r="D5025" s="2"/>
      <c r="F5025" s="8"/>
      <c r="G5025" s="9"/>
    </row>
    <row r="5026" spans="1:7" x14ac:dyDescent="0.2">
      <c r="A5026" s="2"/>
      <c r="B5026" s="2"/>
      <c r="C5026" s="2"/>
      <c r="D5026" s="2"/>
      <c r="F5026" s="8"/>
      <c r="G5026" s="9"/>
    </row>
    <row r="5027" spans="1:7" x14ac:dyDescent="0.2">
      <c r="A5027" s="2"/>
      <c r="B5027" s="2"/>
      <c r="C5027" s="2"/>
      <c r="D5027" s="2"/>
      <c r="G5027" s="9"/>
    </row>
    <row r="5028" spans="1:7" x14ac:dyDescent="0.2">
      <c r="A5028" s="2"/>
      <c r="B5028" s="2"/>
      <c r="C5028" s="2"/>
      <c r="D5028" s="2"/>
      <c r="F5028" s="8"/>
      <c r="G5028" s="9"/>
    </row>
    <row r="5029" spans="1:7" x14ac:dyDescent="0.2">
      <c r="A5029" s="2"/>
      <c r="B5029" s="2"/>
      <c r="C5029" s="2"/>
      <c r="D5029" s="2"/>
      <c r="F5029" s="8"/>
      <c r="G5029" s="9"/>
    </row>
    <row r="5030" spans="1:7" x14ac:dyDescent="0.2">
      <c r="A5030" s="2"/>
      <c r="B5030" s="2"/>
      <c r="C5030" s="2"/>
      <c r="D5030" s="2"/>
      <c r="F5030" s="8"/>
      <c r="G5030" s="9"/>
    </row>
    <row r="5031" spans="1:7" x14ac:dyDescent="0.2">
      <c r="A5031" s="2"/>
      <c r="B5031" s="2"/>
      <c r="C5031" s="2"/>
      <c r="D5031" s="2"/>
      <c r="F5031" s="8"/>
      <c r="G5031" s="9"/>
    </row>
    <row r="5032" spans="1:7" x14ac:dyDescent="0.2">
      <c r="A5032" s="2"/>
      <c r="B5032" s="2"/>
      <c r="C5032" s="2"/>
      <c r="D5032" s="2"/>
      <c r="F5032" s="8"/>
      <c r="G5032" s="9"/>
    </row>
    <row r="5033" spans="1:7" x14ac:dyDescent="0.2">
      <c r="A5033" s="2"/>
      <c r="B5033" s="2"/>
      <c r="C5033" s="2"/>
      <c r="D5033" s="2"/>
      <c r="F5033" s="8"/>
      <c r="G5033" s="9"/>
    </row>
    <row r="5034" spans="1:7" x14ac:dyDescent="0.2">
      <c r="A5034" s="2"/>
      <c r="B5034" s="2"/>
      <c r="C5034" s="2"/>
      <c r="D5034" s="2"/>
      <c r="F5034" s="8"/>
      <c r="G5034" s="9"/>
    </row>
    <row r="5035" spans="1:7" x14ac:dyDescent="0.2">
      <c r="A5035" s="2"/>
      <c r="B5035" s="2"/>
      <c r="C5035" s="2"/>
      <c r="D5035" s="2"/>
      <c r="F5035" s="8"/>
      <c r="G5035" s="9"/>
    </row>
    <row r="5036" spans="1:7" x14ac:dyDescent="0.2">
      <c r="A5036" s="2"/>
      <c r="B5036" s="2"/>
      <c r="C5036" s="2"/>
      <c r="D5036" s="2"/>
      <c r="F5036" s="8"/>
      <c r="G5036" s="9"/>
    </row>
    <row r="5037" spans="1:7" x14ac:dyDescent="0.2">
      <c r="A5037" s="2"/>
      <c r="B5037" s="2"/>
      <c r="C5037" s="2"/>
      <c r="D5037" s="2"/>
      <c r="F5037" s="8"/>
      <c r="G5037" s="9"/>
    </row>
    <row r="5038" spans="1:7" x14ac:dyDescent="0.2">
      <c r="A5038" s="2"/>
      <c r="B5038" s="2"/>
      <c r="C5038" s="2"/>
      <c r="D5038" s="2"/>
      <c r="F5038" s="8"/>
      <c r="G5038" s="9"/>
    </row>
    <row r="5039" spans="1:7" x14ac:dyDescent="0.2">
      <c r="A5039" s="2"/>
      <c r="B5039" s="2"/>
      <c r="C5039" s="2"/>
      <c r="D5039" s="2"/>
      <c r="F5039" s="8"/>
      <c r="G5039" s="9"/>
    </row>
    <row r="5040" spans="1:7" x14ac:dyDescent="0.2">
      <c r="A5040" s="2"/>
      <c r="B5040" s="2"/>
      <c r="C5040" s="2"/>
      <c r="D5040" s="2"/>
      <c r="F5040" s="8"/>
      <c r="G5040" s="9"/>
    </row>
    <row r="5041" spans="1:7" x14ac:dyDescent="0.2">
      <c r="A5041" s="2"/>
      <c r="B5041" s="2"/>
      <c r="C5041" s="2"/>
      <c r="D5041" s="2"/>
      <c r="F5041" s="8"/>
      <c r="G5041" s="9"/>
    </row>
    <row r="5042" spans="1:7" x14ac:dyDescent="0.2">
      <c r="A5042" s="2"/>
      <c r="B5042" s="2"/>
      <c r="C5042" s="2"/>
      <c r="D5042" s="2"/>
      <c r="F5042" s="8"/>
      <c r="G5042" s="9"/>
    </row>
    <row r="5043" spans="1:7" x14ac:dyDescent="0.2">
      <c r="A5043" s="2"/>
      <c r="B5043" s="2"/>
      <c r="C5043" s="2"/>
      <c r="D5043" s="2"/>
      <c r="F5043" s="8"/>
      <c r="G5043" s="9"/>
    </row>
    <row r="5044" spans="1:7" x14ac:dyDescent="0.2">
      <c r="A5044" s="2"/>
      <c r="B5044" s="2"/>
      <c r="C5044" s="2"/>
      <c r="D5044" s="2"/>
      <c r="F5044" s="8"/>
      <c r="G5044" s="9"/>
    </row>
    <row r="5045" spans="1:7" x14ac:dyDescent="0.2">
      <c r="A5045" s="2"/>
      <c r="B5045" s="2"/>
      <c r="C5045" s="2"/>
      <c r="D5045" s="2"/>
      <c r="F5045" s="8"/>
      <c r="G5045" s="9"/>
    </row>
    <row r="5046" spans="1:7" x14ac:dyDescent="0.2">
      <c r="A5046" s="2"/>
      <c r="B5046" s="2"/>
      <c r="C5046" s="2"/>
      <c r="D5046" s="2"/>
      <c r="F5046" s="8"/>
      <c r="G5046" s="9"/>
    </row>
    <row r="5047" spans="1:7" x14ac:dyDescent="0.2">
      <c r="A5047" s="2"/>
      <c r="B5047" s="2"/>
      <c r="C5047" s="2"/>
      <c r="D5047" s="2"/>
      <c r="F5047" s="8"/>
      <c r="G5047" s="9"/>
    </row>
    <row r="5048" spans="1:7" x14ac:dyDescent="0.2">
      <c r="A5048" s="2"/>
      <c r="B5048" s="2"/>
      <c r="C5048" s="2"/>
      <c r="D5048" s="2"/>
      <c r="F5048" s="8"/>
      <c r="G5048" s="9"/>
    </row>
    <row r="5049" spans="1:7" x14ac:dyDescent="0.2">
      <c r="A5049" s="2"/>
      <c r="B5049" s="2"/>
      <c r="C5049" s="2"/>
      <c r="D5049" s="2"/>
      <c r="F5049" s="8"/>
      <c r="G5049" s="9"/>
    </row>
    <row r="5050" spans="1:7" x14ac:dyDescent="0.2">
      <c r="A5050" s="2"/>
      <c r="B5050" s="2"/>
      <c r="C5050" s="2"/>
      <c r="D5050" s="2"/>
      <c r="F5050" s="8"/>
      <c r="G5050" s="9"/>
    </row>
    <row r="5051" spans="1:7" x14ac:dyDescent="0.2">
      <c r="A5051" s="2"/>
      <c r="B5051" s="2"/>
      <c r="C5051" s="2"/>
      <c r="D5051" s="2"/>
      <c r="F5051" s="8"/>
      <c r="G5051" s="9"/>
    </row>
    <row r="5052" spans="1:7" x14ac:dyDescent="0.2">
      <c r="A5052" s="2"/>
      <c r="B5052" s="2"/>
      <c r="C5052" s="2"/>
      <c r="D5052" s="2"/>
      <c r="F5052" s="8"/>
      <c r="G5052" s="9"/>
    </row>
    <row r="5053" spans="1:7" x14ac:dyDescent="0.2">
      <c r="A5053" s="2"/>
      <c r="B5053" s="2"/>
      <c r="C5053" s="2"/>
      <c r="D5053" s="2"/>
      <c r="F5053" s="8"/>
      <c r="G5053" s="9"/>
    </row>
    <row r="5054" spans="1:7" x14ac:dyDescent="0.2">
      <c r="A5054" s="2"/>
      <c r="B5054" s="2"/>
      <c r="C5054" s="2"/>
      <c r="D5054" s="2"/>
      <c r="F5054" s="8"/>
      <c r="G5054" s="9"/>
    </row>
    <row r="5055" spans="1:7" x14ac:dyDescent="0.2">
      <c r="A5055" s="2"/>
      <c r="B5055" s="2"/>
      <c r="C5055" s="2"/>
      <c r="D5055" s="2"/>
      <c r="F5055" s="8"/>
      <c r="G5055" s="9"/>
    </row>
    <row r="5056" spans="1:7" x14ac:dyDescent="0.2">
      <c r="A5056" s="2"/>
      <c r="B5056" s="2"/>
      <c r="C5056" s="2"/>
      <c r="D5056" s="2"/>
      <c r="F5056" s="8"/>
      <c r="G5056" s="9"/>
    </row>
    <row r="5057" spans="1:7" x14ac:dyDescent="0.2">
      <c r="A5057" s="2"/>
      <c r="B5057" s="2"/>
      <c r="C5057" s="2"/>
      <c r="D5057" s="2"/>
      <c r="F5057" s="8"/>
      <c r="G5057" s="9"/>
    </row>
    <row r="5058" spans="1:7" x14ac:dyDescent="0.2">
      <c r="A5058" s="2"/>
      <c r="B5058" s="2"/>
      <c r="C5058" s="2"/>
      <c r="D5058" s="2"/>
      <c r="F5058" s="8"/>
      <c r="G5058" s="9"/>
    </row>
    <row r="5059" spans="1:7" x14ac:dyDescent="0.2">
      <c r="A5059" s="2"/>
      <c r="B5059" s="2"/>
      <c r="C5059" s="2"/>
      <c r="D5059" s="2"/>
      <c r="F5059" s="8"/>
      <c r="G5059" s="9"/>
    </row>
    <row r="5060" spans="1:7" x14ac:dyDescent="0.2">
      <c r="A5060" s="2"/>
      <c r="B5060" s="2"/>
      <c r="C5060" s="2"/>
      <c r="D5060" s="2"/>
      <c r="F5060" s="8"/>
      <c r="G5060" s="9"/>
    </row>
    <row r="5061" spans="1:7" x14ac:dyDescent="0.2">
      <c r="A5061" s="2"/>
      <c r="B5061" s="2"/>
      <c r="C5061" s="2"/>
      <c r="D5061" s="2"/>
      <c r="F5061" s="8"/>
      <c r="G5061" s="9"/>
    </row>
    <row r="5062" spans="1:7" x14ac:dyDescent="0.2">
      <c r="A5062" s="2"/>
      <c r="B5062" s="2"/>
      <c r="C5062" s="2"/>
      <c r="D5062" s="2"/>
      <c r="F5062" s="8"/>
      <c r="G5062" s="9"/>
    </row>
    <row r="5063" spans="1:7" x14ac:dyDescent="0.2">
      <c r="A5063" s="2"/>
      <c r="B5063" s="2"/>
      <c r="C5063" s="2"/>
      <c r="D5063" s="2"/>
      <c r="F5063" s="8"/>
      <c r="G5063" s="9"/>
    </row>
    <row r="5064" spans="1:7" x14ac:dyDescent="0.2">
      <c r="A5064" s="2"/>
      <c r="B5064" s="2"/>
      <c r="C5064" s="2"/>
      <c r="D5064" s="2"/>
      <c r="F5064" s="8"/>
      <c r="G5064" s="9"/>
    </row>
    <row r="5065" spans="1:7" x14ac:dyDescent="0.2">
      <c r="A5065" s="2"/>
      <c r="B5065" s="2"/>
      <c r="C5065" s="2"/>
      <c r="D5065" s="2"/>
      <c r="F5065" s="8"/>
      <c r="G5065" s="9"/>
    </row>
    <row r="5066" spans="1:7" x14ac:dyDescent="0.2">
      <c r="A5066" s="2"/>
      <c r="B5066" s="2"/>
      <c r="C5066" s="2"/>
      <c r="D5066" s="2"/>
      <c r="F5066" s="8"/>
      <c r="G5066" s="9"/>
    </row>
    <row r="5067" spans="1:7" x14ac:dyDescent="0.2">
      <c r="A5067" s="2"/>
      <c r="B5067" s="2"/>
      <c r="C5067" s="2"/>
      <c r="D5067" s="2"/>
      <c r="F5067" s="8"/>
      <c r="G5067" s="9"/>
    </row>
    <row r="5068" spans="1:7" x14ac:dyDescent="0.2">
      <c r="A5068" s="2"/>
      <c r="B5068" s="2"/>
      <c r="C5068" s="2"/>
      <c r="D5068" s="2"/>
      <c r="G5068" s="9"/>
    </row>
    <row r="5069" spans="1:7" x14ac:dyDescent="0.2">
      <c r="A5069" s="2"/>
      <c r="B5069" s="2"/>
      <c r="C5069" s="2"/>
      <c r="D5069" s="2"/>
      <c r="F5069" s="8"/>
      <c r="G5069" s="9"/>
    </row>
    <row r="5070" spans="1:7" x14ac:dyDescent="0.2">
      <c r="A5070" s="2"/>
      <c r="B5070" s="2"/>
      <c r="C5070" s="2"/>
      <c r="D5070" s="2"/>
      <c r="F5070" s="8"/>
      <c r="G5070" s="9"/>
    </row>
    <row r="5071" spans="1:7" x14ac:dyDescent="0.2">
      <c r="A5071" s="2"/>
      <c r="B5071" s="2"/>
      <c r="C5071" s="2"/>
      <c r="D5071" s="2"/>
      <c r="F5071" s="8"/>
      <c r="G5071" s="9"/>
    </row>
    <row r="5072" spans="1:7" x14ac:dyDescent="0.2">
      <c r="A5072" s="2"/>
      <c r="B5072" s="2"/>
      <c r="C5072" s="2"/>
      <c r="D5072" s="2"/>
      <c r="F5072" s="8"/>
      <c r="G5072" s="9"/>
    </row>
    <row r="5073" spans="1:7" x14ac:dyDescent="0.2">
      <c r="A5073" s="2"/>
      <c r="B5073" s="2"/>
      <c r="C5073" s="2"/>
      <c r="D5073" s="2"/>
      <c r="F5073" s="8"/>
      <c r="G5073" s="9"/>
    </row>
    <row r="5074" spans="1:7" x14ac:dyDescent="0.2">
      <c r="A5074" s="2"/>
      <c r="B5074" s="2"/>
      <c r="C5074" s="2"/>
      <c r="D5074" s="2"/>
      <c r="F5074" s="8"/>
      <c r="G5074" s="9"/>
    </row>
    <row r="5075" spans="1:7" x14ac:dyDescent="0.2">
      <c r="A5075" s="2"/>
      <c r="B5075" s="2"/>
      <c r="C5075" s="2"/>
      <c r="D5075" s="2"/>
      <c r="F5075" s="8"/>
      <c r="G5075" s="9"/>
    </row>
    <row r="5076" spans="1:7" x14ac:dyDescent="0.2">
      <c r="A5076" s="2"/>
      <c r="B5076" s="2"/>
      <c r="C5076" s="2"/>
      <c r="D5076" s="2"/>
      <c r="F5076" s="8"/>
      <c r="G5076" s="9"/>
    </row>
    <row r="5077" spans="1:7" x14ac:dyDescent="0.2">
      <c r="A5077" s="2"/>
      <c r="B5077" s="2"/>
      <c r="C5077" s="2"/>
      <c r="D5077" s="2"/>
      <c r="F5077" s="8"/>
      <c r="G5077" s="9"/>
    </row>
    <row r="5078" spans="1:7" x14ac:dyDescent="0.2">
      <c r="A5078" s="2"/>
      <c r="B5078" s="2"/>
      <c r="C5078" s="2"/>
      <c r="D5078" s="2"/>
      <c r="F5078" s="8"/>
      <c r="G5078" s="9"/>
    </row>
    <row r="5079" spans="1:7" x14ac:dyDescent="0.2">
      <c r="A5079" s="2"/>
      <c r="B5079" s="2"/>
      <c r="C5079" s="2"/>
      <c r="D5079" s="2"/>
      <c r="F5079" s="8"/>
      <c r="G5079" s="9"/>
    </row>
    <row r="5080" spans="1:7" x14ac:dyDescent="0.2">
      <c r="A5080" s="2"/>
      <c r="B5080" s="2"/>
      <c r="C5080" s="2"/>
      <c r="D5080" s="2"/>
      <c r="F5080" s="8"/>
      <c r="G5080" s="9"/>
    </row>
    <row r="5081" spans="1:7" x14ac:dyDescent="0.2">
      <c r="A5081" s="2"/>
      <c r="B5081" s="2"/>
      <c r="C5081" s="2"/>
      <c r="D5081" s="2"/>
      <c r="F5081" s="8"/>
      <c r="G5081" s="9"/>
    </row>
    <row r="5082" spans="1:7" x14ac:dyDescent="0.2">
      <c r="A5082" s="2"/>
      <c r="B5082" s="2"/>
      <c r="C5082" s="2"/>
      <c r="D5082" s="2"/>
      <c r="F5082" s="8"/>
      <c r="G5082" s="9"/>
    </row>
    <row r="5083" spans="1:7" x14ac:dyDescent="0.2">
      <c r="A5083" s="2"/>
      <c r="B5083" s="2"/>
      <c r="C5083" s="2"/>
      <c r="D5083" s="2"/>
      <c r="F5083" s="8"/>
      <c r="G5083" s="9"/>
    </row>
    <row r="5084" spans="1:7" x14ac:dyDescent="0.2">
      <c r="A5084" s="2"/>
      <c r="B5084" s="2"/>
      <c r="C5084" s="2"/>
      <c r="D5084" s="2"/>
      <c r="F5084" s="8"/>
      <c r="G5084" s="9"/>
    </row>
    <row r="5085" spans="1:7" x14ac:dyDescent="0.2">
      <c r="A5085" s="2"/>
      <c r="B5085" s="2"/>
      <c r="C5085" s="2"/>
      <c r="D5085" s="2"/>
      <c r="F5085" s="8"/>
      <c r="G5085" s="9"/>
    </row>
    <row r="5086" spans="1:7" x14ac:dyDescent="0.2">
      <c r="A5086" s="2"/>
      <c r="B5086" s="2"/>
      <c r="C5086" s="2"/>
      <c r="D5086" s="2"/>
      <c r="F5086" s="8"/>
      <c r="G5086" s="9"/>
    </row>
    <row r="5087" spans="1:7" x14ac:dyDescent="0.2">
      <c r="A5087" s="2"/>
      <c r="B5087" s="2"/>
      <c r="C5087" s="2"/>
      <c r="D5087" s="2"/>
      <c r="G5087" s="9"/>
    </row>
    <row r="5088" spans="1:7" x14ac:dyDescent="0.2">
      <c r="A5088" s="2"/>
      <c r="B5088" s="2"/>
      <c r="C5088" s="2"/>
      <c r="D5088" s="2"/>
      <c r="F5088" s="8"/>
      <c r="G5088" s="9"/>
    </row>
    <row r="5089" spans="1:7" x14ac:dyDescent="0.2">
      <c r="A5089" s="2"/>
      <c r="B5089" s="2"/>
      <c r="C5089" s="2"/>
      <c r="D5089" s="2"/>
      <c r="F5089" s="8"/>
    </row>
    <row r="5090" spans="1:7" x14ac:dyDescent="0.2">
      <c r="A5090" s="2"/>
      <c r="B5090" s="2"/>
      <c r="C5090" s="2"/>
      <c r="D5090" s="2"/>
      <c r="F5090" s="8"/>
      <c r="G5090" s="9"/>
    </row>
    <row r="5091" spans="1:7" x14ac:dyDescent="0.2">
      <c r="A5091" s="2"/>
      <c r="B5091" s="2"/>
      <c r="C5091" s="2"/>
      <c r="D5091" s="2"/>
      <c r="F5091" s="8"/>
      <c r="G5091" s="9"/>
    </row>
    <row r="5092" spans="1:7" x14ac:dyDescent="0.2">
      <c r="A5092" s="2"/>
      <c r="B5092" s="2"/>
      <c r="C5092" s="2"/>
      <c r="D5092" s="2"/>
      <c r="F5092" s="8"/>
      <c r="G5092" s="9"/>
    </row>
    <row r="5093" spans="1:7" x14ac:dyDescent="0.2">
      <c r="A5093" s="2"/>
      <c r="B5093" s="2"/>
      <c r="C5093" s="2"/>
      <c r="D5093" s="2"/>
      <c r="F5093" s="8"/>
      <c r="G5093" s="9"/>
    </row>
    <row r="5094" spans="1:7" x14ac:dyDescent="0.2">
      <c r="A5094" s="2"/>
      <c r="B5094" s="2"/>
      <c r="C5094" s="2"/>
      <c r="D5094" s="2"/>
      <c r="F5094" s="8"/>
      <c r="G5094" s="9"/>
    </row>
    <row r="5095" spans="1:7" x14ac:dyDescent="0.2">
      <c r="A5095" s="2"/>
      <c r="B5095" s="2"/>
      <c r="C5095" s="2"/>
      <c r="D5095" s="2"/>
      <c r="F5095" s="8"/>
      <c r="G5095" s="9"/>
    </row>
    <row r="5096" spans="1:7" x14ac:dyDescent="0.2">
      <c r="A5096" s="2"/>
      <c r="B5096" s="2"/>
      <c r="C5096" s="2"/>
      <c r="D5096" s="2"/>
      <c r="F5096" s="8"/>
      <c r="G5096" s="9"/>
    </row>
    <row r="5097" spans="1:7" x14ac:dyDescent="0.2">
      <c r="A5097" s="2"/>
      <c r="B5097" s="2"/>
      <c r="C5097" s="2"/>
      <c r="D5097" s="2"/>
      <c r="F5097" s="8"/>
      <c r="G5097" s="9"/>
    </row>
    <row r="5098" spans="1:7" x14ac:dyDescent="0.2">
      <c r="A5098" s="2"/>
      <c r="B5098" s="2"/>
      <c r="C5098" s="2"/>
      <c r="D5098" s="2"/>
      <c r="F5098" s="8"/>
      <c r="G5098" s="9"/>
    </row>
    <row r="5099" spans="1:7" x14ac:dyDescent="0.2">
      <c r="A5099" s="2"/>
      <c r="B5099" s="2"/>
      <c r="C5099" s="2"/>
      <c r="D5099" s="2"/>
      <c r="F5099" s="8"/>
      <c r="G5099" s="9"/>
    </row>
    <row r="5100" spans="1:7" x14ac:dyDescent="0.2">
      <c r="A5100" s="2"/>
      <c r="B5100" s="2"/>
      <c r="C5100" s="2"/>
      <c r="D5100" s="2"/>
      <c r="F5100" s="8"/>
      <c r="G5100" s="9"/>
    </row>
    <row r="5101" spans="1:7" x14ac:dyDescent="0.2">
      <c r="A5101" s="2"/>
      <c r="B5101" s="2"/>
      <c r="C5101" s="2"/>
      <c r="D5101" s="2"/>
      <c r="F5101" s="8"/>
      <c r="G5101" s="9"/>
    </row>
    <row r="5102" spans="1:7" x14ac:dyDescent="0.2">
      <c r="A5102" s="2"/>
      <c r="B5102" s="2"/>
      <c r="C5102" s="2"/>
      <c r="D5102" s="2"/>
      <c r="F5102" s="8"/>
      <c r="G5102" s="9"/>
    </row>
    <row r="5103" spans="1:7" x14ac:dyDescent="0.2">
      <c r="A5103" s="2"/>
      <c r="B5103" s="2"/>
      <c r="C5103" s="2"/>
      <c r="D5103" s="2"/>
      <c r="F5103" s="8"/>
      <c r="G5103" s="9"/>
    </row>
    <row r="5104" spans="1:7" x14ac:dyDescent="0.2">
      <c r="A5104" s="2"/>
      <c r="B5104" s="2"/>
      <c r="C5104" s="2"/>
      <c r="D5104" s="2"/>
      <c r="F5104" s="8"/>
      <c r="G5104" s="9"/>
    </row>
    <row r="5105" spans="1:7" x14ac:dyDescent="0.2">
      <c r="A5105" s="2"/>
      <c r="B5105" s="2"/>
      <c r="C5105" s="2"/>
      <c r="D5105" s="2"/>
      <c r="F5105" s="8"/>
      <c r="G5105" s="9"/>
    </row>
    <row r="5106" spans="1:7" x14ac:dyDescent="0.2">
      <c r="A5106" s="2"/>
      <c r="B5106" s="2"/>
      <c r="C5106" s="2"/>
      <c r="D5106" s="2"/>
      <c r="F5106" s="8"/>
      <c r="G5106" s="9"/>
    </row>
    <row r="5107" spans="1:7" x14ac:dyDescent="0.2">
      <c r="A5107" s="2"/>
      <c r="B5107" s="2"/>
      <c r="C5107" s="2"/>
      <c r="D5107" s="2"/>
      <c r="F5107" s="8"/>
      <c r="G5107" s="9"/>
    </row>
    <row r="5108" spans="1:7" x14ac:dyDescent="0.2">
      <c r="A5108" s="2"/>
      <c r="B5108" s="2"/>
      <c r="C5108" s="2"/>
      <c r="D5108" s="2"/>
      <c r="F5108" s="8"/>
      <c r="G5108" s="9"/>
    </row>
    <row r="5109" spans="1:7" x14ac:dyDescent="0.2">
      <c r="A5109" s="2"/>
      <c r="B5109" s="2"/>
      <c r="C5109" s="2"/>
      <c r="D5109" s="2"/>
      <c r="G5109" s="9"/>
    </row>
    <row r="5110" spans="1:7" x14ac:dyDescent="0.2">
      <c r="A5110" s="2"/>
      <c r="B5110" s="2"/>
      <c r="C5110" s="2"/>
      <c r="D5110" s="2"/>
      <c r="F5110" s="8"/>
      <c r="G5110" s="9"/>
    </row>
    <row r="5111" spans="1:7" x14ac:dyDescent="0.2">
      <c r="A5111" s="2"/>
      <c r="B5111" s="2"/>
      <c r="C5111" s="2"/>
      <c r="D5111" s="2"/>
      <c r="F5111" s="8"/>
      <c r="G5111" s="9"/>
    </row>
    <row r="5112" spans="1:7" x14ac:dyDescent="0.2">
      <c r="A5112" s="2"/>
      <c r="B5112" s="2"/>
      <c r="C5112" s="2"/>
      <c r="D5112" s="2"/>
      <c r="F5112" s="8"/>
      <c r="G5112" s="9"/>
    </row>
    <row r="5113" spans="1:7" x14ac:dyDescent="0.2">
      <c r="A5113" s="2"/>
      <c r="B5113" s="2"/>
      <c r="C5113" s="2"/>
      <c r="D5113" s="2"/>
      <c r="F5113" s="8"/>
      <c r="G5113" s="9"/>
    </row>
    <row r="5114" spans="1:7" x14ac:dyDescent="0.2">
      <c r="A5114" s="2"/>
      <c r="B5114" s="2"/>
      <c r="C5114" s="2"/>
      <c r="D5114" s="2"/>
      <c r="F5114" s="8"/>
      <c r="G5114" s="9"/>
    </row>
    <row r="5115" spans="1:7" x14ac:dyDescent="0.2">
      <c r="A5115" s="2"/>
      <c r="B5115" s="2"/>
      <c r="C5115" s="2"/>
      <c r="D5115" s="2"/>
      <c r="F5115" s="8"/>
      <c r="G5115" s="9"/>
    </row>
    <row r="5116" spans="1:7" x14ac:dyDescent="0.2">
      <c r="A5116" s="2"/>
      <c r="B5116" s="2"/>
      <c r="C5116" s="2"/>
      <c r="D5116" s="2"/>
      <c r="F5116" s="8"/>
      <c r="G5116" s="9"/>
    </row>
    <row r="5117" spans="1:7" x14ac:dyDescent="0.2">
      <c r="A5117" s="2"/>
      <c r="B5117" s="2"/>
      <c r="C5117" s="2"/>
      <c r="D5117" s="2"/>
      <c r="F5117" s="8"/>
      <c r="G5117" s="9"/>
    </row>
    <row r="5118" spans="1:7" x14ac:dyDescent="0.2">
      <c r="A5118" s="2"/>
      <c r="B5118" s="2"/>
      <c r="C5118" s="2"/>
      <c r="D5118" s="2"/>
      <c r="F5118" s="8"/>
      <c r="G5118" s="9"/>
    </row>
    <row r="5119" spans="1:7" x14ac:dyDescent="0.2">
      <c r="A5119" s="2"/>
      <c r="B5119" s="2"/>
      <c r="C5119" s="2"/>
      <c r="D5119" s="2"/>
      <c r="F5119" s="8"/>
      <c r="G5119" s="9"/>
    </row>
    <row r="5120" spans="1:7" x14ac:dyDescent="0.2">
      <c r="A5120" s="2"/>
      <c r="B5120" s="2"/>
      <c r="C5120" s="2"/>
      <c r="D5120" s="2"/>
      <c r="F5120" s="8"/>
      <c r="G5120" s="9"/>
    </row>
    <row r="5121" spans="1:7" x14ac:dyDescent="0.2">
      <c r="A5121" s="2"/>
      <c r="B5121" s="2"/>
      <c r="C5121" s="2"/>
      <c r="D5121" s="2"/>
      <c r="F5121" s="8"/>
      <c r="G5121" s="9"/>
    </row>
    <row r="5122" spans="1:7" x14ac:dyDescent="0.2">
      <c r="A5122" s="2"/>
      <c r="B5122" s="2"/>
      <c r="C5122" s="2"/>
      <c r="D5122" s="2"/>
      <c r="F5122" s="8"/>
      <c r="G5122" s="9"/>
    </row>
    <row r="5123" spans="1:7" x14ac:dyDescent="0.2">
      <c r="A5123" s="2"/>
      <c r="B5123" s="2"/>
      <c r="C5123" s="2"/>
      <c r="D5123" s="2"/>
      <c r="F5123" s="8"/>
      <c r="G5123" s="9"/>
    </row>
    <row r="5124" spans="1:7" x14ac:dyDescent="0.2">
      <c r="A5124" s="2"/>
      <c r="B5124" s="2"/>
      <c r="C5124" s="2"/>
      <c r="D5124" s="2"/>
      <c r="F5124" s="8"/>
      <c r="G5124" s="9"/>
    </row>
    <row r="5125" spans="1:7" x14ac:dyDescent="0.2">
      <c r="A5125" s="2"/>
      <c r="B5125" s="2"/>
      <c r="C5125" s="2"/>
      <c r="D5125" s="2"/>
      <c r="F5125" s="8"/>
      <c r="G5125" s="9"/>
    </row>
    <row r="5126" spans="1:7" x14ac:dyDescent="0.2">
      <c r="A5126" s="2"/>
      <c r="B5126" s="2"/>
      <c r="C5126" s="2"/>
      <c r="D5126" s="2"/>
      <c r="F5126" s="8"/>
      <c r="G5126" s="9"/>
    </row>
    <row r="5127" spans="1:7" x14ac:dyDescent="0.2">
      <c r="A5127" s="2"/>
      <c r="B5127" s="2"/>
      <c r="C5127" s="2"/>
      <c r="D5127" s="2"/>
      <c r="F5127" s="8"/>
      <c r="G5127" s="9"/>
    </row>
    <row r="5128" spans="1:7" x14ac:dyDescent="0.2">
      <c r="A5128" s="2"/>
      <c r="B5128" s="2"/>
      <c r="C5128" s="2"/>
      <c r="D5128" s="2"/>
      <c r="F5128" s="8"/>
      <c r="G5128" s="9"/>
    </row>
    <row r="5129" spans="1:7" x14ac:dyDescent="0.2">
      <c r="A5129" s="2"/>
      <c r="B5129" s="2"/>
      <c r="C5129" s="2"/>
      <c r="D5129" s="2"/>
      <c r="F5129" s="8"/>
      <c r="G5129" s="9"/>
    </row>
    <row r="5130" spans="1:7" x14ac:dyDescent="0.2">
      <c r="A5130" s="2"/>
      <c r="B5130" s="2"/>
      <c r="C5130" s="2"/>
      <c r="D5130" s="2"/>
      <c r="F5130" s="8"/>
      <c r="G5130" s="9"/>
    </row>
    <row r="5131" spans="1:7" x14ac:dyDescent="0.2">
      <c r="A5131" s="2"/>
      <c r="B5131" s="2"/>
      <c r="C5131" s="2"/>
      <c r="D5131" s="2"/>
      <c r="F5131" s="8"/>
      <c r="G5131" s="9"/>
    </row>
    <row r="5132" spans="1:7" x14ac:dyDescent="0.2">
      <c r="A5132" s="2"/>
      <c r="B5132" s="2"/>
      <c r="C5132" s="2"/>
      <c r="D5132" s="2"/>
      <c r="F5132" s="8"/>
      <c r="G5132" s="9"/>
    </row>
    <row r="5133" spans="1:7" x14ac:dyDescent="0.2">
      <c r="A5133" s="2"/>
      <c r="B5133" s="2"/>
      <c r="C5133" s="2"/>
      <c r="D5133" s="2"/>
      <c r="F5133" s="8"/>
      <c r="G5133" s="9"/>
    </row>
    <row r="5134" spans="1:7" x14ac:dyDescent="0.2">
      <c r="A5134" s="2"/>
      <c r="B5134" s="2"/>
      <c r="C5134" s="2"/>
      <c r="D5134" s="2"/>
      <c r="F5134" s="8"/>
      <c r="G5134" s="9"/>
    </row>
    <row r="5135" spans="1:7" x14ac:dyDescent="0.2">
      <c r="A5135" s="2"/>
      <c r="B5135" s="2"/>
      <c r="C5135" s="2"/>
      <c r="D5135" s="2"/>
      <c r="F5135" s="8"/>
      <c r="G5135" s="9"/>
    </row>
    <row r="5136" spans="1:7" x14ac:dyDescent="0.2">
      <c r="A5136" s="2"/>
      <c r="B5136" s="2"/>
      <c r="C5136" s="2"/>
      <c r="D5136" s="2"/>
      <c r="F5136" s="8"/>
      <c r="G5136" s="9"/>
    </row>
    <row r="5137" spans="1:7" x14ac:dyDescent="0.2">
      <c r="A5137" s="2"/>
      <c r="B5137" s="2"/>
      <c r="C5137" s="2"/>
      <c r="D5137" s="2"/>
      <c r="F5137" s="8"/>
      <c r="G5137" s="9"/>
    </row>
    <row r="5138" spans="1:7" x14ac:dyDescent="0.2">
      <c r="A5138" s="2"/>
      <c r="B5138" s="2"/>
      <c r="C5138" s="2"/>
      <c r="D5138" s="2"/>
      <c r="F5138" s="8"/>
      <c r="G5138" s="9"/>
    </row>
    <row r="5139" spans="1:7" x14ac:dyDescent="0.2">
      <c r="A5139" s="2"/>
      <c r="B5139" s="2"/>
      <c r="C5139" s="2"/>
      <c r="D5139" s="2"/>
      <c r="F5139" s="8"/>
      <c r="G5139" s="9"/>
    </row>
    <row r="5140" spans="1:7" x14ac:dyDescent="0.2">
      <c r="A5140" s="2"/>
      <c r="B5140" s="2"/>
      <c r="C5140" s="2"/>
      <c r="D5140" s="2"/>
      <c r="F5140" s="8"/>
      <c r="G5140" s="9"/>
    </row>
    <row r="5141" spans="1:7" x14ac:dyDescent="0.2">
      <c r="A5141" s="2"/>
      <c r="B5141" s="2"/>
      <c r="C5141" s="2"/>
      <c r="D5141" s="2"/>
      <c r="F5141" s="8"/>
      <c r="G5141" s="9"/>
    </row>
    <row r="5142" spans="1:7" x14ac:dyDescent="0.2">
      <c r="A5142" s="2"/>
      <c r="B5142" s="2"/>
      <c r="C5142" s="2"/>
      <c r="D5142" s="2"/>
      <c r="F5142" s="8"/>
      <c r="G5142" s="9"/>
    </row>
    <row r="5143" spans="1:7" x14ac:dyDescent="0.2">
      <c r="A5143" s="2"/>
      <c r="B5143" s="2"/>
      <c r="C5143" s="2"/>
      <c r="D5143" s="2"/>
      <c r="F5143" s="8"/>
      <c r="G5143" s="9"/>
    </row>
    <row r="5144" spans="1:7" x14ac:dyDescent="0.2">
      <c r="A5144" s="2"/>
      <c r="B5144" s="2"/>
      <c r="C5144" s="2"/>
      <c r="D5144" s="2"/>
      <c r="F5144" s="8"/>
      <c r="G5144" s="9"/>
    </row>
    <row r="5145" spans="1:7" x14ac:dyDescent="0.2">
      <c r="A5145" s="2"/>
      <c r="B5145" s="2"/>
      <c r="C5145" s="2"/>
      <c r="D5145" s="2"/>
      <c r="F5145" s="8"/>
      <c r="G5145" s="9"/>
    </row>
    <row r="5146" spans="1:7" x14ac:dyDescent="0.2">
      <c r="A5146" s="2"/>
      <c r="B5146" s="2"/>
      <c r="C5146" s="2"/>
      <c r="D5146" s="2"/>
      <c r="F5146" s="8"/>
      <c r="G5146" s="9"/>
    </row>
    <row r="5147" spans="1:7" x14ac:dyDescent="0.2">
      <c r="A5147" s="2"/>
      <c r="B5147" s="2"/>
      <c r="C5147" s="2"/>
      <c r="D5147" s="2"/>
      <c r="F5147" s="8"/>
      <c r="G5147" s="9"/>
    </row>
    <row r="5148" spans="1:7" x14ac:dyDescent="0.2">
      <c r="A5148" s="2"/>
      <c r="B5148" s="2"/>
      <c r="C5148" s="2"/>
      <c r="D5148" s="2"/>
      <c r="F5148" s="8"/>
      <c r="G5148" s="9"/>
    </row>
    <row r="5149" spans="1:7" x14ac:dyDescent="0.2">
      <c r="A5149" s="2"/>
      <c r="B5149" s="2"/>
      <c r="C5149" s="2"/>
      <c r="D5149" s="2"/>
      <c r="F5149" s="8"/>
      <c r="G5149" s="9"/>
    </row>
    <row r="5150" spans="1:7" x14ac:dyDescent="0.2">
      <c r="A5150" s="2"/>
      <c r="B5150" s="2"/>
      <c r="C5150" s="2"/>
      <c r="D5150" s="2"/>
      <c r="F5150" s="8"/>
      <c r="G5150" s="9"/>
    </row>
    <row r="5151" spans="1:7" x14ac:dyDescent="0.2">
      <c r="A5151" s="2"/>
      <c r="B5151" s="2"/>
      <c r="C5151" s="2"/>
      <c r="D5151" s="2"/>
      <c r="F5151" s="8"/>
      <c r="G5151" s="9"/>
    </row>
    <row r="5152" spans="1:7" x14ac:dyDescent="0.2">
      <c r="A5152" s="2"/>
      <c r="B5152" s="2"/>
      <c r="C5152" s="2"/>
      <c r="D5152" s="2"/>
      <c r="F5152" s="8"/>
      <c r="G5152" s="9"/>
    </row>
    <row r="5153" spans="1:7" x14ac:dyDescent="0.2">
      <c r="A5153" s="2"/>
      <c r="B5153" s="2"/>
      <c r="C5153" s="2"/>
      <c r="D5153" s="2"/>
      <c r="F5153" s="8"/>
      <c r="G5153" s="9"/>
    </row>
    <row r="5154" spans="1:7" x14ac:dyDescent="0.2">
      <c r="A5154" s="2"/>
      <c r="B5154" s="2"/>
      <c r="C5154" s="2"/>
      <c r="D5154" s="2"/>
      <c r="F5154" s="8"/>
      <c r="G5154" s="9"/>
    </row>
    <row r="5155" spans="1:7" x14ac:dyDescent="0.2">
      <c r="A5155" s="2"/>
      <c r="B5155" s="2"/>
      <c r="C5155" s="2"/>
      <c r="D5155" s="2"/>
      <c r="F5155" s="8"/>
      <c r="G5155" s="9"/>
    </row>
    <row r="5156" spans="1:7" x14ac:dyDescent="0.2">
      <c r="A5156" s="2"/>
      <c r="B5156" s="2"/>
      <c r="C5156" s="2"/>
      <c r="D5156" s="2"/>
      <c r="F5156" s="8"/>
      <c r="G5156" s="9"/>
    </row>
    <row r="5157" spans="1:7" x14ac:dyDescent="0.2">
      <c r="A5157" s="2"/>
      <c r="B5157" s="2"/>
      <c r="C5157" s="2"/>
      <c r="D5157" s="2"/>
      <c r="F5157" s="8"/>
      <c r="G5157" s="9"/>
    </row>
    <row r="5158" spans="1:7" x14ac:dyDescent="0.2">
      <c r="A5158" s="2"/>
      <c r="B5158" s="2"/>
      <c r="C5158" s="2"/>
      <c r="D5158" s="2"/>
      <c r="F5158" s="8"/>
      <c r="G5158" s="9"/>
    </row>
    <row r="5159" spans="1:7" x14ac:dyDescent="0.2">
      <c r="A5159" s="2"/>
      <c r="B5159" s="2"/>
      <c r="C5159" s="2"/>
      <c r="D5159" s="2"/>
      <c r="F5159" s="8"/>
      <c r="G5159" s="9"/>
    </row>
    <row r="5160" spans="1:7" x14ac:dyDescent="0.2">
      <c r="A5160" s="2"/>
      <c r="B5160" s="2"/>
      <c r="C5160" s="2"/>
      <c r="D5160" s="2"/>
      <c r="F5160" s="8"/>
      <c r="G5160" s="9"/>
    </row>
    <row r="5161" spans="1:7" x14ac:dyDescent="0.2">
      <c r="A5161" s="2"/>
      <c r="B5161" s="2"/>
      <c r="C5161" s="2"/>
      <c r="D5161" s="2"/>
      <c r="F5161" s="8"/>
      <c r="G5161" s="9"/>
    </row>
    <row r="5162" spans="1:7" x14ac:dyDescent="0.2">
      <c r="A5162" s="2"/>
      <c r="B5162" s="2"/>
      <c r="C5162" s="2"/>
      <c r="D5162" s="2"/>
      <c r="F5162" s="8"/>
      <c r="G5162" s="9"/>
    </row>
    <row r="5163" spans="1:7" x14ac:dyDescent="0.2">
      <c r="A5163" s="2"/>
      <c r="B5163" s="2"/>
      <c r="C5163" s="2"/>
      <c r="D5163" s="2"/>
      <c r="F5163" s="8"/>
      <c r="G5163" s="9"/>
    </row>
    <row r="5164" spans="1:7" x14ac:dyDescent="0.2">
      <c r="A5164" s="2"/>
      <c r="B5164" s="2"/>
      <c r="C5164" s="2"/>
      <c r="D5164" s="2"/>
      <c r="F5164" s="8"/>
      <c r="G5164" s="9"/>
    </row>
    <row r="5165" spans="1:7" x14ac:dyDescent="0.2">
      <c r="A5165" s="2"/>
      <c r="B5165" s="2"/>
      <c r="C5165" s="2"/>
      <c r="D5165" s="2"/>
      <c r="F5165" s="8"/>
      <c r="G5165" s="9"/>
    </row>
    <row r="5166" spans="1:7" x14ac:dyDescent="0.2">
      <c r="A5166" s="2"/>
      <c r="B5166" s="2"/>
      <c r="C5166" s="2"/>
      <c r="D5166" s="2"/>
      <c r="F5166" s="8"/>
      <c r="G5166" s="9"/>
    </row>
    <row r="5167" spans="1:7" x14ac:dyDescent="0.2">
      <c r="A5167" s="2"/>
      <c r="B5167" s="2"/>
      <c r="C5167" s="2"/>
      <c r="D5167" s="2"/>
      <c r="F5167" s="8"/>
      <c r="G5167" s="9"/>
    </row>
    <row r="5168" spans="1:7" x14ac:dyDescent="0.2">
      <c r="A5168" s="2"/>
      <c r="B5168" s="2"/>
      <c r="C5168" s="2"/>
      <c r="D5168" s="2"/>
      <c r="F5168" s="8"/>
      <c r="G5168" s="9"/>
    </row>
    <row r="5169" spans="1:7" x14ac:dyDescent="0.2">
      <c r="A5169" s="2"/>
      <c r="B5169" s="2"/>
      <c r="C5169" s="2"/>
      <c r="D5169" s="2"/>
      <c r="F5169" s="8"/>
      <c r="G5169" s="9"/>
    </row>
    <row r="5170" spans="1:7" x14ac:dyDescent="0.2">
      <c r="A5170" s="2"/>
      <c r="B5170" s="2"/>
      <c r="C5170" s="2"/>
      <c r="D5170" s="2"/>
      <c r="F5170" s="8"/>
      <c r="G5170" s="9"/>
    </row>
    <row r="5171" spans="1:7" x14ac:dyDescent="0.2">
      <c r="A5171" s="2"/>
      <c r="B5171" s="2"/>
      <c r="C5171" s="2"/>
      <c r="D5171" s="2"/>
      <c r="F5171" s="8"/>
      <c r="G5171" s="9"/>
    </row>
    <row r="5172" spans="1:7" x14ac:dyDescent="0.2">
      <c r="A5172" s="2"/>
      <c r="B5172" s="2"/>
      <c r="C5172" s="2"/>
      <c r="D5172" s="2"/>
      <c r="F5172" s="8"/>
      <c r="G5172" s="9"/>
    </row>
    <row r="5173" spans="1:7" x14ac:dyDescent="0.2">
      <c r="A5173" s="2"/>
      <c r="B5173" s="2"/>
      <c r="C5173" s="2"/>
      <c r="D5173" s="2"/>
      <c r="F5173" s="8"/>
      <c r="G5173" s="9"/>
    </row>
    <row r="5174" spans="1:7" x14ac:dyDescent="0.2">
      <c r="A5174" s="2"/>
      <c r="B5174" s="2"/>
      <c r="C5174" s="2"/>
      <c r="D5174" s="2"/>
      <c r="F5174" s="8"/>
      <c r="G5174" s="9"/>
    </row>
    <row r="5175" spans="1:7" x14ac:dyDescent="0.2">
      <c r="A5175" s="2"/>
      <c r="B5175" s="2"/>
      <c r="C5175" s="2"/>
      <c r="D5175" s="2"/>
      <c r="F5175" s="8"/>
      <c r="G5175" s="9"/>
    </row>
    <row r="5176" spans="1:7" x14ac:dyDescent="0.2">
      <c r="A5176" s="2"/>
      <c r="B5176" s="2"/>
      <c r="C5176" s="2"/>
      <c r="D5176" s="2"/>
      <c r="F5176" s="8"/>
      <c r="G5176" s="9"/>
    </row>
    <row r="5177" spans="1:7" x14ac:dyDescent="0.2">
      <c r="A5177" s="2"/>
      <c r="B5177" s="2"/>
      <c r="C5177" s="2"/>
      <c r="D5177" s="2"/>
      <c r="F5177" s="8"/>
      <c r="G5177" s="9"/>
    </row>
    <row r="5178" spans="1:7" x14ac:dyDescent="0.2">
      <c r="A5178" s="2"/>
      <c r="B5178" s="2"/>
      <c r="C5178" s="2"/>
      <c r="D5178" s="2"/>
      <c r="F5178" s="8"/>
      <c r="G5178" s="9"/>
    </row>
    <row r="5179" spans="1:7" x14ac:dyDescent="0.2">
      <c r="A5179" s="2"/>
      <c r="B5179" s="2"/>
      <c r="C5179" s="2"/>
      <c r="D5179" s="2"/>
      <c r="F5179" s="8"/>
      <c r="G5179" s="9"/>
    </row>
    <row r="5180" spans="1:7" x14ac:dyDescent="0.2">
      <c r="A5180" s="2"/>
      <c r="B5180" s="2"/>
      <c r="C5180" s="2"/>
      <c r="D5180" s="2"/>
      <c r="F5180" s="8"/>
      <c r="G5180" s="9"/>
    </row>
    <row r="5181" spans="1:7" x14ac:dyDescent="0.2">
      <c r="A5181" s="2"/>
      <c r="B5181" s="2"/>
      <c r="C5181" s="2"/>
      <c r="D5181" s="2"/>
      <c r="F5181" s="8"/>
      <c r="G5181" s="9"/>
    </row>
    <row r="5182" spans="1:7" x14ac:dyDescent="0.2">
      <c r="A5182" s="2"/>
      <c r="B5182" s="2"/>
      <c r="C5182" s="2"/>
      <c r="D5182" s="2"/>
      <c r="F5182" s="8"/>
      <c r="G5182" s="9"/>
    </row>
    <row r="5183" spans="1:7" x14ac:dyDescent="0.2">
      <c r="A5183" s="2"/>
      <c r="B5183" s="2"/>
      <c r="C5183" s="2"/>
      <c r="D5183" s="2"/>
      <c r="F5183" s="8"/>
      <c r="G5183" s="9"/>
    </row>
    <row r="5184" spans="1:7" x14ac:dyDescent="0.2">
      <c r="A5184" s="2"/>
      <c r="B5184" s="2"/>
      <c r="C5184" s="2"/>
      <c r="D5184" s="2"/>
      <c r="F5184" s="8"/>
      <c r="G5184" s="9"/>
    </row>
    <row r="5185" spans="1:7" x14ac:dyDescent="0.2">
      <c r="A5185" s="2"/>
      <c r="B5185" s="2"/>
      <c r="C5185" s="2"/>
      <c r="D5185" s="2"/>
      <c r="F5185" s="8"/>
      <c r="G5185" s="9"/>
    </row>
    <row r="5186" spans="1:7" x14ac:dyDescent="0.2">
      <c r="A5186" s="2"/>
      <c r="B5186" s="2"/>
      <c r="C5186" s="2"/>
      <c r="D5186" s="2"/>
      <c r="F5186" s="8"/>
    </row>
    <row r="5187" spans="1:7" x14ac:dyDescent="0.2">
      <c r="A5187" s="2"/>
      <c r="B5187" s="2"/>
      <c r="C5187" s="2"/>
      <c r="D5187" s="2"/>
      <c r="F5187" s="8"/>
      <c r="G5187" s="9"/>
    </row>
    <row r="5188" spans="1:7" x14ac:dyDescent="0.2">
      <c r="A5188" s="2"/>
      <c r="B5188" s="2"/>
      <c r="C5188" s="2"/>
      <c r="D5188" s="2"/>
      <c r="F5188" s="8"/>
      <c r="G5188" s="9"/>
    </row>
    <row r="5189" spans="1:7" x14ac:dyDescent="0.2">
      <c r="A5189" s="2"/>
      <c r="B5189" s="2"/>
      <c r="C5189" s="2"/>
      <c r="D5189" s="2"/>
      <c r="G5189" s="9"/>
    </row>
    <row r="5190" spans="1:7" x14ac:dyDescent="0.2">
      <c r="A5190" s="2"/>
      <c r="B5190" s="2"/>
      <c r="C5190" s="2"/>
      <c r="D5190" s="2"/>
      <c r="F5190" s="8"/>
      <c r="G5190" s="9"/>
    </row>
    <row r="5191" spans="1:7" x14ac:dyDescent="0.2">
      <c r="A5191" s="2"/>
      <c r="B5191" s="2"/>
      <c r="C5191" s="2"/>
      <c r="D5191" s="2"/>
      <c r="F5191" s="8"/>
      <c r="G5191" s="9"/>
    </row>
    <row r="5192" spans="1:7" x14ac:dyDescent="0.2">
      <c r="A5192" s="2"/>
      <c r="B5192" s="2"/>
      <c r="C5192" s="2"/>
      <c r="D5192" s="2"/>
      <c r="F5192" s="8"/>
      <c r="G5192" s="9"/>
    </row>
    <row r="5193" spans="1:7" x14ac:dyDescent="0.2">
      <c r="A5193" s="2"/>
      <c r="B5193" s="2"/>
      <c r="C5193" s="2"/>
      <c r="D5193" s="2"/>
      <c r="F5193" s="8"/>
      <c r="G5193" s="9"/>
    </row>
    <row r="5194" spans="1:7" x14ac:dyDescent="0.2">
      <c r="A5194" s="2"/>
      <c r="B5194" s="2"/>
      <c r="C5194" s="2"/>
      <c r="D5194" s="2"/>
      <c r="G5194" s="9"/>
    </row>
    <row r="5195" spans="1:7" x14ac:dyDescent="0.2">
      <c r="A5195" s="2"/>
      <c r="B5195" s="2"/>
      <c r="C5195" s="2"/>
      <c r="D5195" s="2"/>
      <c r="F5195" s="8"/>
      <c r="G5195" s="9"/>
    </row>
    <row r="5196" spans="1:7" x14ac:dyDescent="0.2">
      <c r="A5196" s="2"/>
      <c r="B5196" s="2"/>
      <c r="C5196" s="2"/>
      <c r="D5196" s="2"/>
      <c r="F5196" s="8"/>
      <c r="G5196" s="9"/>
    </row>
    <row r="5197" spans="1:7" x14ac:dyDescent="0.2">
      <c r="A5197" s="2"/>
      <c r="B5197" s="2"/>
      <c r="C5197" s="2"/>
      <c r="D5197" s="2"/>
      <c r="F5197" s="8"/>
      <c r="G5197" s="9"/>
    </row>
    <row r="5198" spans="1:7" x14ac:dyDescent="0.2">
      <c r="A5198" s="2"/>
      <c r="B5198" s="2"/>
      <c r="C5198" s="2"/>
      <c r="D5198" s="2"/>
      <c r="F5198" s="8"/>
      <c r="G5198" s="9"/>
    </row>
    <row r="5199" spans="1:7" x14ac:dyDescent="0.2">
      <c r="A5199" s="2"/>
      <c r="B5199" s="2"/>
      <c r="C5199" s="2"/>
      <c r="D5199" s="2"/>
      <c r="F5199" s="8"/>
      <c r="G5199" s="9"/>
    </row>
    <row r="5200" spans="1:7" x14ac:dyDescent="0.2">
      <c r="A5200" s="2"/>
      <c r="B5200" s="2"/>
      <c r="C5200" s="2"/>
      <c r="D5200" s="2"/>
      <c r="F5200" s="8"/>
      <c r="G5200" s="9"/>
    </row>
    <row r="5201" spans="1:7" x14ac:dyDescent="0.2">
      <c r="A5201" s="2"/>
      <c r="B5201" s="2"/>
      <c r="C5201" s="2"/>
      <c r="D5201" s="2"/>
      <c r="G5201" s="9"/>
    </row>
    <row r="5202" spans="1:7" x14ac:dyDescent="0.2">
      <c r="A5202" s="2"/>
      <c r="B5202" s="2"/>
      <c r="C5202" s="2"/>
      <c r="D5202" s="2"/>
      <c r="F5202" s="8"/>
      <c r="G5202" s="9"/>
    </row>
    <row r="5203" spans="1:7" x14ac:dyDescent="0.2">
      <c r="A5203" s="2"/>
      <c r="B5203" s="2"/>
      <c r="C5203" s="2"/>
      <c r="D5203" s="2"/>
      <c r="F5203" s="8"/>
      <c r="G5203" s="9"/>
    </row>
    <row r="5204" spans="1:7" x14ac:dyDescent="0.2">
      <c r="A5204" s="2"/>
      <c r="B5204" s="2"/>
      <c r="C5204" s="2"/>
      <c r="D5204" s="2"/>
      <c r="F5204" s="8"/>
      <c r="G5204" s="9"/>
    </row>
    <row r="5205" spans="1:7" x14ac:dyDescent="0.2">
      <c r="A5205" s="2"/>
      <c r="B5205" s="2"/>
      <c r="C5205" s="2"/>
      <c r="D5205" s="2"/>
      <c r="F5205" s="8"/>
      <c r="G5205" s="9"/>
    </row>
    <row r="5206" spans="1:7" x14ac:dyDescent="0.2">
      <c r="A5206" s="2"/>
      <c r="B5206" s="2"/>
      <c r="C5206" s="2"/>
      <c r="D5206" s="2"/>
      <c r="F5206" s="8"/>
      <c r="G5206" s="9"/>
    </row>
    <row r="5207" spans="1:7" x14ac:dyDescent="0.2">
      <c r="A5207" s="2"/>
      <c r="B5207" s="2"/>
      <c r="C5207" s="2"/>
      <c r="D5207" s="2"/>
      <c r="F5207" s="8"/>
      <c r="G5207" s="9"/>
    </row>
    <row r="5208" spans="1:7" x14ac:dyDescent="0.2">
      <c r="A5208" s="2"/>
      <c r="B5208" s="2"/>
      <c r="C5208" s="2"/>
      <c r="D5208" s="2"/>
      <c r="F5208" s="8"/>
      <c r="G5208" s="9"/>
    </row>
    <row r="5209" spans="1:7" x14ac:dyDescent="0.2">
      <c r="A5209" s="2"/>
      <c r="B5209" s="2"/>
      <c r="C5209" s="2"/>
      <c r="D5209" s="2"/>
      <c r="F5209" s="8"/>
      <c r="G5209" s="9"/>
    </row>
    <row r="5210" spans="1:7" x14ac:dyDescent="0.2">
      <c r="A5210" s="2"/>
      <c r="B5210" s="2"/>
      <c r="C5210" s="2"/>
      <c r="D5210" s="2"/>
      <c r="F5210" s="8"/>
      <c r="G5210" s="9"/>
    </row>
    <row r="5211" spans="1:7" x14ac:dyDescent="0.2">
      <c r="A5211" s="2"/>
      <c r="B5211" s="2"/>
      <c r="C5211" s="2"/>
      <c r="D5211" s="2"/>
      <c r="F5211" s="8"/>
      <c r="G5211" s="9"/>
    </row>
    <row r="5212" spans="1:7" x14ac:dyDescent="0.2">
      <c r="A5212" s="2"/>
      <c r="B5212" s="2"/>
      <c r="C5212" s="2"/>
      <c r="D5212" s="2"/>
      <c r="F5212" s="8"/>
      <c r="G5212" s="9"/>
    </row>
    <row r="5213" spans="1:7" x14ac:dyDescent="0.2">
      <c r="A5213" s="2"/>
      <c r="B5213" s="2"/>
      <c r="C5213" s="2"/>
      <c r="D5213" s="2"/>
      <c r="F5213" s="8"/>
      <c r="G5213" s="9"/>
    </row>
    <row r="5214" spans="1:7" x14ac:dyDescent="0.2">
      <c r="A5214" s="2"/>
      <c r="B5214" s="2"/>
      <c r="C5214" s="2"/>
      <c r="D5214" s="2"/>
      <c r="G5214" s="9"/>
    </row>
    <row r="5215" spans="1:7" x14ac:dyDescent="0.2">
      <c r="A5215" s="2"/>
      <c r="B5215" s="2"/>
      <c r="C5215" s="2"/>
      <c r="D5215" s="2"/>
      <c r="F5215" s="8"/>
      <c r="G5215" s="9"/>
    </row>
    <row r="5216" spans="1:7" x14ac:dyDescent="0.2">
      <c r="A5216" s="2"/>
      <c r="B5216" s="2"/>
      <c r="C5216" s="2"/>
      <c r="D5216" s="2"/>
      <c r="F5216" s="8"/>
      <c r="G5216" s="9"/>
    </row>
    <row r="5217" spans="1:7" x14ac:dyDescent="0.2">
      <c r="A5217" s="2"/>
      <c r="B5217" s="2"/>
      <c r="C5217" s="2"/>
      <c r="D5217" s="2"/>
      <c r="F5217" s="8"/>
      <c r="G5217" s="9"/>
    </row>
    <row r="5218" spans="1:7" x14ac:dyDescent="0.2">
      <c r="A5218" s="2"/>
      <c r="B5218" s="2"/>
      <c r="C5218" s="2"/>
      <c r="D5218" s="2"/>
      <c r="F5218" s="8"/>
      <c r="G5218" s="9"/>
    </row>
    <row r="5219" spans="1:7" x14ac:dyDescent="0.2">
      <c r="A5219" s="2"/>
      <c r="B5219" s="2"/>
      <c r="C5219" s="2"/>
      <c r="D5219" s="2"/>
      <c r="F5219" s="8"/>
      <c r="G5219" s="9"/>
    </row>
    <row r="5220" spans="1:7" x14ac:dyDescent="0.2">
      <c r="A5220" s="2"/>
      <c r="B5220" s="2"/>
      <c r="C5220" s="2"/>
      <c r="D5220" s="2"/>
      <c r="F5220" s="8"/>
      <c r="G5220" s="9"/>
    </row>
    <row r="5221" spans="1:7" x14ac:dyDescent="0.2">
      <c r="A5221" s="2"/>
      <c r="B5221" s="2"/>
      <c r="C5221" s="2"/>
      <c r="D5221" s="2"/>
      <c r="F5221" s="8"/>
      <c r="G5221" s="9"/>
    </row>
    <row r="5222" spans="1:7" x14ac:dyDescent="0.2">
      <c r="A5222" s="2"/>
      <c r="B5222" s="2"/>
      <c r="C5222" s="2"/>
      <c r="D5222" s="2"/>
      <c r="F5222" s="8"/>
      <c r="G5222" s="9"/>
    </row>
    <row r="5223" spans="1:7" x14ac:dyDescent="0.2">
      <c r="A5223" s="2"/>
      <c r="B5223" s="2"/>
      <c r="C5223" s="2"/>
      <c r="D5223" s="2"/>
      <c r="F5223" s="8"/>
      <c r="G5223" s="9"/>
    </row>
    <row r="5224" spans="1:7" x14ac:dyDescent="0.2">
      <c r="A5224" s="2"/>
      <c r="B5224" s="2"/>
      <c r="C5224" s="2"/>
      <c r="D5224" s="2"/>
      <c r="F5224" s="8"/>
      <c r="G5224" s="9"/>
    </row>
    <row r="5225" spans="1:7" x14ac:dyDescent="0.2">
      <c r="A5225" s="2"/>
      <c r="B5225" s="2"/>
      <c r="C5225" s="2"/>
      <c r="D5225" s="2"/>
      <c r="F5225" s="8"/>
      <c r="G5225" s="9"/>
    </row>
    <row r="5226" spans="1:7" x14ac:dyDescent="0.2">
      <c r="A5226" s="2"/>
      <c r="B5226" s="2"/>
      <c r="C5226" s="2"/>
      <c r="D5226" s="2"/>
      <c r="F5226" s="8"/>
      <c r="G5226" s="9"/>
    </row>
    <row r="5227" spans="1:7" x14ac:dyDescent="0.2">
      <c r="A5227" s="2"/>
      <c r="B5227" s="2"/>
      <c r="C5227" s="2"/>
      <c r="D5227" s="2"/>
      <c r="F5227" s="8"/>
      <c r="G5227" s="9"/>
    </row>
    <row r="5228" spans="1:7" x14ac:dyDescent="0.2">
      <c r="A5228" s="2"/>
      <c r="B5228" s="2"/>
      <c r="C5228" s="2"/>
      <c r="D5228" s="2"/>
      <c r="F5228" s="8"/>
      <c r="G5228" s="9"/>
    </row>
    <row r="5229" spans="1:7" x14ac:dyDescent="0.2">
      <c r="A5229" s="2"/>
      <c r="B5229" s="2"/>
      <c r="C5229" s="2"/>
      <c r="D5229" s="2"/>
      <c r="F5229" s="8"/>
      <c r="G5229" s="9"/>
    </row>
    <row r="5230" spans="1:7" x14ac:dyDescent="0.2">
      <c r="A5230" s="2"/>
      <c r="B5230" s="2"/>
      <c r="C5230" s="2"/>
      <c r="D5230" s="2"/>
      <c r="F5230" s="8"/>
      <c r="G5230" s="9"/>
    </row>
    <row r="5231" spans="1:7" x14ac:dyDescent="0.2">
      <c r="A5231" s="2"/>
      <c r="B5231" s="2"/>
      <c r="C5231" s="2"/>
      <c r="D5231" s="2"/>
      <c r="F5231" s="8"/>
      <c r="G5231" s="9"/>
    </row>
    <row r="5232" spans="1:7" x14ac:dyDescent="0.2">
      <c r="A5232" s="2"/>
      <c r="B5232" s="2"/>
      <c r="C5232" s="2"/>
      <c r="D5232" s="2"/>
      <c r="F5232" s="8"/>
      <c r="G5232" s="9"/>
    </row>
    <row r="5233" spans="1:7" x14ac:dyDescent="0.2">
      <c r="A5233" s="2"/>
      <c r="B5233" s="2"/>
      <c r="C5233" s="2"/>
      <c r="D5233" s="2"/>
      <c r="F5233" s="8"/>
      <c r="G5233" s="9"/>
    </row>
    <row r="5234" spans="1:7" x14ac:dyDescent="0.2">
      <c r="A5234" s="2"/>
      <c r="B5234" s="2"/>
      <c r="C5234" s="2"/>
      <c r="D5234" s="2"/>
      <c r="F5234" s="8"/>
      <c r="G5234" s="9"/>
    </row>
    <row r="5235" spans="1:7" x14ac:dyDescent="0.2">
      <c r="A5235" s="2"/>
      <c r="B5235" s="2"/>
      <c r="C5235" s="2"/>
      <c r="D5235" s="2"/>
      <c r="F5235" s="8"/>
      <c r="G5235" s="9"/>
    </row>
    <row r="5236" spans="1:7" x14ac:dyDescent="0.2">
      <c r="A5236" s="2"/>
      <c r="B5236" s="2"/>
      <c r="C5236" s="2"/>
      <c r="D5236" s="2"/>
      <c r="F5236" s="8"/>
      <c r="G5236" s="9"/>
    </row>
    <row r="5237" spans="1:7" x14ac:dyDescent="0.2">
      <c r="A5237" s="2"/>
      <c r="B5237" s="2"/>
      <c r="C5237" s="2"/>
      <c r="D5237" s="2"/>
      <c r="F5237" s="8"/>
      <c r="G5237" s="9"/>
    </row>
    <row r="5238" spans="1:7" x14ac:dyDescent="0.2">
      <c r="A5238" s="2"/>
      <c r="B5238" s="2"/>
      <c r="C5238" s="2"/>
      <c r="D5238" s="2"/>
      <c r="F5238" s="8"/>
      <c r="G5238" s="9"/>
    </row>
    <row r="5239" spans="1:7" x14ac:dyDescent="0.2">
      <c r="A5239" s="2"/>
      <c r="B5239" s="2"/>
      <c r="C5239" s="2"/>
      <c r="D5239" s="2"/>
      <c r="F5239" s="8"/>
      <c r="G5239" s="9"/>
    </row>
    <row r="5240" spans="1:7" x14ac:dyDescent="0.2">
      <c r="A5240" s="2"/>
      <c r="B5240" s="2"/>
      <c r="C5240" s="2"/>
      <c r="D5240" s="2"/>
      <c r="F5240" s="8"/>
      <c r="G5240" s="9"/>
    </row>
    <row r="5241" spans="1:7" x14ac:dyDescent="0.2">
      <c r="A5241" s="2"/>
      <c r="B5241" s="2"/>
      <c r="C5241" s="2"/>
      <c r="D5241" s="2"/>
      <c r="F5241" s="8"/>
      <c r="G5241" s="9"/>
    </row>
    <row r="5242" spans="1:7" x14ac:dyDescent="0.2">
      <c r="A5242" s="2"/>
      <c r="B5242" s="2"/>
      <c r="C5242" s="2"/>
      <c r="D5242" s="2"/>
    </row>
    <row r="5243" spans="1:7" x14ac:dyDescent="0.2">
      <c r="A5243" s="2"/>
      <c r="B5243" s="2"/>
      <c r="C5243" s="2"/>
      <c r="D5243" s="2"/>
      <c r="F5243" s="8"/>
      <c r="G5243" s="9"/>
    </row>
    <row r="5244" spans="1:7" x14ac:dyDescent="0.2">
      <c r="A5244" s="2"/>
      <c r="B5244" s="2"/>
      <c r="C5244" s="2"/>
      <c r="D5244" s="2"/>
      <c r="F5244" s="8"/>
      <c r="G5244" s="9"/>
    </row>
    <row r="5245" spans="1:7" x14ac:dyDescent="0.2">
      <c r="A5245" s="2"/>
      <c r="B5245" s="2"/>
      <c r="C5245" s="2"/>
      <c r="D5245" s="2"/>
    </row>
    <row r="5246" spans="1:7" x14ac:dyDescent="0.2">
      <c r="A5246" s="2"/>
      <c r="B5246" s="2"/>
      <c r="C5246" s="2"/>
      <c r="D5246" s="2"/>
      <c r="F5246" s="8"/>
      <c r="G5246" s="9"/>
    </row>
    <row r="5247" spans="1:7" x14ac:dyDescent="0.2">
      <c r="A5247" s="2"/>
      <c r="B5247" s="2"/>
      <c r="C5247" s="2"/>
      <c r="D5247" s="2"/>
      <c r="F5247" s="8"/>
      <c r="G5247" s="9"/>
    </row>
    <row r="5248" spans="1:7" x14ac:dyDescent="0.2">
      <c r="A5248" s="2"/>
      <c r="B5248" s="2"/>
      <c r="C5248" s="2"/>
      <c r="D5248" s="2"/>
      <c r="F5248" s="8"/>
      <c r="G5248" s="9"/>
    </row>
    <row r="5249" spans="1:7" x14ac:dyDescent="0.2">
      <c r="A5249" s="2"/>
      <c r="B5249" s="2"/>
      <c r="C5249" s="2"/>
      <c r="D5249" s="2"/>
      <c r="F5249" s="8"/>
      <c r="G5249" s="9"/>
    </row>
    <row r="5250" spans="1:7" x14ac:dyDescent="0.2">
      <c r="A5250" s="2"/>
      <c r="B5250" s="2"/>
      <c r="C5250" s="2"/>
      <c r="D5250" s="2"/>
      <c r="F5250" s="8"/>
      <c r="G5250" s="9"/>
    </row>
    <row r="5251" spans="1:7" x14ac:dyDescent="0.2">
      <c r="A5251" s="2"/>
      <c r="B5251" s="2"/>
      <c r="C5251" s="2"/>
      <c r="D5251" s="2"/>
      <c r="F5251" s="8"/>
      <c r="G5251" s="9"/>
    </row>
    <row r="5252" spans="1:7" x14ac:dyDescent="0.2">
      <c r="A5252" s="2"/>
      <c r="B5252" s="2"/>
      <c r="C5252" s="2"/>
      <c r="D5252" s="2"/>
      <c r="F5252" s="8"/>
      <c r="G5252" s="9"/>
    </row>
    <row r="5253" spans="1:7" x14ac:dyDescent="0.2">
      <c r="A5253" s="2"/>
      <c r="B5253" s="2"/>
      <c r="C5253" s="2"/>
      <c r="D5253" s="2"/>
      <c r="F5253" s="8"/>
      <c r="G5253" s="9"/>
    </row>
    <row r="5254" spans="1:7" x14ac:dyDescent="0.2">
      <c r="A5254" s="2"/>
      <c r="B5254" s="2"/>
      <c r="C5254" s="2"/>
      <c r="D5254" s="2"/>
      <c r="F5254" s="8"/>
      <c r="G5254" s="9"/>
    </row>
    <row r="5255" spans="1:7" x14ac:dyDescent="0.2">
      <c r="A5255" s="2"/>
      <c r="B5255" s="2"/>
      <c r="C5255" s="2"/>
      <c r="D5255" s="2"/>
      <c r="F5255" s="8"/>
      <c r="G5255" s="9"/>
    </row>
    <row r="5256" spans="1:7" x14ac:dyDescent="0.2">
      <c r="A5256" s="2"/>
      <c r="B5256" s="2"/>
      <c r="C5256" s="2"/>
      <c r="D5256" s="2"/>
      <c r="F5256" s="8"/>
      <c r="G5256" s="9"/>
    </row>
    <row r="5257" spans="1:7" x14ac:dyDescent="0.2">
      <c r="A5257" s="2"/>
      <c r="B5257" s="2"/>
      <c r="C5257" s="2"/>
      <c r="D5257" s="2"/>
      <c r="F5257" s="8"/>
      <c r="G5257" s="9"/>
    </row>
    <row r="5258" spans="1:7" x14ac:dyDescent="0.2">
      <c r="A5258" s="2"/>
      <c r="B5258" s="2"/>
      <c r="C5258" s="2"/>
      <c r="D5258" s="2"/>
      <c r="F5258" s="8"/>
      <c r="G5258" s="9"/>
    </row>
    <row r="5259" spans="1:7" x14ac:dyDescent="0.2">
      <c r="A5259" s="2"/>
      <c r="B5259" s="2"/>
      <c r="C5259" s="2"/>
      <c r="D5259" s="2"/>
      <c r="F5259" s="8"/>
      <c r="G5259" s="9"/>
    </row>
    <row r="5260" spans="1:7" x14ac:dyDescent="0.2">
      <c r="A5260" s="2"/>
      <c r="B5260" s="2"/>
      <c r="C5260" s="2"/>
      <c r="D5260" s="2"/>
      <c r="F5260" s="8"/>
      <c r="G5260" s="9"/>
    </row>
    <row r="5261" spans="1:7" x14ac:dyDescent="0.2">
      <c r="A5261" s="2"/>
      <c r="B5261" s="2"/>
      <c r="C5261" s="2"/>
      <c r="D5261" s="2"/>
      <c r="F5261" s="8"/>
      <c r="G5261" s="9"/>
    </row>
    <row r="5262" spans="1:7" x14ac:dyDescent="0.2">
      <c r="A5262" s="2"/>
      <c r="B5262" s="2"/>
      <c r="C5262" s="2"/>
      <c r="D5262" s="2"/>
      <c r="F5262" s="8"/>
      <c r="G5262" s="9"/>
    </row>
    <row r="5263" spans="1:7" x14ac:dyDescent="0.2">
      <c r="A5263" s="2"/>
      <c r="B5263" s="2"/>
      <c r="C5263" s="2"/>
      <c r="D5263" s="2"/>
      <c r="F5263" s="8"/>
      <c r="G5263" s="9"/>
    </row>
    <row r="5264" spans="1:7" x14ac:dyDescent="0.2">
      <c r="A5264" s="2"/>
      <c r="B5264" s="2"/>
      <c r="C5264" s="2"/>
      <c r="D5264" s="2"/>
      <c r="F5264" s="8"/>
    </row>
    <row r="5265" spans="1:7" x14ac:dyDescent="0.2">
      <c r="A5265" s="2"/>
      <c r="B5265" s="2"/>
      <c r="C5265" s="2"/>
      <c r="D5265" s="2"/>
      <c r="F5265" s="8"/>
      <c r="G5265" s="9"/>
    </row>
    <row r="5266" spans="1:7" x14ac:dyDescent="0.2">
      <c r="A5266" s="2"/>
      <c r="B5266" s="2"/>
      <c r="C5266" s="2"/>
      <c r="D5266" s="2"/>
      <c r="F5266" s="8"/>
      <c r="G5266" s="9"/>
    </row>
    <row r="5267" spans="1:7" x14ac:dyDescent="0.2">
      <c r="A5267" s="2"/>
      <c r="B5267" s="2"/>
      <c r="C5267" s="2"/>
      <c r="D5267" s="2"/>
      <c r="F5267" s="8"/>
    </row>
    <row r="5268" spans="1:7" x14ac:dyDescent="0.2">
      <c r="A5268" s="2"/>
      <c r="B5268" s="2"/>
      <c r="C5268" s="2"/>
      <c r="D5268" s="2"/>
      <c r="F5268" s="8"/>
      <c r="G5268" s="9"/>
    </row>
    <row r="5269" spans="1:7" x14ac:dyDescent="0.2">
      <c r="A5269" s="2"/>
      <c r="B5269" s="2"/>
      <c r="C5269" s="2"/>
      <c r="D5269" s="2"/>
      <c r="F5269" s="8"/>
      <c r="G5269" s="9"/>
    </row>
    <row r="5270" spans="1:7" x14ac:dyDescent="0.2">
      <c r="A5270" s="2"/>
      <c r="B5270" s="2"/>
      <c r="C5270" s="2"/>
      <c r="D5270" s="2"/>
      <c r="F5270" s="8"/>
      <c r="G5270" s="9"/>
    </row>
    <row r="5271" spans="1:7" x14ac:dyDescent="0.2">
      <c r="A5271" s="2"/>
      <c r="B5271" s="2"/>
      <c r="C5271" s="2"/>
      <c r="D5271" s="2"/>
      <c r="G5271" s="9"/>
    </row>
    <row r="5272" spans="1:7" x14ac:dyDescent="0.2">
      <c r="A5272" s="2"/>
      <c r="B5272" s="2"/>
      <c r="C5272" s="2"/>
      <c r="D5272" s="2"/>
      <c r="F5272" s="8"/>
      <c r="G5272" s="9"/>
    </row>
    <row r="5273" spans="1:7" x14ac:dyDescent="0.2">
      <c r="A5273" s="2"/>
      <c r="B5273" s="2"/>
      <c r="C5273" s="2"/>
      <c r="D5273" s="2"/>
      <c r="F5273" s="8"/>
      <c r="G5273" s="9"/>
    </row>
    <row r="5274" spans="1:7" x14ac:dyDescent="0.2">
      <c r="A5274" s="2"/>
      <c r="B5274" s="2"/>
      <c r="C5274" s="2"/>
      <c r="D5274" s="2"/>
      <c r="F5274" s="8"/>
      <c r="G5274" s="9"/>
    </row>
    <row r="5275" spans="1:7" x14ac:dyDescent="0.2">
      <c r="A5275" s="2"/>
      <c r="B5275" s="2"/>
      <c r="C5275" s="2"/>
      <c r="D5275" s="2"/>
      <c r="F5275" s="8"/>
      <c r="G5275" s="9"/>
    </row>
    <row r="5276" spans="1:7" x14ac:dyDescent="0.2">
      <c r="A5276" s="2"/>
      <c r="B5276" s="2"/>
      <c r="C5276" s="2"/>
      <c r="D5276" s="2"/>
      <c r="F5276" s="8"/>
      <c r="G5276" s="9"/>
    </row>
    <row r="5277" spans="1:7" x14ac:dyDescent="0.2">
      <c r="A5277" s="2"/>
      <c r="B5277" s="2"/>
      <c r="C5277" s="2"/>
      <c r="D5277" s="2"/>
      <c r="F5277" s="8"/>
      <c r="G5277" s="9"/>
    </row>
    <row r="5278" spans="1:7" x14ac:dyDescent="0.2">
      <c r="A5278" s="2"/>
      <c r="B5278" s="2"/>
      <c r="C5278" s="2"/>
      <c r="D5278" s="2"/>
      <c r="F5278" s="8"/>
      <c r="G5278" s="9"/>
    </row>
    <row r="5279" spans="1:7" x14ac:dyDescent="0.2">
      <c r="A5279" s="2"/>
      <c r="B5279" s="2"/>
      <c r="C5279" s="2"/>
      <c r="D5279" s="2"/>
      <c r="F5279" s="8"/>
      <c r="G5279" s="9"/>
    </row>
    <row r="5280" spans="1:7" x14ac:dyDescent="0.2">
      <c r="A5280" s="2"/>
      <c r="B5280" s="2"/>
      <c r="C5280" s="2"/>
      <c r="D5280" s="2"/>
      <c r="F5280" s="8"/>
      <c r="G5280" s="9"/>
    </row>
    <row r="5281" spans="1:7" x14ac:dyDescent="0.2">
      <c r="A5281" s="2"/>
      <c r="B5281" s="2"/>
      <c r="C5281" s="2"/>
      <c r="D5281" s="2"/>
      <c r="F5281" s="8"/>
      <c r="G5281" s="9"/>
    </row>
    <row r="5282" spans="1:7" x14ac:dyDescent="0.2">
      <c r="A5282" s="2"/>
      <c r="B5282" s="2"/>
      <c r="C5282" s="2"/>
      <c r="D5282" s="2"/>
      <c r="F5282" s="8"/>
    </row>
    <row r="5283" spans="1:7" x14ac:dyDescent="0.2">
      <c r="A5283" s="2"/>
      <c r="B5283" s="2"/>
      <c r="C5283" s="2"/>
      <c r="D5283" s="2"/>
      <c r="F5283" s="8"/>
      <c r="G5283" s="9"/>
    </row>
    <row r="5284" spans="1:7" x14ac:dyDescent="0.2">
      <c r="A5284" s="2"/>
      <c r="B5284" s="2"/>
      <c r="C5284" s="2"/>
      <c r="D5284" s="2"/>
      <c r="F5284" s="8"/>
      <c r="G5284" s="9"/>
    </row>
    <row r="5285" spans="1:7" x14ac:dyDescent="0.2">
      <c r="A5285" s="2"/>
      <c r="B5285" s="2"/>
      <c r="C5285" s="2"/>
      <c r="D5285" s="2"/>
      <c r="F5285" s="8"/>
      <c r="G5285" s="9"/>
    </row>
    <row r="5286" spans="1:7" x14ac:dyDescent="0.2">
      <c r="A5286" s="2"/>
      <c r="B5286" s="2"/>
      <c r="C5286" s="2"/>
      <c r="D5286" s="2"/>
      <c r="F5286" s="8"/>
      <c r="G5286" s="9"/>
    </row>
    <row r="5287" spans="1:7" x14ac:dyDescent="0.2">
      <c r="A5287" s="2"/>
      <c r="B5287" s="2"/>
      <c r="C5287" s="2"/>
      <c r="D5287" s="2"/>
      <c r="F5287" s="8"/>
      <c r="G5287" s="9"/>
    </row>
    <row r="5288" spans="1:7" x14ac:dyDescent="0.2">
      <c r="A5288" s="2"/>
      <c r="B5288" s="2"/>
      <c r="C5288" s="2"/>
      <c r="D5288" s="2"/>
      <c r="F5288" s="8"/>
      <c r="G5288" s="9"/>
    </row>
    <row r="5289" spans="1:7" x14ac:dyDescent="0.2">
      <c r="A5289" s="2"/>
      <c r="B5289" s="2"/>
      <c r="C5289" s="2"/>
      <c r="D5289" s="2"/>
      <c r="F5289" s="8"/>
      <c r="G5289" s="9"/>
    </row>
    <row r="5290" spans="1:7" x14ac:dyDescent="0.2">
      <c r="A5290" s="2"/>
      <c r="B5290" s="2"/>
      <c r="C5290" s="2"/>
      <c r="D5290" s="2"/>
      <c r="F5290" s="8"/>
      <c r="G5290" s="9"/>
    </row>
    <row r="5291" spans="1:7" x14ac:dyDescent="0.2">
      <c r="A5291" s="2"/>
      <c r="B5291" s="2"/>
      <c r="C5291" s="2"/>
      <c r="D5291" s="2"/>
      <c r="F5291" s="8"/>
      <c r="G5291" s="9"/>
    </row>
    <row r="5292" spans="1:7" x14ac:dyDescent="0.2">
      <c r="A5292" s="2"/>
      <c r="B5292" s="2"/>
      <c r="C5292" s="2"/>
      <c r="D5292" s="2"/>
      <c r="F5292" s="8"/>
      <c r="G5292" s="9"/>
    </row>
    <row r="5293" spans="1:7" x14ac:dyDescent="0.2">
      <c r="A5293" s="2"/>
      <c r="B5293" s="2"/>
      <c r="C5293" s="2"/>
      <c r="D5293" s="2"/>
      <c r="F5293" s="8"/>
      <c r="G5293" s="9"/>
    </row>
    <row r="5294" spans="1:7" x14ac:dyDescent="0.2">
      <c r="A5294" s="2"/>
      <c r="B5294" s="2"/>
      <c r="C5294" s="2"/>
      <c r="D5294" s="2"/>
      <c r="F5294" s="8"/>
    </row>
    <row r="5295" spans="1:7" x14ac:dyDescent="0.2">
      <c r="A5295" s="2"/>
      <c r="B5295" s="2"/>
      <c r="C5295" s="2"/>
      <c r="D5295" s="2"/>
      <c r="F5295" s="8"/>
      <c r="G5295" s="9"/>
    </row>
    <row r="5296" spans="1:7" x14ac:dyDescent="0.2">
      <c r="A5296" s="2"/>
      <c r="B5296" s="2"/>
      <c r="C5296" s="2"/>
      <c r="D5296" s="2"/>
      <c r="F5296" s="8"/>
      <c r="G5296" s="9"/>
    </row>
    <row r="5297" spans="1:7" x14ac:dyDescent="0.2">
      <c r="A5297" s="2"/>
      <c r="B5297" s="2"/>
      <c r="C5297" s="2"/>
      <c r="D5297" s="2"/>
      <c r="F5297" s="8"/>
      <c r="G5297" s="9"/>
    </row>
    <row r="5298" spans="1:7" x14ac:dyDescent="0.2">
      <c r="A5298" s="2"/>
      <c r="B5298" s="2"/>
      <c r="C5298" s="2"/>
      <c r="D5298" s="2"/>
      <c r="F5298" s="8"/>
      <c r="G5298" s="9"/>
    </row>
    <row r="5299" spans="1:7" x14ac:dyDescent="0.2">
      <c r="A5299" s="2"/>
      <c r="B5299" s="2"/>
      <c r="C5299" s="2"/>
      <c r="D5299" s="2"/>
      <c r="F5299" s="8"/>
      <c r="G5299" s="9"/>
    </row>
    <row r="5300" spans="1:7" x14ac:dyDescent="0.2">
      <c r="A5300" s="2"/>
      <c r="B5300" s="2"/>
      <c r="C5300" s="2"/>
      <c r="D5300" s="2"/>
      <c r="F5300" s="8"/>
      <c r="G5300" s="9"/>
    </row>
    <row r="5301" spans="1:7" x14ac:dyDescent="0.2">
      <c r="A5301" s="2"/>
      <c r="B5301" s="2"/>
      <c r="C5301" s="2"/>
      <c r="D5301" s="2"/>
      <c r="F5301" s="8"/>
      <c r="G5301" s="9"/>
    </row>
    <row r="5302" spans="1:7" x14ac:dyDescent="0.2">
      <c r="A5302" s="2"/>
      <c r="B5302" s="2"/>
      <c r="C5302" s="2"/>
      <c r="D5302" s="2"/>
      <c r="F5302" s="8"/>
      <c r="G5302" s="9"/>
    </row>
    <row r="5303" spans="1:7" x14ac:dyDescent="0.2">
      <c r="A5303" s="2"/>
      <c r="B5303" s="2"/>
      <c r="C5303" s="2"/>
      <c r="D5303" s="2"/>
      <c r="F5303" s="8"/>
      <c r="G5303" s="9"/>
    </row>
    <row r="5304" spans="1:7" x14ac:dyDescent="0.2">
      <c r="A5304" s="2"/>
      <c r="B5304" s="2"/>
      <c r="C5304" s="2"/>
      <c r="D5304" s="2"/>
      <c r="F5304" s="8"/>
      <c r="G5304" s="9"/>
    </row>
    <row r="5305" spans="1:7" x14ac:dyDescent="0.2">
      <c r="A5305" s="2"/>
      <c r="B5305" s="2"/>
      <c r="C5305" s="2"/>
      <c r="D5305" s="2"/>
      <c r="F5305" s="8"/>
      <c r="G5305" s="9"/>
    </row>
    <row r="5306" spans="1:7" x14ac:dyDescent="0.2">
      <c r="A5306" s="2"/>
      <c r="B5306" s="2"/>
      <c r="C5306" s="2"/>
      <c r="D5306" s="2"/>
      <c r="F5306" s="8"/>
      <c r="G5306" s="9"/>
    </row>
    <row r="5307" spans="1:7" x14ac:dyDescent="0.2">
      <c r="A5307" s="2"/>
      <c r="B5307" s="2"/>
      <c r="C5307" s="2"/>
      <c r="D5307" s="2"/>
      <c r="G5307" s="9"/>
    </row>
    <row r="5308" spans="1:7" x14ac:dyDescent="0.2">
      <c r="A5308" s="2"/>
      <c r="B5308" s="2"/>
      <c r="C5308" s="2"/>
      <c r="D5308" s="2"/>
      <c r="F5308" s="8"/>
      <c r="G5308" s="9"/>
    </row>
    <row r="5309" spans="1:7" x14ac:dyDescent="0.2">
      <c r="A5309" s="2"/>
      <c r="B5309" s="2"/>
      <c r="C5309" s="2"/>
      <c r="D5309" s="2"/>
      <c r="F5309" s="8"/>
      <c r="G5309" s="9"/>
    </row>
    <row r="5310" spans="1:7" x14ac:dyDescent="0.2">
      <c r="A5310" s="2"/>
      <c r="B5310" s="2"/>
      <c r="C5310" s="2"/>
      <c r="D5310" s="2"/>
      <c r="F5310" s="8"/>
      <c r="G5310" s="9"/>
    </row>
    <row r="5311" spans="1:7" x14ac:dyDescent="0.2">
      <c r="A5311" s="2"/>
      <c r="B5311" s="2"/>
      <c r="C5311" s="2"/>
      <c r="D5311" s="2"/>
      <c r="F5311" s="8"/>
      <c r="G5311" s="9"/>
    </row>
    <row r="5312" spans="1:7" x14ac:dyDescent="0.2">
      <c r="A5312" s="2"/>
      <c r="B5312" s="2"/>
      <c r="C5312" s="2"/>
      <c r="D5312" s="2"/>
      <c r="F5312" s="8"/>
      <c r="G5312" s="9"/>
    </row>
    <row r="5313" spans="1:7" x14ac:dyDescent="0.2">
      <c r="A5313" s="2"/>
      <c r="B5313" s="2"/>
      <c r="C5313" s="2"/>
      <c r="D5313" s="2"/>
      <c r="F5313" s="8"/>
      <c r="G5313" s="9"/>
    </row>
    <row r="5314" spans="1:7" x14ac:dyDescent="0.2">
      <c r="A5314" s="2"/>
      <c r="B5314" s="2"/>
      <c r="C5314" s="2"/>
      <c r="D5314" s="2"/>
      <c r="F5314" s="8"/>
      <c r="G5314" s="9"/>
    </row>
    <row r="5315" spans="1:7" x14ac:dyDescent="0.2">
      <c r="A5315" s="2"/>
      <c r="B5315" s="2"/>
      <c r="C5315" s="2"/>
      <c r="D5315" s="2"/>
      <c r="F5315" s="8"/>
      <c r="G5315" s="9"/>
    </row>
    <row r="5316" spans="1:7" x14ac:dyDescent="0.2">
      <c r="A5316" s="2"/>
      <c r="B5316" s="2"/>
      <c r="C5316" s="2"/>
      <c r="D5316" s="2"/>
      <c r="F5316" s="8"/>
      <c r="G5316" s="9"/>
    </row>
    <row r="5317" spans="1:7" x14ac:dyDescent="0.2">
      <c r="A5317" s="2"/>
      <c r="B5317" s="2"/>
      <c r="C5317" s="2"/>
      <c r="D5317" s="2"/>
      <c r="F5317" s="8"/>
      <c r="G5317" s="9"/>
    </row>
    <row r="5318" spans="1:7" x14ac:dyDescent="0.2">
      <c r="A5318" s="2"/>
      <c r="B5318" s="2"/>
      <c r="C5318" s="2"/>
      <c r="D5318" s="2"/>
      <c r="F5318" s="8"/>
      <c r="G5318" s="9"/>
    </row>
    <row r="5319" spans="1:7" x14ac:dyDescent="0.2">
      <c r="A5319" s="2"/>
      <c r="B5319" s="2"/>
      <c r="C5319" s="2"/>
      <c r="D5319" s="2"/>
      <c r="F5319" s="8"/>
      <c r="G5319" s="9"/>
    </row>
    <row r="5320" spans="1:7" x14ac:dyDescent="0.2">
      <c r="A5320" s="2"/>
      <c r="B5320" s="2"/>
      <c r="C5320" s="2"/>
      <c r="D5320" s="2"/>
      <c r="F5320" s="8"/>
      <c r="G5320" s="9"/>
    </row>
    <row r="5321" spans="1:7" x14ac:dyDescent="0.2">
      <c r="A5321" s="2"/>
      <c r="B5321" s="2"/>
      <c r="C5321" s="2"/>
      <c r="D5321" s="2"/>
      <c r="F5321" s="8"/>
      <c r="G5321" s="9"/>
    </row>
    <row r="5322" spans="1:7" x14ac:dyDescent="0.2">
      <c r="A5322" s="2"/>
      <c r="B5322" s="2"/>
      <c r="C5322" s="2"/>
      <c r="D5322" s="2"/>
      <c r="F5322" s="8"/>
      <c r="G5322" s="9"/>
    </row>
    <row r="5323" spans="1:7" x14ac:dyDescent="0.2">
      <c r="A5323" s="2"/>
      <c r="B5323" s="2"/>
      <c r="C5323" s="2"/>
      <c r="D5323" s="2"/>
      <c r="F5323" s="8"/>
      <c r="G5323" s="9"/>
    </row>
    <row r="5324" spans="1:7" x14ac:dyDescent="0.2">
      <c r="A5324" s="2"/>
      <c r="B5324" s="2"/>
      <c r="C5324" s="2"/>
      <c r="D5324" s="2"/>
      <c r="F5324" s="8"/>
      <c r="G5324" s="9"/>
    </row>
    <row r="5325" spans="1:7" x14ac:dyDescent="0.2">
      <c r="A5325" s="2"/>
      <c r="B5325" s="2"/>
      <c r="C5325" s="2"/>
      <c r="D5325" s="2"/>
      <c r="F5325" s="8"/>
      <c r="G5325" s="9"/>
    </row>
    <row r="5326" spans="1:7" x14ac:dyDescent="0.2">
      <c r="A5326" s="2"/>
      <c r="B5326" s="2"/>
      <c r="C5326" s="2"/>
      <c r="D5326" s="2"/>
      <c r="F5326" s="8"/>
      <c r="G5326" s="9"/>
    </row>
    <row r="5327" spans="1:7" x14ac:dyDescent="0.2">
      <c r="A5327" s="2"/>
      <c r="B5327" s="2"/>
      <c r="C5327" s="2"/>
      <c r="D5327" s="2"/>
      <c r="F5327" s="8"/>
      <c r="G5327" s="9"/>
    </row>
    <row r="5328" spans="1:7" x14ac:dyDescent="0.2">
      <c r="A5328" s="2"/>
      <c r="B5328" s="2"/>
      <c r="C5328" s="2"/>
      <c r="D5328" s="2"/>
      <c r="F5328" s="8"/>
      <c r="G5328" s="9"/>
    </row>
    <row r="5329" spans="1:7" x14ac:dyDescent="0.2">
      <c r="A5329" s="2"/>
      <c r="B5329" s="2"/>
      <c r="C5329" s="2"/>
      <c r="D5329" s="2"/>
      <c r="F5329" s="8"/>
      <c r="G5329" s="9"/>
    </row>
    <row r="5330" spans="1:7" x14ac:dyDescent="0.2">
      <c r="A5330" s="2"/>
      <c r="B5330" s="2"/>
      <c r="C5330" s="2"/>
      <c r="D5330" s="2"/>
      <c r="F5330" s="8"/>
      <c r="G5330" s="9"/>
    </row>
    <row r="5331" spans="1:7" x14ac:dyDescent="0.2">
      <c r="A5331" s="2"/>
      <c r="B5331" s="2"/>
      <c r="C5331" s="2"/>
      <c r="D5331" s="2"/>
      <c r="F5331" s="8"/>
      <c r="G5331" s="9"/>
    </row>
    <row r="5332" spans="1:7" x14ac:dyDescent="0.2">
      <c r="A5332" s="2"/>
      <c r="B5332" s="2"/>
      <c r="C5332" s="2"/>
      <c r="D5332" s="2"/>
      <c r="F5332" s="8"/>
      <c r="G5332" s="9"/>
    </row>
    <row r="5333" spans="1:7" x14ac:dyDescent="0.2">
      <c r="A5333" s="2"/>
      <c r="B5333" s="2"/>
      <c r="C5333" s="2"/>
      <c r="D5333" s="2"/>
      <c r="F5333" s="8"/>
      <c r="G5333" s="9"/>
    </row>
    <row r="5334" spans="1:7" x14ac:dyDescent="0.2">
      <c r="A5334" s="2"/>
      <c r="B5334" s="2"/>
      <c r="C5334" s="2"/>
      <c r="D5334" s="2"/>
      <c r="F5334" s="8"/>
      <c r="G5334" s="9"/>
    </row>
    <row r="5335" spans="1:7" x14ac:dyDescent="0.2">
      <c r="A5335" s="2"/>
      <c r="B5335" s="2"/>
      <c r="C5335" s="2"/>
      <c r="D5335" s="2"/>
      <c r="F5335" s="8"/>
      <c r="G5335" s="9"/>
    </row>
    <row r="5336" spans="1:7" x14ac:dyDescent="0.2">
      <c r="A5336" s="2"/>
      <c r="B5336" s="2"/>
      <c r="C5336" s="2"/>
      <c r="D5336" s="2"/>
      <c r="F5336" s="8"/>
      <c r="G5336" s="9"/>
    </row>
    <row r="5337" spans="1:7" x14ac:dyDescent="0.2">
      <c r="A5337" s="2"/>
      <c r="B5337" s="2"/>
      <c r="C5337" s="2"/>
      <c r="D5337" s="2"/>
      <c r="F5337" s="8"/>
      <c r="G5337" s="9"/>
    </row>
    <row r="5338" spans="1:7" x14ac:dyDescent="0.2">
      <c r="A5338" s="2"/>
      <c r="B5338" s="2"/>
      <c r="C5338" s="2"/>
      <c r="D5338" s="2"/>
      <c r="F5338" s="8"/>
      <c r="G5338" s="9"/>
    </row>
    <row r="5339" spans="1:7" x14ac:dyDescent="0.2">
      <c r="A5339" s="2"/>
      <c r="B5339" s="2"/>
      <c r="C5339" s="2"/>
      <c r="D5339" s="2"/>
      <c r="F5339" s="8"/>
      <c r="G5339" s="9"/>
    </row>
    <row r="5340" spans="1:7" x14ac:dyDescent="0.2">
      <c r="A5340" s="2"/>
      <c r="B5340" s="2"/>
      <c r="C5340" s="2"/>
      <c r="D5340" s="2"/>
      <c r="F5340" s="8"/>
      <c r="G5340" s="9"/>
    </row>
    <row r="5341" spans="1:7" x14ac:dyDescent="0.2">
      <c r="A5341" s="2"/>
      <c r="B5341" s="2"/>
      <c r="C5341" s="2"/>
      <c r="D5341" s="2"/>
      <c r="F5341" s="8"/>
      <c r="G5341" s="9"/>
    </row>
    <row r="5342" spans="1:7" x14ac:dyDescent="0.2">
      <c r="A5342" s="2"/>
      <c r="B5342" s="2"/>
      <c r="C5342" s="2"/>
      <c r="D5342" s="2"/>
      <c r="F5342" s="8"/>
      <c r="G5342" s="9"/>
    </row>
    <row r="5343" spans="1:7" x14ac:dyDescent="0.2">
      <c r="A5343" s="2"/>
      <c r="B5343" s="2"/>
      <c r="C5343" s="2"/>
      <c r="D5343" s="2"/>
      <c r="F5343" s="8"/>
      <c r="G5343" s="9"/>
    </row>
    <row r="5344" spans="1:7" x14ac:dyDescent="0.2">
      <c r="A5344" s="2"/>
      <c r="B5344" s="2"/>
      <c r="C5344" s="2"/>
      <c r="D5344" s="2"/>
      <c r="F5344" s="8"/>
      <c r="G5344" s="9"/>
    </row>
    <row r="5345" spans="1:7" x14ac:dyDescent="0.2">
      <c r="A5345" s="2"/>
      <c r="B5345" s="2"/>
      <c r="C5345" s="2"/>
      <c r="D5345" s="2"/>
      <c r="F5345" s="8"/>
      <c r="G5345" s="9"/>
    </row>
    <row r="5346" spans="1:7" x14ac:dyDescent="0.2">
      <c r="A5346" s="2"/>
      <c r="B5346" s="2"/>
      <c r="C5346" s="2"/>
      <c r="D5346" s="2"/>
      <c r="F5346" s="8"/>
      <c r="G5346" s="9"/>
    </row>
    <row r="5347" spans="1:7" x14ac:dyDescent="0.2">
      <c r="A5347" s="2"/>
      <c r="B5347" s="2"/>
      <c r="C5347" s="2"/>
      <c r="D5347" s="2"/>
      <c r="F5347" s="8"/>
      <c r="G5347" s="9"/>
    </row>
    <row r="5348" spans="1:7" x14ac:dyDescent="0.2">
      <c r="A5348" s="2"/>
      <c r="B5348" s="2"/>
      <c r="C5348" s="2"/>
      <c r="D5348" s="2"/>
      <c r="F5348" s="8"/>
      <c r="G5348" s="9"/>
    </row>
    <row r="5349" spans="1:7" x14ac:dyDescent="0.2">
      <c r="A5349" s="2"/>
      <c r="B5349" s="2"/>
      <c r="C5349" s="2"/>
      <c r="D5349" s="2"/>
      <c r="F5349" s="8"/>
      <c r="G5349" s="9"/>
    </row>
    <row r="5350" spans="1:7" x14ac:dyDescent="0.2">
      <c r="A5350" s="2"/>
      <c r="B5350" s="2"/>
      <c r="C5350" s="2"/>
      <c r="D5350" s="2"/>
      <c r="F5350" s="8"/>
      <c r="G5350" s="9"/>
    </row>
    <row r="5351" spans="1:7" x14ac:dyDescent="0.2">
      <c r="A5351" s="2"/>
      <c r="B5351" s="2"/>
      <c r="C5351" s="2"/>
      <c r="D5351" s="2"/>
      <c r="F5351" s="8"/>
      <c r="G5351" s="9"/>
    </row>
    <row r="5352" spans="1:7" x14ac:dyDescent="0.2">
      <c r="A5352" s="2"/>
      <c r="B5352" s="2"/>
      <c r="C5352" s="2"/>
      <c r="D5352" s="2"/>
      <c r="F5352" s="8"/>
      <c r="G5352" s="9"/>
    </row>
    <row r="5353" spans="1:7" x14ac:dyDescent="0.2">
      <c r="A5353" s="2"/>
      <c r="B5353" s="2"/>
      <c r="C5353" s="2"/>
      <c r="D5353" s="2"/>
      <c r="F5353" s="8"/>
      <c r="G5353" s="9"/>
    </row>
    <row r="5354" spans="1:7" x14ac:dyDescent="0.2">
      <c r="A5354" s="2"/>
      <c r="B5354" s="2"/>
      <c r="C5354" s="2"/>
      <c r="D5354" s="2"/>
      <c r="F5354" s="8"/>
      <c r="G5354" s="9"/>
    </row>
    <row r="5355" spans="1:7" x14ac:dyDescent="0.2">
      <c r="A5355" s="2"/>
      <c r="B5355" s="2"/>
      <c r="C5355" s="2"/>
      <c r="D5355" s="2"/>
      <c r="F5355" s="8"/>
    </row>
    <row r="5356" spans="1:7" x14ac:dyDescent="0.2">
      <c r="A5356" s="2"/>
      <c r="B5356" s="2"/>
      <c r="C5356" s="2"/>
      <c r="D5356" s="2"/>
      <c r="F5356" s="8"/>
      <c r="G5356" s="9"/>
    </row>
    <row r="5357" spans="1:7" x14ac:dyDescent="0.2">
      <c r="A5357" s="2"/>
      <c r="B5357" s="2"/>
      <c r="C5357" s="2"/>
      <c r="D5357" s="2"/>
      <c r="F5357" s="8"/>
      <c r="G5357" s="9"/>
    </row>
    <row r="5358" spans="1:7" x14ac:dyDescent="0.2">
      <c r="A5358" s="2"/>
      <c r="B5358" s="2"/>
      <c r="C5358" s="2"/>
      <c r="D5358" s="2"/>
      <c r="F5358" s="8"/>
      <c r="G5358" s="9"/>
    </row>
    <row r="5359" spans="1:7" x14ac:dyDescent="0.2">
      <c r="A5359" s="2"/>
      <c r="B5359" s="2"/>
      <c r="C5359" s="2"/>
      <c r="D5359" s="2"/>
      <c r="F5359" s="8"/>
      <c r="G5359" s="9"/>
    </row>
    <row r="5360" spans="1:7" x14ac:dyDescent="0.2">
      <c r="A5360" s="2"/>
      <c r="B5360" s="2"/>
      <c r="C5360" s="2"/>
      <c r="D5360" s="2"/>
      <c r="F5360" s="8"/>
      <c r="G5360" s="9"/>
    </row>
    <row r="5361" spans="1:7" x14ac:dyDescent="0.2">
      <c r="A5361" s="2"/>
      <c r="B5361" s="2"/>
      <c r="C5361" s="2"/>
      <c r="D5361" s="2"/>
      <c r="F5361" s="8"/>
      <c r="G5361" s="9"/>
    </row>
    <row r="5362" spans="1:7" x14ac:dyDescent="0.2">
      <c r="A5362" s="2"/>
      <c r="B5362" s="2"/>
      <c r="C5362" s="2"/>
      <c r="D5362" s="2"/>
      <c r="F5362" s="8"/>
      <c r="G5362" s="9"/>
    </row>
    <row r="5363" spans="1:7" x14ac:dyDescent="0.2">
      <c r="A5363" s="2"/>
      <c r="B5363" s="2"/>
      <c r="C5363" s="2"/>
      <c r="D5363" s="2"/>
      <c r="F5363" s="8"/>
      <c r="G5363" s="9"/>
    </row>
    <row r="5364" spans="1:7" x14ac:dyDescent="0.2">
      <c r="A5364" s="2"/>
      <c r="B5364" s="2"/>
      <c r="C5364" s="2"/>
      <c r="D5364" s="2"/>
      <c r="F5364" s="8"/>
      <c r="G5364" s="9"/>
    </row>
    <row r="5365" spans="1:7" x14ac:dyDescent="0.2">
      <c r="A5365" s="2"/>
      <c r="B5365" s="2"/>
      <c r="C5365" s="2"/>
      <c r="D5365" s="2"/>
      <c r="F5365" s="8"/>
      <c r="G5365" s="9"/>
    </row>
    <row r="5366" spans="1:7" x14ac:dyDescent="0.2">
      <c r="A5366" s="2"/>
      <c r="B5366" s="2"/>
      <c r="C5366" s="2"/>
      <c r="D5366" s="2"/>
      <c r="F5366" s="8"/>
      <c r="G5366" s="9"/>
    </row>
    <row r="5367" spans="1:7" x14ac:dyDescent="0.2">
      <c r="A5367" s="2"/>
      <c r="B5367" s="2"/>
      <c r="C5367" s="2"/>
      <c r="D5367" s="2"/>
      <c r="F5367" s="8"/>
      <c r="G5367" s="9"/>
    </row>
    <row r="5368" spans="1:7" x14ac:dyDescent="0.2">
      <c r="A5368" s="2"/>
      <c r="B5368" s="2"/>
      <c r="C5368" s="2"/>
      <c r="D5368" s="2"/>
      <c r="F5368" s="8"/>
      <c r="G5368" s="9"/>
    </row>
    <row r="5369" spans="1:7" x14ac:dyDescent="0.2">
      <c r="A5369" s="2"/>
      <c r="B5369" s="2"/>
      <c r="C5369" s="2"/>
      <c r="D5369" s="2"/>
      <c r="F5369" s="8"/>
      <c r="G5369" s="9"/>
    </row>
    <row r="5370" spans="1:7" x14ac:dyDescent="0.2">
      <c r="A5370" s="2"/>
      <c r="B5370" s="2"/>
      <c r="C5370" s="2"/>
      <c r="D5370" s="2"/>
      <c r="F5370" s="8"/>
      <c r="G5370" s="9"/>
    </row>
    <row r="5371" spans="1:7" x14ac:dyDescent="0.2">
      <c r="A5371" s="2"/>
      <c r="B5371" s="2"/>
      <c r="C5371" s="2"/>
      <c r="D5371" s="2"/>
      <c r="F5371" s="8"/>
      <c r="G5371" s="9"/>
    </row>
    <row r="5372" spans="1:7" x14ac:dyDescent="0.2">
      <c r="A5372" s="2"/>
      <c r="B5372" s="2"/>
      <c r="C5372" s="2"/>
      <c r="D5372" s="2"/>
      <c r="F5372" s="8"/>
      <c r="G5372" s="9"/>
    </row>
    <row r="5373" spans="1:7" x14ac:dyDescent="0.2">
      <c r="A5373" s="2"/>
      <c r="B5373" s="2"/>
      <c r="C5373" s="2"/>
      <c r="D5373" s="2"/>
      <c r="F5373" s="8"/>
      <c r="G5373" s="9"/>
    </row>
    <row r="5374" spans="1:7" x14ac:dyDescent="0.2">
      <c r="A5374" s="2"/>
      <c r="B5374" s="2"/>
      <c r="C5374" s="2"/>
      <c r="D5374" s="2"/>
      <c r="F5374" s="8"/>
      <c r="G5374" s="9"/>
    </row>
    <row r="5375" spans="1:7" x14ac:dyDescent="0.2">
      <c r="A5375" s="2"/>
      <c r="B5375" s="2"/>
      <c r="C5375" s="2"/>
      <c r="D5375" s="2"/>
      <c r="F5375" s="8"/>
      <c r="G5375" s="9"/>
    </row>
    <row r="5376" spans="1:7" x14ac:dyDescent="0.2">
      <c r="A5376" s="2"/>
      <c r="B5376" s="2"/>
      <c r="C5376" s="2"/>
      <c r="D5376" s="2"/>
      <c r="F5376" s="8"/>
      <c r="G5376" s="9"/>
    </row>
    <row r="5377" spans="1:7" x14ac:dyDescent="0.2">
      <c r="A5377" s="2"/>
      <c r="B5377" s="2"/>
      <c r="C5377" s="2"/>
      <c r="D5377" s="2"/>
      <c r="F5377" s="8"/>
      <c r="G5377" s="9"/>
    </row>
    <row r="5378" spans="1:7" x14ac:dyDescent="0.2">
      <c r="A5378" s="2"/>
      <c r="B5378" s="2"/>
      <c r="C5378" s="2"/>
      <c r="D5378" s="2"/>
      <c r="F5378" s="8"/>
      <c r="G5378" s="9"/>
    </row>
    <row r="5379" spans="1:7" x14ac:dyDescent="0.2">
      <c r="A5379" s="2"/>
      <c r="B5379" s="2"/>
      <c r="C5379" s="2"/>
      <c r="D5379" s="2"/>
      <c r="F5379" s="8"/>
      <c r="G5379" s="9"/>
    </row>
    <row r="5380" spans="1:7" x14ac:dyDescent="0.2">
      <c r="A5380" s="2"/>
      <c r="B5380" s="2"/>
      <c r="C5380" s="2"/>
      <c r="D5380" s="2"/>
      <c r="F5380" s="8"/>
      <c r="G5380" s="9"/>
    </row>
    <row r="5381" spans="1:7" x14ac:dyDescent="0.2">
      <c r="A5381" s="2"/>
      <c r="B5381" s="2"/>
      <c r="C5381" s="2"/>
      <c r="D5381" s="2"/>
      <c r="F5381" s="8"/>
      <c r="G5381" s="9"/>
    </row>
    <row r="5382" spans="1:7" x14ac:dyDescent="0.2">
      <c r="A5382" s="2"/>
      <c r="B5382" s="2"/>
      <c r="C5382" s="2"/>
      <c r="D5382" s="2"/>
      <c r="F5382" s="8"/>
      <c r="G5382" s="9"/>
    </row>
    <row r="5383" spans="1:7" x14ac:dyDescent="0.2">
      <c r="A5383" s="2"/>
      <c r="B5383" s="2"/>
      <c r="C5383" s="2"/>
      <c r="D5383" s="2"/>
      <c r="F5383" s="8"/>
      <c r="G5383" s="9"/>
    </row>
    <row r="5384" spans="1:7" x14ac:dyDescent="0.2">
      <c r="A5384" s="2"/>
      <c r="B5384" s="2"/>
      <c r="C5384" s="2"/>
      <c r="D5384" s="2"/>
      <c r="F5384" s="8"/>
      <c r="G5384" s="9"/>
    </row>
    <row r="5385" spans="1:7" x14ac:dyDescent="0.2">
      <c r="A5385" s="2"/>
      <c r="B5385" s="2"/>
      <c r="C5385" s="2"/>
      <c r="D5385" s="2"/>
      <c r="F5385" s="8"/>
      <c r="G5385" s="9"/>
    </row>
    <row r="5386" spans="1:7" x14ac:dyDescent="0.2">
      <c r="A5386" s="2"/>
      <c r="B5386" s="2"/>
      <c r="C5386" s="2"/>
      <c r="D5386" s="2"/>
      <c r="F5386" s="8"/>
      <c r="G5386" s="9"/>
    </row>
    <row r="5387" spans="1:7" x14ac:dyDescent="0.2">
      <c r="A5387" s="2"/>
      <c r="B5387" s="2"/>
      <c r="C5387" s="2"/>
      <c r="D5387" s="2"/>
      <c r="F5387" s="8"/>
      <c r="G5387" s="9"/>
    </row>
    <row r="5388" spans="1:7" x14ac:dyDescent="0.2">
      <c r="A5388" s="2"/>
      <c r="B5388" s="2"/>
      <c r="C5388" s="2"/>
      <c r="D5388" s="2"/>
      <c r="F5388" s="8"/>
      <c r="G5388" s="9"/>
    </row>
    <row r="5389" spans="1:7" x14ac:dyDescent="0.2">
      <c r="A5389" s="2"/>
      <c r="B5389" s="2"/>
      <c r="C5389" s="2"/>
      <c r="D5389" s="2"/>
      <c r="F5389" s="8"/>
      <c r="G5389" s="9"/>
    </row>
    <row r="5390" spans="1:7" x14ac:dyDescent="0.2">
      <c r="A5390" s="2"/>
      <c r="B5390" s="2"/>
      <c r="C5390" s="2"/>
      <c r="D5390" s="2"/>
      <c r="F5390" s="8"/>
      <c r="G5390" s="9"/>
    </row>
    <row r="5391" spans="1:7" x14ac:dyDescent="0.2">
      <c r="A5391" s="2"/>
      <c r="B5391" s="2"/>
      <c r="C5391" s="2"/>
      <c r="D5391" s="2"/>
      <c r="F5391" s="8"/>
      <c r="G5391" s="9"/>
    </row>
    <row r="5392" spans="1:7" x14ac:dyDescent="0.2">
      <c r="A5392" s="2"/>
      <c r="B5392" s="2"/>
      <c r="C5392" s="2"/>
      <c r="D5392" s="2"/>
      <c r="F5392" s="8"/>
      <c r="G5392" s="9"/>
    </row>
    <row r="5393" spans="1:7" x14ac:dyDescent="0.2">
      <c r="A5393" s="2"/>
      <c r="B5393" s="2"/>
      <c r="C5393" s="2"/>
      <c r="D5393" s="2"/>
      <c r="F5393" s="8"/>
      <c r="G5393" s="9"/>
    </row>
    <row r="5394" spans="1:7" x14ac:dyDescent="0.2">
      <c r="A5394" s="2"/>
      <c r="B5394" s="2"/>
      <c r="C5394" s="2"/>
      <c r="D5394" s="2"/>
      <c r="F5394" s="8"/>
      <c r="G5394" s="9"/>
    </row>
    <row r="5395" spans="1:7" x14ac:dyDescent="0.2">
      <c r="A5395" s="2"/>
      <c r="B5395" s="2"/>
      <c r="C5395" s="2"/>
      <c r="D5395" s="2"/>
      <c r="F5395" s="8"/>
      <c r="G5395" s="9"/>
    </row>
    <row r="5396" spans="1:7" x14ac:dyDescent="0.2">
      <c r="A5396" s="2"/>
      <c r="B5396" s="2"/>
      <c r="C5396" s="2"/>
      <c r="D5396" s="2"/>
      <c r="F5396" s="8"/>
      <c r="G5396" s="9"/>
    </row>
    <row r="5397" spans="1:7" x14ac:dyDescent="0.2">
      <c r="A5397" s="2"/>
      <c r="B5397" s="2"/>
      <c r="C5397" s="2"/>
      <c r="D5397" s="2"/>
      <c r="F5397" s="8"/>
      <c r="G5397" s="9"/>
    </row>
    <row r="5398" spans="1:7" x14ac:dyDescent="0.2">
      <c r="A5398" s="2"/>
      <c r="B5398" s="2"/>
      <c r="C5398" s="2"/>
      <c r="D5398" s="2"/>
      <c r="F5398" s="8"/>
      <c r="G5398" s="9"/>
    </row>
    <row r="5399" spans="1:7" x14ac:dyDescent="0.2">
      <c r="A5399" s="2"/>
      <c r="B5399" s="2"/>
      <c r="C5399" s="2"/>
      <c r="D5399" s="2"/>
      <c r="F5399" s="8"/>
      <c r="G5399" s="9"/>
    </row>
    <row r="5400" spans="1:7" x14ac:dyDescent="0.2">
      <c r="A5400" s="2"/>
      <c r="B5400" s="2"/>
      <c r="C5400" s="2"/>
      <c r="D5400" s="2"/>
      <c r="F5400" s="8"/>
      <c r="G5400" s="9"/>
    </row>
    <row r="5401" spans="1:7" x14ac:dyDescent="0.2">
      <c r="A5401" s="2"/>
      <c r="B5401" s="2"/>
      <c r="C5401" s="2"/>
      <c r="D5401" s="2"/>
      <c r="F5401" s="8"/>
      <c r="G5401" s="9"/>
    </row>
    <row r="5402" spans="1:7" x14ac:dyDescent="0.2">
      <c r="A5402" s="2"/>
      <c r="B5402" s="2"/>
      <c r="C5402" s="2"/>
      <c r="D5402" s="2"/>
      <c r="F5402" s="8"/>
      <c r="G5402" s="9"/>
    </row>
    <row r="5403" spans="1:7" x14ac:dyDescent="0.2">
      <c r="A5403" s="2"/>
      <c r="B5403" s="2"/>
      <c r="C5403" s="2"/>
      <c r="D5403" s="2"/>
      <c r="F5403" s="8"/>
      <c r="G5403" s="9"/>
    </row>
    <row r="5404" spans="1:7" x14ac:dyDescent="0.2">
      <c r="A5404" s="2"/>
      <c r="B5404" s="2"/>
      <c r="C5404" s="2"/>
      <c r="D5404" s="2"/>
      <c r="F5404" s="8"/>
      <c r="G5404" s="9"/>
    </row>
    <row r="5405" spans="1:7" x14ac:dyDescent="0.2">
      <c r="A5405" s="2"/>
      <c r="B5405" s="2"/>
      <c r="C5405" s="2"/>
      <c r="D5405" s="2"/>
      <c r="F5405" s="8"/>
      <c r="G5405" s="9"/>
    </row>
    <row r="5406" spans="1:7" x14ac:dyDescent="0.2">
      <c r="A5406" s="2"/>
      <c r="B5406" s="2"/>
      <c r="C5406" s="2"/>
      <c r="D5406" s="2"/>
      <c r="F5406" s="8"/>
      <c r="G5406" s="9"/>
    </row>
    <row r="5407" spans="1:7" x14ac:dyDescent="0.2">
      <c r="A5407" s="2"/>
      <c r="B5407" s="2"/>
      <c r="C5407" s="2"/>
      <c r="D5407" s="2"/>
      <c r="F5407" s="8"/>
      <c r="G5407" s="9"/>
    </row>
    <row r="5408" spans="1:7" x14ac:dyDescent="0.2">
      <c r="A5408" s="2"/>
      <c r="B5408" s="2"/>
      <c r="C5408" s="2"/>
      <c r="D5408" s="2"/>
      <c r="F5408" s="8"/>
      <c r="G5408" s="9"/>
    </row>
    <row r="5409" spans="1:7" x14ac:dyDescent="0.2">
      <c r="A5409" s="2"/>
      <c r="B5409" s="2"/>
      <c r="C5409" s="2"/>
      <c r="D5409" s="2"/>
      <c r="F5409" s="8"/>
    </row>
    <row r="5410" spans="1:7" x14ac:dyDescent="0.2">
      <c r="A5410" s="2"/>
      <c r="B5410" s="2"/>
      <c r="C5410" s="2"/>
      <c r="D5410" s="2"/>
      <c r="F5410" s="8"/>
      <c r="G5410" s="9"/>
    </row>
    <row r="5411" spans="1:7" x14ac:dyDescent="0.2">
      <c r="A5411" s="2"/>
      <c r="B5411" s="2"/>
      <c r="C5411" s="2"/>
      <c r="D5411" s="2"/>
      <c r="F5411" s="8"/>
      <c r="G5411" s="9"/>
    </row>
    <row r="5412" spans="1:7" x14ac:dyDescent="0.2">
      <c r="A5412" s="2"/>
      <c r="B5412" s="2"/>
      <c r="C5412" s="2"/>
      <c r="D5412" s="2"/>
      <c r="F5412" s="8"/>
      <c r="G5412" s="9"/>
    </row>
    <row r="5413" spans="1:7" x14ac:dyDescent="0.2">
      <c r="A5413" s="2"/>
      <c r="B5413" s="2"/>
      <c r="C5413" s="2"/>
      <c r="D5413" s="2"/>
      <c r="F5413" s="8"/>
      <c r="G5413" s="9"/>
    </row>
    <row r="5414" spans="1:7" x14ac:dyDescent="0.2">
      <c r="A5414" s="2"/>
      <c r="B5414" s="2"/>
      <c r="C5414" s="2"/>
      <c r="D5414" s="2"/>
      <c r="F5414" s="8"/>
      <c r="G5414" s="9"/>
    </row>
    <row r="5415" spans="1:7" x14ac:dyDescent="0.2">
      <c r="A5415" s="2"/>
      <c r="B5415" s="2"/>
      <c r="C5415" s="2"/>
      <c r="D5415" s="2"/>
      <c r="F5415" s="8"/>
      <c r="G5415" s="9"/>
    </row>
    <row r="5416" spans="1:7" x14ac:dyDescent="0.2">
      <c r="A5416" s="2"/>
      <c r="B5416" s="2"/>
      <c r="C5416" s="2"/>
      <c r="D5416" s="2"/>
      <c r="F5416" s="8"/>
      <c r="G5416" s="9"/>
    </row>
    <row r="5417" spans="1:7" x14ac:dyDescent="0.2">
      <c r="A5417" s="2"/>
      <c r="B5417" s="2"/>
      <c r="C5417" s="2"/>
      <c r="D5417" s="2"/>
      <c r="F5417" s="8"/>
      <c r="G5417" s="9"/>
    </row>
    <row r="5418" spans="1:7" x14ac:dyDescent="0.2">
      <c r="A5418" s="2"/>
      <c r="B5418" s="2"/>
      <c r="C5418" s="2"/>
      <c r="D5418" s="2"/>
      <c r="F5418" s="8"/>
      <c r="G5418" s="9"/>
    </row>
    <row r="5419" spans="1:7" x14ac:dyDescent="0.2">
      <c r="A5419" s="2"/>
      <c r="B5419" s="2"/>
      <c r="C5419" s="2"/>
      <c r="D5419" s="2"/>
      <c r="F5419" s="8"/>
      <c r="G5419" s="9"/>
    </row>
    <row r="5420" spans="1:7" x14ac:dyDescent="0.2">
      <c r="A5420" s="2"/>
      <c r="B5420" s="2"/>
      <c r="C5420" s="2"/>
      <c r="D5420" s="2"/>
      <c r="F5420" s="8"/>
      <c r="G5420" s="9"/>
    </row>
    <row r="5421" spans="1:7" x14ac:dyDescent="0.2">
      <c r="A5421" s="2"/>
      <c r="B5421" s="2"/>
      <c r="C5421" s="2"/>
      <c r="D5421" s="2"/>
      <c r="F5421" s="8"/>
      <c r="G5421" s="9"/>
    </row>
    <row r="5422" spans="1:7" x14ac:dyDescent="0.2">
      <c r="A5422" s="2"/>
      <c r="B5422" s="2"/>
      <c r="C5422" s="2"/>
      <c r="D5422" s="2"/>
      <c r="F5422" s="8"/>
      <c r="G5422" s="9"/>
    </row>
    <row r="5423" spans="1:7" x14ac:dyDescent="0.2">
      <c r="A5423" s="2"/>
      <c r="B5423" s="2"/>
      <c r="C5423" s="2"/>
      <c r="D5423" s="2"/>
      <c r="F5423" s="8"/>
      <c r="G5423" s="9"/>
    </row>
    <row r="5424" spans="1:7" x14ac:dyDescent="0.2">
      <c r="A5424" s="2"/>
      <c r="B5424" s="2"/>
      <c r="C5424" s="2"/>
      <c r="D5424" s="2"/>
      <c r="F5424" s="8"/>
      <c r="G5424" s="9"/>
    </row>
    <row r="5425" spans="1:7" x14ac:dyDescent="0.2">
      <c r="A5425" s="2"/>
      <c r="B5425" s="2"/>
      <c r="C5425" s="2"/>
      <c r="D5425" s="2"/>
      <c r="F5425" s="8"/>
      <c r="G5425" s="9"/>
    </row>
    <row r="5426" spans="1:7" x14ac:dyDescent="0.2">
      <c r="A5426" s="2"/>
      <c r="B5426" s="2"/>
      <c r="C5426" s="2"/>
      <c r="D5426" s="2"/>
      <c r="F5426" s="8"/>
      <c r="G5426" s="9"/>
    </row>
    <row r="5427" spans="1:7" x14ac:dyDescent="0.2">
      <c r="A5427" s="2"/>
      <c r="B5427" s="2"/>
      <c r="C5427" s="2"/>
      <c r="D5427" s="2"/>
      <c r="F5427" s="8"/>
      <c r="G5427" s="9"/>
    </row>
    <row r="5428" spans="1:7" x14ac:dyDescent="0.2">
      <c r="A5428" s="2"/>
      <c r="B5428" s="2"/>
      <c r="C5428" s="2"/>
      <c r="D5428" s="2"/>
      <c r="F5428" s="8"/>
      <c r="G5428" s="9"/>
    </row>
    <row r="5429" spans="1:7" x14ac:dyDescent="0.2">
      <c r="A5429" s="2"/>
      <c r="B5429" s="2"/>
      <c r="C5429" s="2"/>
      <c r="D5429" s="2"/>
      <c r="F5429" s="8"/>
      <c r="G5429" s="9"/>
    </row>
    <row r="5430" spans="1:7" x14ac:dyDescent="0.2">
      <c r="A5430" s="2"/>
      <c r="B5430" s="2"/>
      <c r="C5430" s="2"/>
      <c r="D5430" s="2"/>
      <c r="F5430" s="8"/>
      <c r="G5430" s="9"/>
    </row>
    <row r="5431" spans="1:7" x14ac:dyDescent="0.2">
      <c r="A5431" s="2"/>
      <c r="B5431" s="2"/>
      <c r="C5431" s="2"/>
      <c r="D5431" s="2"/>
      <c r="G5431" s="9"/>
    </row>
    <row r="5432" spans="1:7" x14ac:dyDescent="0.2">
      <c r="A5432" s="2"/>
      <c r="B5432" s="2"/>
      <c r="C5432" s="2"/>
      <c r="D5432" s="2"/>
      <c r="F5432" s="8"/>
      <c r="G5432" s="9"/>
    </row>
    <row r="5433" spans="1:7" x14ac:dyDescent="0.2">
      <c r="A5433" s="2"/>
      <c r="B5433" s="2"/>
      <c r="C5433" s="2"/>
      <c r="D5433" s="2"/>
      <c r="F5433" s="8"/>
      <c r="G5433" s="9"/>
    </row>
    <row r="5434" spans="1:7" x14ac:dyDescent="0.2">
      <c r="A5434" s="2"/>
      <c r="B5434" s="2"/>
      <c r="C5434" s="2"/>
      <c r="D5434" s="2"/>
      <c r="F5434" s="8"/>
      <c r="G5434" s="9"/>
    </row>
    <row r="5435" spans="1:7" x14ac:dyDescent="0.2">
      <c r="A5435" s="2"/>
      <c r="B5435" s="2"/>
      <c r="C5435" s="2"/>
      <c r="D5435" s="2"/>
      <c r="F5435" s="8"/>
      <c r="G5435" s="9"/>
    </row>
    <row r="5436" spans="1:7" x14ac:dyDescent="0.2">
      <c r="A5436" s="2"/>
      <c r="B5436" s="2"/>
      <c r="C5436" s="2"/>
      <c r="D5436" s="2"/>
      <c r="F5436" s="8"/>
      <c r="G5436" s="9"/>
    </row>
    <row r="5437" spans="1:7" x14ac:dyDescent="0.2">
      <c r="A5437" s="2"/>
      <c r="B5437" s="2"/>
      <c r="C5437" s="2"/>
      <c r="D5437" s="2"/>
      <c r="F5437" s="8"/>
      <c r="G5437" s="9"/>
    </row>
    <row r="5438" spans="1:7" x14ac:dyDescent="0.2">
      <c r="A5438" s="2"/>
      <c r="B5438" s="2"/>
      <c r="C5438" s="2"/>
      <c r="D5438" s="2"/>
      <c r="F5438" s="8"/>
      <c r="G5438" s="9"/>
    </row>
    <row r="5439" spans="1:7" x14ac:dyDescent="0.2">
      <c r="A5439" s="2"/>
      <c r="B5439" s="2"/>
      <c r="C5439" s="2"/>
      <c r="D5439" s="2"/>
      <c r="F5439" s="8"/>
      <c r="G5439" s="9"/>
    </row>
    <row r="5440" spans="1:7" x14ac:dyDescent="0.2">
      <c r="A5440" s="2"/>
      <c r="B5440" s="2"/>
      <c r="C5440" s="2"/>
      <c r="D5440" s="2"/>
      <c r="F5440" s="8"/>
      <c r="G5440" s="9"/>
    </row>
    <row r="5441" spans="1:7" x14ac:dyDescent="0.2">
      <c r="A5441" s="2"/>
      <c r="B5441" s="2"/>
      <c r="C5441" s="2"/>
      <c r="D5441" s="2"/>
      <c r="F5441" s="8"/>
      <c r="G5441" s="9"/>
    </row>
    <row r="5442" spans="1:7" x14ac:dyDescent="0.2">
      <c r="A5442" s="2"/>
      <c r="B5442" s="2"/>
      <c r="C5442" s="2"/>
      <c r="D5442" s="2"/>
      <c r="F5442" s="8"/>
      <c r="G5442" s="9"/>
    </row>
    <row r="5443" spans="1:7" x14ac:dyDescent="0.2">
      <c r="A5443" s="2"/>
      <c r="B5443" s="2"/>
      <c r="C5443" s="2"/>
      <c r="D5443" s="2"/>
      <c r="F5443" s="8"/>
      <c r="G5443" s="9"/>
    </row>
    <row r="5444" spans="1:7" x14ac:dyDescent="0.2">
      <c r="A5444" s="2"/>
      <c r="B5444" s="2"/>
      <c r="C5444" s="2"/>
      <c r="D5444" s="2"/>
      <c r="F5444" s="8"/>
      <c r="G5444" s="9"/>
    </row>
    <row r="5445" spans="1:7" x14ac:dyDescent="0.2">
      <c r="A5445" s="2"/>
      <c r="B5445" s="2"/>
      <c r="C5445" s="2"/>
      <c r="D5445" s="2"/>
      <c r="F5445" s="8"/>
      <c r="G5445" s="9"/>
    </row>
    <row r="5446" spans="1:7" x14ac:dyDescent="0.2">
      <c r="A5446" s="2"/>
      <c r="B5446" s="2"/>
      <c r="C5446" s="2"/>
      <c r="D5446" s="2"/>
      <c r="F5446" s="8"/>
      <c r="G5446" s="9"/>
    </row>
    <row r="5447" spans="1:7" x14ac:dyDescent="0.2">
      <c r="A5447" s="2"/>
      <c r="B5447" s="2"/>
      <c r="C5447" s="2"/>
      <c r="D5447" s="2"/>
      <c r="F5447" s="8"/>
      <c r="G5447" s="9"/>
    </row>
    <row r="5448" spans="1:7" x14ac:dyDescent="0.2">
      <c r="A5448" s="2"/>
      <c r="B5448" s="2"/>
      <c r="C5448" s="2"/>
      <c r="D5448" s="2"/>
      <c r="F5448" s="8"/>
      <c r="G5448" s="9"/>
    </row>
    <row r="5449" spans="1:7" x14ac:dyDescent="0.2">
      <c r="A5449" s="2"/>
      <c r="B5449" s="2"/>
      <c r="C5449" s="2"/>
      <c r="D5449" s="2"/>
      <c r="F5449" s="8"/>
      <c r="G5449" s="9"/>
    </row>
    <row r="5450" spans="1:7" x14ac:dyDescent="0.2">
      <c r="A5450" s="2"/>
      <c r="B5450" s="2"/>
      <c r="C5450" s="2"/>
      <c r="D5450" s="2"/>
      <c r="F5450" s="8"/>
      <c r="G5450" s="9"/>
    </row>
    <row r="5451" spans="1:7" x14ac:dyDescent="0.2">
      <c r="A5451" s="2"/>
      <c r="B5451" s="2"/>
      <c r="C5451" s="2"/>
      <c r="D5451" s="2"/>
      <c r="F5451" s="8"/>
      <c r="G5451" s="9"/>
    </row>
    <row r="5452" spans="1:7" x14ac:dyDescent="0.2">
      <c r="A5452" s="2"/>
      <c r="B5452" s="2"/>
      <c r="C5452" s="2"/>
      <c r="D5452" s="2"/>
      <c r="F5452" s="8"/>
      <c r="G5452" s="9"/>
    </row>
    <row r="5453" spans="1:7" x14ac:dyDescent="0.2">
      <c r="A5453" s="2"/>
      <c r="B5453" s="2"/>
      <c r="C5453" s="2"/>
      <c r="D5453" s="2"/>
      <c r="F5453" s="8"/>
      <c r="G5453" s="9"/>
    </row>
    <row r="5454" spans="1:7" x14ac:dyDescent="0.2">
      <c r="A5454" s="2"/>
      <c r="B5454" s="2"/>
      <c r="C5454" s="2"/>
      <c r="D5454" s="2"/>
      <c r="F5454" s="8"/>
      <c r="G5454" s="9"/>
    </row>
    <row r="5455" spans="1:7" x14ac:dyDescent="0.2">
      <c r="A5455" s="2"/>
      <c r="B5455" s="2"/>
      <c r="C5455" s="2"/>
      <c r="D5455" s="2"/>
      <c r="F5455" s="8"/>
      <c r="G5455" s="9"/>
    </row>
    <row r="5456" spans="1:7" x14ac:dyDescent="0.2">
      <c r="A5456" s="2"/>
      <c r="B5456" s="2"/>
      <c r="C5456" s="2"/>
      <c r="D5456" s="2"/>
      <c r="F5456" s="8"/>
      <c r="G5456" s="9"/>
    </row>
    <row r="5457" spans="1:7" x14ac:dyDescent="0.2">
      <c r="A5457" s="2"/>
      <c r="B5457" s="2"/>
      <c r="C5457" s="2"/>
      <c r="D5457" s="2"/>
      <c r="F5457" s="8"/>
      <c r="G5457" s="9"/>
    </row>
    <row r="5458" spans="1:7" x14ac:dyDescent="0.2">
      <c r="A5458" s="2"/>
      <c r="B5458" s="2"/>
      <c r="C5458" s="2"/>
      <c r="D5458" s="2"/>
      <c r="F5458" s="8"/>
      <c r="G5458" s="9"/>
    </row>
    <row r="5459" spans="1:7" x14ac:dyDescent="0.2">
      <c r="A5459" s="2"/>
      <c r="B5459" s="2"/>
      <c r="C5459" s="2"/>
      <c r="D5459" s="2"/>
      <c r="F5459" s="8"/>
      <c r="G5459" s="9"/>
    </row>
    <row r="5460" spans="1:7" x14ac:dyDescent="0.2">
      <c r="A5460" s="2"/>
      <c r="B5460" s="2"/>
      <c r="C5460" s="2"/>
      <c r="D5460" s="2"/>
      <c r="F5460" s="8"/>
      <c r="G5460" s="9"/>
    </row>
    <row r="5461" spans="1:7" x14ac:dyDescent="0.2">
      <c r="A5461" s="2"/>
      <c r="B5461" s="2"/>
      <c r="C5461" s="2"/>
      <c r="D5461" s="2"/>
      <c r="F5461" s="8"/>
      <c r="G5461" s="9"/>
    </row>
    <row r="5462" spans="1:7" x14ac:dyDescent="0.2">
      <c r="A5462" s="2"/>
      <c r="B5462" s="2"/>
      <c r="C5462" s="2"/>
      <c r="D5462" s="2"/>
      <c r="F5462" s="8"/>
      <c r="G5462" s="9"/>
    </row>
    <row r="5463" spans="1:7" x14ac:dyDescent="0.2">
      <c r="A5463" s="2"/>
      <c r="B5463" s="2"/>
      <c r="C5463" s="2"/>
      <c r="D5463" s="2"/>
      <c r="F5463" s="8"/>
      <c r="G5463" s="9"/>
    </row>
    <row r="5464" spans="1:7" x14ac:dyDescent="0.2">
      <c r="A5464" s="2"/>
      <c r="B5464" s="2"/>
      <c r="C5464" s="2"/>
      <c r="D5464" s="2"/>
      <c r="F5464" s="8"/>
      <c r="G5464" s="9"/>
    </row>
    <row r="5465" spans="1:7" x14ac:dyDescent="0.2">
      <c r="A5465" s="2"/>
      <c r="B5465" s="2"/>
      <c r="C5465" s="2"/>
      <c r="D5465" s="2"/>
      <c r="F5465" s="8"/>
      <c r="G5465" s="9"/>
    </row>
    <row r="5466" spans="1:7" x14ac:dyDescent="0.2">
      <c r="A5466" s="2"/>
      <c r="B5466" s="2"/>
      <c r="C5466" s="2"/>
      <c r="D5466" s="2"/>
      <c r="F5466" s="8"/>
      <c r="G5466" s="9"/>
    </row>
    <row r="5467" spans="1:7" x14ac:dyDescent="0.2">
      <c r="A5467" s="2"/>
      <c r="B5467" s="2"/>
      <c r="C5467" s="2"/>
      <c r="D5467" s="2"/>
      <c r="F5467" s="8"/>
      <c r="G5467" s="9"/>
    </row>
    <row r="5468" spans="1:7" x14ac:dyDescent="0.2">
      <c r="A5468" s="2"/>
      <c r="B5468" s="2"/>
      <c r="C5468" s="2"/>
      <c r="D5468" s="2"/>
      <c r="F5468" s="8"/>
      <c r="G5468" s="9"/>
    </row>
    <row r="5469" spans="1:7" x14ac:dyDescent="0.2">
      <c r="A5469" s="2"/>
      <c r="B5469" s="2"/>
      <c r="C5469" s="2"/>
      <c r="D5469" s="2"/>
    </row>
    <row r="5470" spans="1:7" x14ac:dyDescent="0.2">
      <c r="A5470" s="2"/>
      <c r="B5470" s="2"/>
      <c r="C5470" s="2"/>
      <c r="D5470" s="2"/>
    </row>
    <row r="5471" spans="1:7" x14ac:dyDescent="0.2">
      <c r="A5471" s="2"/>
      <c r="B5471" s="2"/>
      <c r="C5471" s="2"/>
      <c r="D5471" s="2"/>
    </row>
    <row r="5472" spans="1:7" x14ac:dyDescent="0.2">
      <c r="A5472" s="2"/>
      <c r="B5472" s="2"/>
      <c r="C5472" s="2"/>
      <c r="D5472" s="2"/>
    </row>
    <row r="5473" spans="1:4" x14ac:dyDescent="0.2">
      <c r="A5473" s="2"/>
      <c r="B5473" s="2"/>
      <c r="C5473" s="2"/>
      <c r="D5473" s="2"/>
    </row>
    <row r="5474" spans="1:4" x14ac:dyDescent="0.2">
      <c r="A5474" s="2"/>
      <c r="B5474" s="2"/>
      <c r="C5474" s="2"/>
      <c r="D5474" s="2"/>
    </row>
    <row r="5475" spans="1:4" x14ac:dyDescent="0.2">
      <c r="A5475" s="2"/>
      <c r="B5475" s="2"/>
      <c r="C5475" s="2"/>
      <c r="D5475" s="2"/>
    </row>
    <row r="5476" spans="1:4" x14ac:dyDescent="0.2">
      <c r="A5476" s="2"/>
      <c r="B5476" s="2"/>
      <c r="C5476" s="2"/>
      <c r="D5476" s="2"/>
    </row>
    <row r="5477" spans="1:4" x14ac:dyDescent="0.2">
      <c r="A5477" s="2"/>
      <c r="B5477" s="2"/>
      <c r="C5477" s="2"/>
      <c r="D5477" s="2"/>
    </row>
    <row r="5478" spans="1:4" x14ac:dyDescent="0.2">
      <c r="A5478" s="2"/>
      <c r="B5478" s="2"/>
      <c r="C5478" s="2"/>
      <c r="D5478" s="2"/>
    </row>
    <row r="5479" spans="1:4" x14ac:dyDescent="0.2">
      <c r="A5479" s="2"/>
      <c r="B5479" s="2"/>
      <c r="C5479" s="2"/>
      <c r="D5479" s="2"/>
    </row>
    <row r="5480" spans="1:4" x14ac:dyDescent="0.2">
      <c r="A5480" s="2"/>
      <c r="B5480" s="2"/>
      <c r="C5480" s="2"/>
      <c r="D5480" s="2"/>
    </row>
    <row r="5481" spans="1:4" x14ac:dyDescent="0.2">
      <c r="A5481" s="2"/>
      <c r="B5481" s="2"/>
      <c r="C5481" s="2"/>
      <c r="D5481" s="2"/>
    </row>
    <row r="5482" spans="1:4" x14ac:dyDescent="0.2">
      <c r="A5482" s="2"/>
      <c r="B5482" s="2"/>
      <c r="C5482" s="2"/>
      <c r="D5482" s="2"/>
    </row>
    <row r="5483" spans="1:4" x14ac:dyDescent="0.2">
      <c r="A5483" s="2"/>
      <c r="B5483" s="2"/>
      <c r="C5483" s="2"/>
      <c r="D5483" s="2"/>
    </row>
    <row r="5484" spans="1:4" x14ac:dyDescent="0.2">
      <c r="A5484" s="2"/>
      <c r="B5484" s="2"/>
      <c r="C5484" s="2"/>
      <c r="D5484" s="2"/>
    </row>
    <row r="5485" spans="1:4" x14ac:dyDescent="0.2">
      <c r="A5485" s="2"/>
      <c r="B5485" s="2"/>
      <c r="C5485" s="2"/>
      <c r="D5485" s="2"/>
    </row>
    <row r="5486" spans="1:4" x14ac:dyDescent="0.2">
      <c r="A5486" s="2"/>
      <c r="B5486" s="2"/>
      <c r="C5486" s="2"/>
      <c r="D5486" s="2"/>
    </row>
    <row r="5487" spans="1:4" x14ac:dyDescent="0.2">
      <c r="A5487" s="2"/>
      <c r="B5487" s="2"/>
      <c r="C5487" s="2"/>
      <c r="D5487" s="2"/>
    </row>
    <row r="5488" spans="1:4" x14ac:dyDescent="0.2">
      <c r="A5488" s="2"/>
      <c r="B5488" s="2"/>
      <c r="C5488" s="2"/>
      <c r="D5488" s="2"/>
    </row>
    <row r="5489" spans="1:4" x14ac:dyDescent="0.2">
      <c r="A5489" s="2"/>
      <c r="B5489" s="2"/>
      <c r="C5489" s="2"/>
      <c r="D5489" s="2"/>
    </row>
    <row r="5490" spans="1:4" x14ac:dyDescent="0.2">
      <c r="A5490" s="2"/>
      <c r="B5490" s="2"/>
      <c r="C5490" s="2"/>
      <c r="D5490" s="2"/>
    </row>
    <row r="5491" spans="1:4" x14ac:dyDescent="0.2">
      <c r="A5491" s="2"/>
      <c r="B5491" s="2"/>
      <c r="C5491" s="2"/>
      <c r="D5491" s="2"/>
    </row>
    <row r="5492" spans="1:4" x14ac:dyDescent="0.2">
      <c r="A5492" s="2"/>
      <c r="B5492" s="2"/>
      <c r="C5492" s="2"/>
      <c r="D5492" s="2"/>
    </row>
    <row r="5493" spans="1:4" x14ac:dyDescent="0.2">
      <c r="A5493" s="2"/>
      <c r="B5493" s="2"/>
      <c r="C5493" s="2"/>
      <c r="D5493" s="2"/>
    </row>
    <row r="5494" spans="1:4" x14ac:dyDescent="0.2">
      <c r="A5494" s="2"/>
      <c r="B5494" s="2"/>
      <c r="C5494" s="2"/>
      <c r="D5494" s="2"/>
    </row>
    <row r="5495" spans="1:4" x14ac:dyDescent="0.2">
      <c r="A5495" s="2"/>
      <c r="B5495" s="2"/>
      <c r="C5495" s="2"/>
      <c r="D5495" s="2"/>
    </row>
    <row r="5496" spans="1:4" x14ac:dyDescent="0.2">
      <c r="A5496" s="2"/>
      <c r="B5496" s="2"/>
      <c r="C5496" s="2"/>
      <c r="D5496" s="2"/>
    </row>
    <row r="5497" spans="1:4" x14ac:dyDescent="0.2">
      <c r="A5497" s="2"/>
      <c r="B5497" s="2"/>
      <c r="C5497" s="2"/>
      <c r="D5497" s="2"/>
    </row>
    <row r="5498" spans="1:4" x14ac:dyDescent="0.2">
      <c r="A5498" s="2"/>
      <c r="B5498" s="2"/>
      <c r="C5498" s="2"/>
      <c r="D5498" s="2"/>
    </row>
    <row r="5499" spans="1:4" x14ac:dyDescent="0.2">
      <c r="A5499" s="2"/>
      <c r="B5499" s="2"/>
      <c r="C5499" s="2"/>
      <c r="D5499" s="2"/>
    </row>
    <row r="5500" spans="1:4" x14ac:dyDescent="0.2">
      <c r="A5500" s="2"/>
      <c r="B5500" s="2"/>
      <c r="C5500" s="2"/>
      <c r="D5500" s="2"/>
    </row>
    <row r="5501" spans="1:4" x14ac:dyDescent="0.2">
      <c r="A5501" s="2"/>
      <c r="B5501" s="2"/>
      <c r="C5501" s="2"/>
      <c r="D5501" s="2"/>
    </row>
    <row r="5502" spans="1:4" x14ac:dyDescent="0.2">
      <c r="A5502" s="2"/>
      <c r="B5502" s="2"/>
      <c r="C5502" s="2"/>
      <c r="D5502" s="2"/>
    </row>
    <row r="5503" spans="1:4" x14ac:dyDescent="0.2">
      <c r="A5503" s="2"/>
      <c r="B5503" s="2"/>
      <c r="C5503" s="2"/>
      <c r="D5503" s="2"/>
    </row>
    <row r="5504" spans="1:4" x14ac:dyDescent="0.2">
      <c r="A5504" s="2"/>
      <c r="B5504" s="2"/>
      <c r="C5504" s="2"/>
      <c r="D5504" s="2"/>
    </row>
    <row r="5505" spans="1:4" x14ac:dyDescent="0.2">
      <c r="A5505" s="2"/>
      <c r="B5505" s="2"/>
      <c r="C5505" s="2"/>
      <c r="D5505" s="2"/>
    </row>
    <row r="5506" spans="1:4" x14ac:dyDescent="0.2">
      <c r="A5506" s="2"/>
      <c r="B5506" s="2"/>
      <c r="C5506" s="2"/>
      <c r="D5506" s="2"/>
    </row>
    <row r="5507" spans="1:4" x14ac:dyDescent="0.2">
      <c r="A5507" s="2"/>
      <c r="B5507" s="2"/>
      <c r="C5507" s="2"/>
      <c r="D5507" s="2"/>
    </row>
    <row r="5508" spans="1:4" x14ac:dyDescent="0.2">
      <c r="A5508" s="2"/>
      <c r="B5508" s="2"/>
      <c r="C5508" s="2"/>
      <c r="D5508" s="2"/>
    </row>
    <row r="5509" spans="1:4" x14ac:dyDescent="0.2">
      <c r="A5509" s="2"/>
      <c r="B5509" s="2"/>
      <c r="C5509" s="2"/>
      <c r="D5509" s="2"/>
    </row>
    <row r="5510" spans="1:4" x14ac:dyDescent="0.2">
      <c r="A5510" s="2"/>
      <c r="B5510" s="2"/>
      <c r="C5510" s="2"/>
      <c r="D5510" s="2"/>
    </row>
    <row r="5511" spans="1:4" x14ac:dyDescent="0.2">
      <c r="A5511" s="2"/>
      <c r="B5511" s="2"/>
      <c r="C5511" s="2"/>
      <c r="D5511" s="2"/>
    </row>
    <row r="5512" spans="1:4" x14ac:dyDescent="0.2">
      <c r="A5512" s="2"/>
      <c r="B5512" s="2"/>
      <c r="C5512" s="2"/>
      <c r="D5512" s="2"/>
    </row>
    <row r="5513" spans="1:4" x14ac:dyDescent="0.2">
      <c r="A5513" s="2"/>
      <c r="B5513" s="2"/>
      <c r="C5513" s="2"/>
      <c r="D5513" s="2"/>
    </row>
    <row r="5514" spans="1:4" x14ac:dyDescent="0.2">
      <c r="A5514" s="2"/>
      <c r="B5514" s="2"/>
      <c r="C5514" s="2"/>
      <c r="D5514" s="2"/>
    </row>
    <row r="5515" spans="1:4" x14ac:dyDescent="0.2">
      <c r="A5515" s="2"/>
      <c r="B5515" s="2"/>
      <c r="C5515" s="2"/>
      <c r="D5515" s="2"/>
    </row>
    <row r="5516" spans="1:4" x14ac:dyDescent="0.2">
      <c r="A5516" s="2"/>
      <c r="B5516" s="2"/>
      <c r="C5516" s="2"/>
      <c r="D5516" s="2"/>
    </row>
    <row r="5517" spans="1:4" x14ac:dyDescent="0.2">
      <c r="A5517" s="2"/>
      <c r="B5517" s="2"/>
      <c r="C5517" s="2"/>
      <c r="D5517" s="2"/>
    </row>
    <row r="5518" spans="1:4" x14ac:dyDescent="0.2">
      <c r="A5518" s="2"/>
      <c r="B5518" s="2"/>
      <c r="C5518" s="2"/>
      <c r="D5518" s="2"/>
    </row>
    <row r="5519" spans="1:4" x14ac:dyDescent="0.2">
      <c r="A5519" s="2"/>
      <c r="B5519" s="2"/>
      <c r="C5519" s="2"/>
      <c r="D5519" s="2"/>
    </row>
    <row r="5520" spans="1:4" x14ac:dyDescent="0.2">
      <c r="A5520" s="2"/>
      <c r="B5520" s="2"/>
      <c r="C5520" s="2"/>
      <c r="D5520" s="2"/>
    </row>
    <row r="5521" spans="1:4" x14ac:dyDescent="0.2">
      <c r="A5521" s="2"/>
      <c r="B5521" s="2"/>
      <c r="C5521" s="2"/>
      <c r="D5521" s="2"/>
    </row>
    <row r="5522" spans="1:4" x14ac:dyDescent="0.2">
      <c r="A5522" s="2"/>
      <c r="B5522" s="2"/>
      <c r="C5522" s="2"/>
      <c r="D5522" s="2"/>
    </row>
    <row r="5523" spans="1:4" x14ac:dyDescent="0.2">
      <c r="A5523" s="2"/>
      <c r="B5523" s="2"/>
      <c r="C5523" s="2"/>
      <c r="D5523" s="2"/>
    </row>
    <row r="5524" spans="1:4" x14ac:dyDescent="0.2">
      <c r="A5524" s="2"/>
      <c r="B5524" s="2"/>
      <c r="C5524" s="2"/>
      <c r="D5524" s="2"/>
    </row>
    <row r="5525" spans="1:4" x14ac:dyDescent="0.2">
      <c r="A5525" s="2"/>
      <c r="B5525" s="2"/>
      <c r="C5525" s="2"/>
      <c r="D5525" s="2"/>
    </row>
    <row r="5526" spans="1:4" x14ac:dyDescent="0.2">
      <c r="A5526" s="2"/>
      <c r="B5526" s="2"/>
      <c r="C5526" s="2"/>
      <c r="D5526" s="2"/>
    </row>
    <row r="5527" spans="1:4" x14ac:dyDescent="0.2">
      <c r="A5527" s="2"/>
      <c r="B5527" s="2"/>
      <c r="C5527" s="2"/>
      <c r="D5527" s="2"/>
    </row>
    <row r="5528" spans="1:4" x14ac:dyDescent="0.2">
      <c r="A5528" s="2"/>
      <c r="B5528" s="2"/>
      <c r="C5528" s="2"/>
      <c r="D5528" s="2"/>
    </row>
    <row r="5529" spans="1:4" x14ac:dyDescent="0.2">
      <c r="A5529" s="2"/>
      <c r="B5529" s="2"/>
      <c r="C5529" s="2"/>
      <c r="D5529" s="2"/>
    </row>
    <row r="5530" spans="1:4" x14ac:dyDescent="0.2">
      <c r="A5530" s="2"/>
      <c r="B5530" s="2"/>
      <c r="C5530" s="2"/>
      <c r="D5530" s="2"/>
    </row>
    <row r="5531" spans="1:4" x14ac:dyDescent="0.2">
      <c r="A5531" s="2"/>
      <c r="B5531" s="2"/>
      <c r="C5531" s="2"/>
      <c r="D5531" s="2"/>
    </row>
    <row r="5532" spans="1:4" x14ac:dyDescent="0.2">
      <c r="A5532" s="2"/>
      <c r="B5532" s="2"/>
      <c r="C5532" s="2"/>
      <c r="D5532" s="2"/>
    </row>
    <row r="5533" spans="1:4" x14ac:dyDescent="0.2">
      <c r="A5533" s="2"/>
      <c r="B5533" s="2"/>
      <c r="C5533" s="2"/>
      <c r="D5533" s="2"/>
    </row>
    <row r="5534" spans="1:4" x14ac:dyDescent="0.2">
      <c r="A5534" s="2"/>
      <c r="B5534" s="2"/>
      <c r="C5534" s="2"/>
      <c r="D5534" s="2"/>
    </row>
    <row r="5535" spans="1:4" x14ac:dyDescent="0.2">
      <c r="A5535" s="2"/>
      <c r="B5535" s="2"/>
      <c r="C5535" s="2"/>
      <c r="D5535" s="2"/>
    </row>
    <row r="5536" spans="1:4" x14ac:dyDescent="0.2">
      <c r="A5536" s="2"/>
      <c r="B5536" s="2"/>
      <c r="C5536" s="2"/>
      <c r="D5536" s="2"/>
    </row>
    <row r="5537" spans="1:4" x14ac:dyDescent="0.2">
      <c r="A5537" s="2"/>
      <c r="B5537" s="2"/>
      <c r="C5537" s="2"/>
      <c r="D5537" s="2"/>
    </row>
    <row r="5538" spans="1:4" x14ac:dyDescent="0.2">
      <c r="A5538" s="2"/>
      <c r="B5538" s="2"/>
      <c r="C5538" s="2"/>
      <c r="D5538" s="2"/>
    </row>
    <row r="5539" spans="1:4" x14ac:dyDescent="0.2">
      <c r="A5539" s="2"/>
      <c r="B5539" s="2"/>
      <c r="C5539" s="2"/>
      <c r="D5539" s="2"/>
    </row>
    <row r="5540" spans="1:4" x14ac:dyDescent="0.2">
      <c r="A5540" s="2"/>
      <c r="B5540" s="2"/>
      <c r="C5540" s="2"/>
      <c r="D5540" s="2"/>
    </row>
    <row r="5541" spans="1:4" x14ac:dyDescent="0.2">
      <c r="A5541" s="2"/>
      <c r="B5541" s="2"/>
      <c r="C5541" s="2"/>
      <c r="D5541" s="2"/>
    </row>
    <row r="5542" spans="1:4" x14ac:dyDescent="0.2">
      <c r="A5542" s="2"/>
      <c r="B5542" s="2"/>
      <c r="C5542" s="2"/>
      <c r="D5542" s="2"/>
    </row>
    <row r="5543" spans="1:4" x14ac:dyDescent="0.2">
      <c r="A5543" s="2"/>
      <c r="B5543" s="2"/>
      <c r="C5543" s="2"/>
      <c r="D5543" s="2"/>
    </row>
    <row r="5544" spans="1:4" x14ac:dyDescent="0.2">
      <c r="A5544" s="2"/>
      <c r="B5544" s="2"/>
      <c r="C5544" s="2"/>
      <c r="D5544" s="2"/>
    </row>
    <row r="5545" spans="1:4" x14ac:dyDescent="0.2">
      <c r="A5545" s="2"/>
      <c r="B5545" s="2"/>
      <c r="C5545" s="2"/>
      <c r="D5545" s="2"/>
    </row>
    <row r="5546" spans="1:4" x14ac:dyDescent="0.2">
      <c r="A5546" s="2"/>
      <c r="B5546" s="2"/>
      <c r="C5546" s="2"/>
      <c r="D5546" s="2"/>
    </row>
    <row r="5547" spans="1:4" x14ac:dyDescent="0.2">
      <c r="A5547" s="2"/>
      <c r="B5547" s="2"/>
      <c r="C5547" s="2"/>
      <c r="D5547" s="2"/>
    </row>
    <row r="5548" spans="1:4" x14ac:dyDescent="0.2">
      <c r="A5548" s="2"/>
      <c r="B5548" s="2"/>
      <c r="C5548" s="2"/>
      <c r="D5548" s="2"/>
    </row>
    <row r="5549" spans="1:4" x14ac:dyDescent="0.2">
      <c r="A5549" s="2"/>
      <c r="B5549" s="2"/>
      <c r="C5549" s="2"/>
      <c r="D5549" s="2"/>
    </row>
    <row r="5550" spans="1:4" x14ac:dyDescent="0.2">
      <c r="A5550" s="2"/>
      <c r="B5550" s="2"/>
      <c r="C5550" s="2"/>
      <c r="D5550" s="2"/>
    </row>
    <row r="5551" spans="1:4" x14ac:dyDescent="0.2">
      <c r="A5551" s="2"/>
      <c r="B5551" s="2"/>
      <c r="C5551" s="2"/>
      <c r="D5551" s="2"/>
    </row>
    <row r="5552" spans="1:4" x14ac:dyDescent="0.2">
      <c r="A5552" s="2"/>
      <c r="B5552" s="2"/>
      <c r="C5552" s="2"/>
      <c r="D5552" s="2"/>
    </row>
    <row r="5553" spans="1:4" x14ac:dyDescent="0.2">
      <c r="A5553" s="2"/>
      <c r="B5553" s="2"/>
      <c r="C5553" s="2"/>
      <c r="D5553" s="2"/>
    </row>
    <row r="5554" spans="1:4" x14ac:dyDescent="0.2">
      <c r="A5554" s="2"/>
      <c r="B5554" s="2"/>
      <c r="C5554" s="2"/>
      <c r="D5554" s="2"/>
    </row>
    <row r="5555" spans="1:4" x14ac:dyDescent="0.2">
      <c r="A5555" s="2"/>
      <c r="B5555" s="2"/>
      <c r="C5555" s="2"/>
      <c r="D5555" s="2"/>
    </row>
    <row r="5556" spans="1:4" x14ac:dyDescent="0.2">
      <c r="A5556" s="2"/>
      <c r="B5556" s="2"/>
      <c r="C5556" s="2"/>
      <c r="D5556" s="2"/>
    </row>
    <row r="5557" spans="1:4" x14ac:dyDescent="0.2">
      <c r="A5557" s="2"/>
      <c r="B5557" s="2"/>
      <c r="C5557" s="2"/>
      <c r="D5557" s="2"/>
    </row>
    <row r="5558" spans="1:4" x14ac:dyDescent="0.2">
      <c r="A5558" s="2"/>
      <c r="B5558" s="2"/>
      <c r="C5558" s="2"/>
      <c r="D5558" s="2"/>
    </row>
    <row r="5559" spans="1:4" x14ac:dyDescent="0.2">
      <c r="A5559" s="2"/>
      <c r="B5559" s="2"/>
      <c r="C5559" s="2"/>
      <c r="D5559" s="2"/>
    </row>
    <row r="5560" spans="1:4" x14ac:dyDescent="0.2">
      <c r="A5560" s="2"/>
      <c r="B5560" s="2"/>
      <c r="C5560" s="2"/>
      <c r="D5560" s="2"/>
    </row>
    <row r="5561" spans="1:4" x14ac:dyDescent="0.2">
      <c r="A5561" s="2"/>
      <c r="B5561" s="2"/>
      <c r="C5561" s="2"/>
      <c r="D5561" s="2"/>
    </row>
    <row r="5562" spans="1:4" x14ac:dyDescent="0.2">
      <c r="A5562" s="2"/>
      <c r="B5562" s="2"/>
      <c r="C5562" s="2"/>
      <c r="D5562" s="2"/>
    </row>
    <row r="5563" spans="1:4" x14ac:dyDescent="0.2">
      <c r="A5563" s="2"/>
      <c r="B5563" s="2"/>
      <c r="C5563" s="2"/>
      <c r="D5563" s="2"/>
    </row>
    <row r="5564" spans="1:4" x14ac:dyDescent="0.2">
      <c r="A5564" s="2"/>
      <c r="B5564" s="2"/>
      <c r="C5564" s="2"/>
      <c r="D5564" s="2"/>
    </row>
    <row r="5565" spans="1:4" x14ac:dyDescent="0.2">
      <c r="A5565" s="2"/>
      <c r="B5565" s="2"/>
      <c r="C5565" s="2"/>
      <c r="D5565" s="2"/>
    </row>
    <row r="5566" spans="1:4" x14ac:dyDescent="0.2">
      <c r="A5566" s="2"/>
      <c r="B5566" s="2"/>
      <c r="C5566" s="2"/>
      <c r="D5566" s="2"/>
    </row>
    <row r="5567" spans="1:4" x14ac:dyDescent="0.2">
      <c r="A5567" s="2"/>
      <c r="B5567" s="2"/>
      <c r="C5567" s="2"/>
      <c r="D5567" s="2"/>
    </row>
    <row r="5568" spans="1:4" x14ac:dyDescent="0.2">
      <c r="A5568" s="2"/>
      <c r="B5568" s="2"/>
      <c r="C5568" s="2"/>
      <c r="D5568" s="2"/>
    </row>
    <row r="5569" spans="1:4" x14ac:dyDescent="0.2">
      <c r="A5569" s="2"/>
      <c r="B5569" s="2"/>
      <c r="C5569" s="2"/>
      <c r="D5569" s="2"/>
    </row>
    <row r="5570" spans="1:4" x14ac:dyDescent="0.2">
      <c r="A5570" s="2"/>
      <c r="B5570" s="2"/>
      <c r="C5570" s="2"/>
      <c r="D5570" s="2"/>
    </row>
    <row r="5571" spans="1:4" x14ac:dyDescent="0.2">
      <c r="A5571" s="2"/>
      <c r="B5571" s="2"/>
      <c r="C5571" s="2"/>
      <c r="D5571" s="2"/>
    </row>
    <row r="5572" spans="1:4" x14ac:dyDescent="0.2">
      <c r="A5572" s="2"/>
      <c r="B5572" s="2"/>
      <c r="C5572" s="2"/>
      <c r="D5572" s="2"/>
    </row>
    <row r="5573" spans="1:4" x14ac:dyDescent="0.2">
      <c r="A5573" s="2"/>
      <c r="B5573" s="2"/>
      <c r="C5573" s="2"/>
      <c r="D5573" s="2"/>
    </row>
    <row r="5574" spans="1:4" x14ac:dyDescent="0.2">
      <c r="A5574" s="2"/>
      <c r="B5574" s="2"/>
      <c r="C5574" s="2"/>
      <c r="D5574" s="2"/>
    </row>
    <row r="5575" spans="1:4" x14ac:dyDescent="0.2">
      <c r="A5575" s="2"/>
      <c r="B5575" s="2"/>
      <c r="C5575" s="2"/>
      <c r="D5575" s="2"/>
    </row>
    <row r="5576" spans="1:4" x14ac:dyDescent="0.2">
      <c r="A5576" s="2"/>
      <c r="B5576" s="2"/>
      <c r="C5576" s="2"/>
      <c r="D5576" s="2"/>
    </row>
    <row r="5577" spans="1:4" x14ac:dyDescent="0.2">
      <c r="A5577" s="2"/>
      <c r="B5577" s="2"/>
      <c r="C5577" s="2"/>
      <c r="D5577" s="2"/>
    </row>
    <row r="5578" spans="1:4" x14ac:dyDescent="0.2">
      <c r="A5578" s="2"/>
      <c r="B5578" s="2"/>
      <c r="C5578" s="2"/>
      <c r="D5578" s="2"/>
    </row>
    <row r="5579" spans="1:4" x14ac:dyDescent="0.2">
      <c r="A5579" s="2"/>
      <c r="B5579" s="2"/>
      <c r="C5579" s="2"/>
      <c r="D5579" s="2"/>
    </row>
    <row r="5580" spans="1:4" x14ac:dyDescent="0.2">
      <c r="A5580" s="2"/>
      <c r="B5580" s="2"/>
      <c r="C5580" s="2"/>
      <c r="D5580" s="2"/>
    </row>
    <row r="5581" spans="1:4" x14ac:dyDescent="0.2">
      <c r="A5581" s="2"/>
      <c r="B5581" s="2"/>
      <c r="C5581" s="2"/>
      <c r="D5581" s="2"/>
    </row>
    <row r="5582" spans="1:4" x14ac:dyDescent="0.2">
      <c r="A5582" s="2"/>
      <c r="B5582" s="2"/>
      <c r="C5582" s="2"/>
      <c r="D5582" s="2"/>
    </row>
    <row r="5583" spans="1:4" x14ac:dyDescent="0.2">
      <c r="A5583" s="2"/>
      <c r="B5583" s="2"/>
      <c r="C5583" s="2"/>
      <c r="D5583" s="2"/>
    </row>
    <row r="5584" spans="1:4" x14ac:dyDescent="0.2">
      <c r="A5584" s="2"/>
      <c r="B5584" s="2"/>
      <c r="C5584" s="2"/>
      <c r="D5584" s="2"/>
    </row>
    <row r="5585" spans="1:4" x14ac:dyDescent="0.2">
      <c r="A5585" s="2"/>
      <c r="B5585" s="2"/>
      <c r="C5585" s="2"/>
      <c r="D5585" s="2"/>
    </row>
    <row r="5586" spans="1:4" x14ac:dyDescent="0.2">
      <c r="A5586" s="2"/>
      <c r="B5586" s="2"/>
      <c r="C5586" s="2"/>
      <c r="D5586" s="2"/>
    </row>
    <row r="5587" spans="1:4" x14ac:dyDescent="0.2">
      <c r="A5587" s="2"/>
      <c r="B5587" s="2"/>
      <c r="C5587" s="2"/>
      <c r="D5587" s="2"/>
    </row>
    <row r="5588" spans="1:4" x14ac:dyDescent="0.2">
      <c r="A5588" s="2"/>
      <c r="B5588" s="2"/>
      <c r="C5588" s="2"/>
      <c r="D5588" s="2"/>
    </row>
    <row r="5589" spans="1:4" x14ac:dyDescent="0.2">
      <c r="A5589" s="2"/>
      <c r="B5589" s="2"/>
      <c r="C5589" s="2"/>
      <c r="D5589" s="2"/>
    </row>
    <row r="5590" spans="1:4" x14ac:dyDescent="0.2">
      <c r="A5590" s="2"/>
      <c r="B5590" s="2"/>
      <c r="C5590" s="2"/>
      <c r="D5590" s="2"/>
    </row>
    <row r="5591" spans="1:4" x14ac:dyDescent="0.2">
      <c r="A5591" s="2"/>
      <c r="B5591" s="2"/>
      <c r="C5591" s="2"/>
      <c r="D5591" s="2"/>
    </row>
    <row r="5592" spans="1:4" x14ac:dyDescent="0.2">
      <c r="A5592" s="2"/>
      <c r="B5592" s="2"/>
      <c r="C5592" s="2"/>
      <c r="D5592" s="2"/>
    </row>
    <row r="5593" spans="1:4" x14ac:dyDescent="0.2">
      <c r="A5593" s="2"/>
      <c r="B5593" s="2"/>
      <c r="C5593" s="2"/>
      <c r="D5593" s="2"/>
    </row>
    <row r="5594" spans="1:4" x14ac:dyDescent="0.2">
      <c r="A5594" s="2"/>
      <c r="B5594" s="2"/>
      <c r="C5594" s="2"/>
      <c r="D5594" s="2"/>
    </row>
    <row r="5595" spans="1:4" x14ac:dyDescent="0.2">
      <c r="A5595" s="2"/>
      <c r="B5595" s="2"/>
      <c r="C5595" s="2"/>
      <c r="D5595" s="2"/>
    </row>
    <row r="5596" spans="1:4" x14ac:dyDescent="0.2">
      <c r="A5596" s="2"/>
      <c r="B5596" s="2"/>
      <c r="C5596" s="2"/>
      <c r="D5596" s="2"/>
    </row>
    <row r="5597" spans="1:4" x14ac:dyDescent="0.2">
      <c r="A5597" s="2"/>
      <c r="B5597" s="2"/>
      <c r="C5597" s="2"/>
      <c r="D5597" s="2"/>
    </row>
    <row r="5598" spans="1:4" x14ac:dyDescent="0.2">
      <c r="A5598" s="2"/>
      <c r="B5598" s="2"/>
      <c r="C5598" s="2"/>
      <c r="D5598" s="2"/>
    </row>
    <row r="5599" spans="1:4" x14ac:dyDescent="0.2">
      <c r="A5599" s="2"/>
      <c r="B5599" s="2"/>
      <c r="C5599" s="2"/>
      <c r="D5599" s="2"/>
    </row>
    <row r="5600" spans="1:4" x14ac:dyDescent="0.2">
      <c r="A5600" s="2"/>
      <c r="B5600" s="2"/>
      <c r="C5600" s="2"/>
      <c r="D5600" s="2"/>
    </row>
    <row r="5601" spans="1:4" x14ac:dyDescent="0.2">
      <c r="A5601" s="2"/>
      <c r="B5601" s="2"/>
      <c r="C5601" s="2"/>
      <c r="D5601" s="2"/>
    </row>
    <row r="5602" spans="1:4" x14ac:dyDescent="0.2">
      <c r="A5602" s="2"/>
      <c r="B5602" s="2"/>
      <c r="C5602" s="2"/>
      <c r="D5602" s="2"/>
    </row>
    <row r="5603" spans="1:4" x14ac:dyDescent="0.2">
      <c r="A5603" s="2"/>
      <c r="B5603" s="2"/>
      <c r="C5603" s="2"/>
      <c r="D5603" s="2"/>
    </row>
    <row r="5604" spans="1:4" x14ac:dyDescent="0.2">
      <c r="A5604" s="2"/>
      <c r="B5604" s="2"/>
      <c r="C5604" s="2"/>
      <c r="D5604" s="2"/>
    </row>
    <row r="5605" spans="1:4" x14ac:dyDescent="0.2">
      <c r="A5605" s="2"/>
      <c r="B5605" s="2"/>
      <c r="C5605" s="2"/>
      <c r="D5605" s="2"/>
    </row>
    <row r="5606" spans="1:4" x14ac:dyDescent="0.2">
      <c r="A5606" s="2"/>
      <c r="B5606" s="2"/>
      <c r="C5606" s="2"/>
      <c r="D5606" s="2"/>
    </row>
    <row r="5607" spans="1:4" x14ac:dyDescent="0.2">
      <c r="A5607" s="2"/>
      <c r="B5607" s="2"/>
      <c r="C5607" s="2"/>
      <c r="D5607" s="2"/>
    </row>
    <row r="5608" spans="1:4" x14ac:dyDescent="0.2">
      <c r="A5608" s="2"/>
      <c r="B5608" s="2"/>
      <c r="C5608" s="2"/>
      <c r="D5608" s="2"/>
    </row>
    <row r="5609" spans="1:4" x14ac:dyDescent="0.2">
      <c r="A5609" s="2"/>
      <c r="B5609" s="2"/>
      <c r="C5609" s="2"/>
      <c r="D5609" s="2"/>
    </row>
    <row r="5610" spans="1:4" x14ac:dyDescent="0.2">
      <c r="A5610" s="2"/>
      <c r="B5610" s="2"/>
      <c r="C5610" s="2"/>
      <c r="D5610" s="2"/>
    </row>
    <row r="5611" spans="1:4" x14ac:dyDescent="0.2">
      <c r="A5611" s="2"/>
      <c r="B5611" s="2"/>
      <c r="C5611" s="2"/>
      <c r="D5611" s="2"/>
    </row>
    <row r="5612" spans="1:4" x14ac:dyDescent="0.2">
      <c r="A5612" s="2"/>
      <c r="B5612" s="2"/>
      <c r="C5612" s="2"/>
      <c r="D5612" s="2"/>
    </row>
    <row r="5613" spans="1:4" x14ac:dyDescent="0.2">
      <c r="A5613" s="2"/>
      <c r="B5613" s="2"/>
      <c r="C5613" s="2"/>
      <c r="D5613" s="2"/>
    </row>
    <row r="5614" spans="1:4" x14ac:dyDescent="0.2">
      <c r="A5614" s="2"/>
      <c r="B5614" s="2"/>
      <c r="C5614" s="2"/>
      <c r="D5614" s="2"/>
    </row>
    <row r="5615" spans="1:4" x14ac:dyDescent="0.2">
      <c r="A5615" s="2"/>
      <c r="B5615" s="2"/>
      <c r="C5615" s="2"/>
      <c r="D5615" s="2"/>
    </row>
    <row r="5616" spans="1:4" x14ac:dyDescent="0.2">
      <c r="A5616" s="2"/>
      <c r="B5616" s="2"/>
      <c r="C5616" s="2"/>
      <c r="D5616" s="2"/>
    </row>
    <row r="5617" spans="1:4" x14ac:dyDescent="0.2">
      <c r="A5617" s="2"/>
      <c r="B5617" s="2"/>
      <c r="C5617" s="2"/>
      <c r="D5617" s="2"/>
    </row>
    <row r="5618" spans="1:4" x14ac:dyDescent="0.2">
      <c r="A5618" s="2"/>
      <c r="B5618" s="2"/>
      <c r="C5618" s="2"/>
      <c r="D5618" s="2"/>
    </row>
    <row r="5619" spans="1:4" x14ac:dyDescent="0.2">
      <c r="A5619" s="2"/>
      <c r="B5619" s="2"/>
      <c r="C5619" s="2"/>
      <c r="D5619" s="2"/>
    </row>
    <row r="5620" spans="1:4" x14ac:dyDescent="0.2">
      <c r="A5620" s="2"/>
      <c r="B5620" s="2"/>
      <c r="C5620" s="2"/>
      <c r="D5620" s="2"/>
    </row>
    <row r="5621" spans="1:4" x14ac:dyDescent="0.2">
      <c r="A5621" s="2"/>
      <c r="B5621" s="2"/>
      <c r="C5621" s="2"/>
      <c r="D5621" s="2"/>
    </row>
    <row r="5622" spans="1:4" x14ac:dyDescent="0.2">
      <c r="A5622" s="2"/>
      <c r="B5622" s="2"/>
      <c r="C5622" s="2"/>
      <c r="D5622" s="2"/>
    </row>
    <row r="5623" spans="1:4" x14ac:dyDescent="0.2">
      <c r="A5623" s="2"/>
      <c r="B5623" s="2"/>
      <c r="C5623" s="2"/>
      <c r="D5623" s="2"/>
    </row>
    <row r="5624" spans="1:4" x14ac:dyDescent="0.2">
      <c r="A5624" s="2"/>
      <c r="B5624" s="2"/>
      <c r="C5624" s="2"/>
      <c r="D5624" s="2"/>
    </row>
    <row r="5625" spans="1:4" x14ac:dyDescent="0.2">
      <c r="A5625" s="2"/>
      <c r="B5625" s="2"/>
      <c r="C5625" s="2"/>
      <c r="D5625" s="2"/>
    </row>
    <row r="5626" spans="1:4" x14ac:dyDescent="0.2">
      <c r="A5626" s="2"/>
      <c r="B5626" s="2"/>
      <c r="C5626" s="2"/>
      <c r="D5626" s="2"/>
    </row>
    <row r="5627" spans="1:4" x14ac:dyDescent="0.2">
      <c r="A5627" s="2"/>
      <c r="B5627" s="2"/>
      <c r="C5627" s="2"/>
      <c r="D5627" s="2"/>
    </row>
    <row r="5628" spans="1:4" x14ac:dyDescent="0.2">
      <c r="A5628" s="2"/>
      <c r="B5628" s="2"/>
      <c r="C5628" s="2"/>
      <c r="D5628" s="2"/>
    </row>
    <row r="5629" spans="1:4" x14ac:dyDescent="0.2">
      <c r="A5629" s="2"/>
      <c r="B5629" s="2"/>
      <c r="C5629" s="2"/>
      <c r="D5629" s="2"/>
    </row>
    <row r="5630" spans="1:4" x14ac:dyDescent="0.2">
      <c r="A5630" s="2"/>
      <c r="B5630" s="2"/>
      <c r="C5630" s="2"/>
      <c r="D5630" s="2"/>
    </row>
    <row r="5631" spans="1:4" x14ac:dyDescent="0.2">
      <c r="A5631" s="2"/>
      <c r="B5631" s="2"/>
      <c r="C5631" s="2"/>
      <c r="D5631" s="2"/>
    </row>
    <row r="5632" spans="1:4" x14ac:dyDescent="0.2">
      <c r="A5632" s="2"/>
      <c r="B5632" s="2"/>
      <c r="C5632" s="2"/>
      <c r="D5632" s="2"/>
    </row>
    <row r="5633" spans="1:4" x14ac:dyDescent="0.2">
      <c r="A5633" s="2"/>
      <c r="B5633" s="2"/>
      <c r="C5633" s="2"/>
      <c r="D5633" s="2"/>
    </row>
    <row r="5634" spans="1:4" x14ac:dyDescent="0.2">
      <c r="A5634" s="2"/>
      <c r="B5634" s="2"/>
      <c r="C5634" s="2"/>
      <c r="D5634" s="2"/>
    </row>
    <row r="5635" spans="1:4" x14ac:dyDescent="0.2">
      <c r="A5635" s="2"/>
      <c r="B5635" s="2"/>
      <c r="C5635" s="2"/>
      <c r="D5635" s="2"/>
    </row>
    <row r="5636" spans="1:4" x14ac:dyDescent="0.2">
      <c r="A5636" s="2"/>
      <c r="B5636" s="2"/>
      <c r="C5636" s="2"/>
      <c r="D5636" s="2"/>
    </row>
    <row r="5637" spans="1:4" x14ac:dyDescent="0.2">
      <c r="A5637" s="2"/>
      <c r="B5637" s="2"/>
      <c r="C5637" s="2"/>
      <c r="D5637" s="2"/>
    </row>
    <row r="5638" spans="1:4" x14ac:dyDescent="0.2">
      <c r="A5638" s="2"/>
      <c r="B5638" s="2"/>
      <c r="C5638" s="2"/>
      <c r="D5638" s="2"/>
    </row>
    <row r="5639" spans="1:4" x14ac:dyDescent="0.2">
      <c r="A5639" s="2"/>
      <c r="B5639" s="2"/>
      <c r="C5639" s="2"/>
      <c r="D5639" s="2"/>
    </row>
    <row r="5640" spans="1:4" x14ac:dyDescent="0.2">
      <c r="A5640" s="2"/>
      <c r="B5640" s="2"/>
      <c r="C5640" s="2"/>
      <c r="D5640" s="2"/>
    </row>
    <row r="5641" spans="1:4" x14ac:dyDescent="0.2">
      <c r="A5641" s="2"/>
      <c r="B5641" s="2"/>
      <c r="C5641" s="2"/>
      <c r="D5641" s="2"/>
    </row>
    <row r="5642" spans="1:4" x14ac:dyDescent="0.2">
      <c r="A5642" s="2"/>
      <c r="B5642" s="2"/>
      <c r="C5642" s="2"/>
      <c r="D5642" s="2"/>
    </row>
    <row r="5643" spans="1:4" x14ac:dyDescent="0.2">
      <c r="A5643" s="2"/>
      <c r="B5643" s="2"/>
      <c r="C5643" s="2"/>
      <c r="D5643" s="2"/>
    </row>
    <row r="5644" spans="1:4" x14ac:dyDescent="0.2">
      <c r="A5644" s="2"/>
      <c r="B5644" s="2"/>
      <c r="C5644" s="2"/>
      <c r="D5644" s="2"/>
    </row>
    <row r="5645" spans="1:4" x14ac:dyDescent="0.2">
      <c r="A5645" s="2"/>
      <c r="B5645" s="2"/>
      <c r="C5645" s="2"/>
      <c r="D5645" s="2"/>
    </row>
    <row r="5646" spans="1:4" x14ac:dyDescent="0.2">
      <c r="A5646" s="2"/>
      <c r="B5646" s="2"/>
      <c r="C5646" s="2"/>
      <c r="D5646" s="2"/>
    </row>
    <row r="5647" spans="1:4" x14ac:dyDescent="0.2">
      <c r="A5647" s="2"/>
      <c r="B5647" s="2"/>
      <c r="C5647" s="2"/>
      <c r="D5647" s="2"/>
    </row>
    <row r="5648" spans="1:4" x14ac:dyDescent="0.2">
      <c r="A5648" s="2"/>
      <c r="B5648" s="2"/>
      <c r="C5648" s="2"/>
      <c r="D5648" s="2"/>
    </row>
    <row r="5649" spans="1:4" x14ac:dyDescent="0.2">
      <c r="A5649" s="2"/>
      <c r="B5649" s="2"/>
      <c r="C5649" s="2"/>
      <c r="D5649" s="2"/>
    </row>
    <row r="5650" spans="1:4" x14ac:dyDescent="0.2">
      <c r="A5650" s="2"/>
      <c r="B5650" s="2"/>
      <c r="C5650" s="2"/>
      <c r="D5650" s="2"/>
    </row>
    <row r="5651" spans="1:4" x14ac:dyDescent="0.2">
      <c r="A5651" s="2"/>
      <c r="B5651" s="2"/>
      <c r="C5651" s="2"/>
      <c r="D5651" s="2"/>
    </row>
    <row r="5652" spans="1:4" x14ac:dyDescent="0.2">
      <c r="A5652" s="2"/>
      <c r="B5652" s="2"/>
      <c r="C5652" s="2"/>
      <c r="D5652" s="2"/>
    </row>
    <row r="5653" spans="1:4" x14ac:dyDescent="0.2">
      <c r="A5653" s="2"/>
      <c r="B5653" s="2"/>
      <c r="C5653" s="2"/>
      <c r="D5653" s="2"/>
    </row>
    <row r="5654" spans="1:4" x14ac:dyDescent="0.2">
      <c r="A5654" s="2"/>
      <c r="B5654" s="2"/>
      <c r="C5654" s="2"/>
      <c r="D5654" s="2"/>
    </row>
    <row r="5655" spans="1:4" x14ac:dyDescent="0.2">
      <c r="A5655" s="2"/>
      <c r="B5655" s="2"/>
      <c r="C5655" s="2"/>
      <c r="D5655" s="2"/>
    </row>
    <row r="5656" spans="1:4" x14ac:dyDescent="0.2">
      <c r="A5656" s="2"/>
      <c r="B5656" s="2"/>
      <c r="C5656" s="2"/>
      <c r="D5656" s="2"/>
    </row>
    <row r="5657" spans="1:4" x14ac:dyDescent="0.2">
      <c r="A5657" s="2"/>
      <c r="B5657" s="2"/>
      <c r="C5657" s="2"/>
      <c r="D5657" s="2"/>
    </row>
    <row r="5658" spans="1:4" x14ac:dyDescent="0.2">
      <c r="A5658" s="2"/>
      <c r="B5658" s="2"/>
      <c r="C5658" s="2"/>
      <c r="D5658" s="2"/>
    </row>
    <row r="5659" spans="1:4" x14ac:dyDescent="0.2">
      <c r="A5659" s="2"/>
      <c r="B5659" s="2"/>
      <c r="C5659" s="2"/>
      <c r="D5659" s="2"/>
    </row>
    <row r="5660" spans="1:4" x14ac:dyDescent="0.2">
      <c r="A5660" s="2"/>
      <c r="B5660" s="2"/>
      <c r="C5660" s="2"/>
      <c r="D5660" s="2"/>
    </row>
    <row r="5661" spans="1:4" x14ac:dyDescent="0.2">
      <c r="A5661" s="2"/>
      <c r="B5661" s="2"/>
      <c r="C5661" s="2"/>
      <c r="D5661" s="2"/>
    </row>
    <row r="5662" spans="1:4" x14ac:dyDescent="0.2">
      <c r="A5662" s="2"/>
      <c r="B5662" s="2"/>
      <c r="C5662" s="2"/>
      <c r="D5662" s="2"/>
    </row>
    <row r="5663" spans="1:4" x14ac:dyDescent="0.2">
      <c r="A5663" s="2"/>
      <c r="B5663" s="2"/>
      <c r="C5663" s="2"/>
      <c r="D5663" s="2"/>
    </row>
    <row r="5664" spans="1:4" x14ac:dyDescent="0.2">
      <c r="A5664" s="2"/>
      <c r="B5664" s="2"/>
      <c r="C5664" s="2"/>
      <c r="D5664" s="2"/>
    </row>
    <row r="5665" spans="1:4" x14ac:dyDescent="0.2">
      <c r="A5665" s="2"/>
      <c r="B5665" s="2"/>
      <c r="C5665" s="2"/>
      <c r="D5665" s="2"/>
    </row>
    <row r="5666" spans="1:4" x14ac:dyDescent="0.2">
      <c r="A5666" s="2"/>
      <c r="B5666" s="2"/>
      <c r="C5666" s="2"/>
      <c r="D5666" s="2"/>
    </row>
    <row r="5667" spans="1:4" x14ac:dyDescent="0.2">
      <c r="A5667" s="2"/>
      <c r="B5667" s="2"/>
      <c r="C5667" s="2"/>
      <c r="D5667" s="2"/>
    </row>
    <row r="5668" spans="1:4" x14ac:dyDescent="0.2">
      <c r="A5668" s="2"/>
      <c r="B5668" s="2"/>
      <c r="C5668" s="2"/>
      <c r="D5668" s="2"/>
    </row>
    <row r="5669" spans="1:4" x14ac:dyDescent="0.2">
      <c r="A5669" s="2"/>
      <c r="B5669" s="2"/>
      <c r="C5669" s="2"/>
      <c r="D5669" s="2"/>
    </row>
    <row r="5670" spans="1:4" x14ac:dyDescent="0.2">
      <c r="A5670" s="2"/>
      <c r="B5670" s="2"/>
      <c r="C5670" s="2"/>
      <c r="D5670" s="2"/>
    </row>
    <row r="5671" spans="1:4" x14ac:dyDescent="0.2">
      <c r="A5671" s="2"/>
      <c r="B5671" s="2"/>
      <c r="C5671" s="2"/>
      <c r="D5671" s="2"/>
    </row>
    <row r="5672" spans="1:4" x14ac:dyDescent="0.2">
      <c r="A5672" s="2"/>
      <c r="B5672" s="2"/>
      <c r="C5672" s="2"/>
      <c r="D5672" s="2"/>
    </row>
    <row r="5673" spans="1:4" x14ac:dyDescent="0.2">
      <c r="A5673" s="2"/>
      <c r="B5673" s="2"/>
      <c r="C5673" s="2"/>
      <c r="D5673" s="2"/>
    </row>
    <row r="5674" spans="1:4" x14ac:dyDescent="0.2">
      <c r="A5674" s="2"/>
      <c r="B5674" s="2"/>
      <c r="C5674" s="2"/>
      <c r="D5674" s="2"/>
    </row>
    <row r="5675" spans="1:4" x14ac:dyDescent="0.2">
      <c r="A5675" s="2"/>
      <c r="B5675" s="2"/>
      <c r="C5675" s="2"/>
      <c r="D5675" s="2"/>
    </row>
    <row r="5676" spans="1:4" x14ac:dyDescent="0.2">
      <c r="A5676" s="2"/>
      <c r="B5676" s="2"/>
      <c r="C5676" s="2"/>
      <c r="D5676" s="2"/>
    </row>
    <row r="5677" spans="1:4" x14ac:dyDescent="0.2">
      <c r="A5677" s="2"/>
      <c r="B5677" s="2"/>
      <c r="C5677" s="2"/>
      <c r="D5677" s="2"/>
    </row>
    <row r="5678" spans="1:4" x14ac:dyDescent="0.2">
      <c r="A5678" s="2"/>
      <c r="B5678" s="2"/>
      <c r="C5678" s="2"/>
      <c r="D5678" s="2"/>
    </row>
    <row r="5679" spans="1:4" x14ac:dyDescent="0.2">
      <c r="A5679" s="2"/>
      <c r="B5679" s="2"/>
      <c r="C5679" s="2"/>
      <c r="D5679" s="2"/>
    </row>
    <row r="5680" spans="1:4" x14ac:dyDescent="0.2">
      <c r="A5680" s="2"/>
      <c r="B5680" s="2"/>
      <c r="C5680" s="2"/>
      <c r="D5680" s="2"/>
    </row>
    <row r="5681" spans="1:4" x14ac:dyDescent="0.2">
      <c r="A5681" s="2"/>
      <c r="B5681" s="2"/>
      <c r="C5681" s="2"/>
      <c r="D5681" s="2"/>
    </row>
    <row r="5682" spans="1:4" x14ac:dyDescent="0.2">
      <c r="A5682" s="2"/>
      <c r="B5682" s="2"/>
      <c r="C5682" s="2"/>
      <c r="D5682" s="2"/>
    </row>
    <row r="5683" spans="1:4" x14ac:dyDescent="0.2">
      <c r="A5683" s="2"/>
      <c r="B5683" s="2"/>
      <c r="C5683" s="2"/>
      <c r="D5683" s="2"/>
    </row>
    <row r="5684" spans="1:4" x14ac:dyDescent="0.2">
      <c r="A5684" s="2"/>
      <c r="B5684" s="2"/>
      <c r="C5684" s="2"/>
      <c r="D5684" s="2"/>
    </row>
    <row r="5685" spans="1:4" x14ac:dyDescent="0.2">
      <c r="A5685" s="2"/>
      <c r="B5685" s="2"/>
      <c r="C5685" s="2"/>
      <c r="D5685" s="2"/>
    </row>
    <row r="5686" spans="1:4" x14ac:dyDescent="0.2">
      <c r="A5686" s="2"/>
      <c r="B5686" s="2"/>
      <c r="C5686" s="2"/>
      <c r="D5686" s="2"/>
    </row>
    <row r="5687" spans="1:4" x14ac:dyDescent="0.2">
      <c r="A5687" s="2"/>
      <c r="B5687" s="2"/>
      <c r="C5687" s="2"/>
      <c r="D5687" s="2"/>
    </row>
    <row r="5688" spans="1:4" x14ac:dyDescent="0.2">
      <c r="A5688" s="2"/>
      <c r="B5688" s="2"/>
      <c r="C5688" s="2"/>
      <c r="D5688" s="2"/>
    </row>
    <row r="5689" spans="1:4" x14ac:dyDescent="0.2">
      <c r="A5689" s="2"/>
      <c r="B5689" s="2"/>
      <c r="C5689" s="2"/>
      <c r="D5689" s="2"/>
    </row>
    <row r="5690" spans="1:4" x14ac:dyDescent="0.2">
      <c r="A5690" s="2"/>
      <c r="B5690" s="2"/>
      <c r="C5690" s="2"/>
      <c r="D5690" s="2"/>
    </row>
    <row r="5691" spans="1:4" x14ac:dyDescent="0.2">
      <c r="A5691" s="2"/>
      <c r="B5691" s="2"/>
      <c r="C5691" s="2"/>
      <c r="D5691" s="2"/>
    </row>
    <row r="5692" spans="1:4" x14ac:dyDescent="0.2">
      <c r="A5692" s="2"/>
      <c r="B5692" s="2"/>
      <c r="C5692" s="2"/>
      <c r="D5692" s="2"/>
    </row>
    <row r="5693" spans="1:4" x14ac:dyDescent="0.2">
      <c r="A5693" s="2"/>
      <c r="B5693" s="2"/>
      <c r="C5693" s="2"/>
      <c r="D5693" s="2"/>
    </row>
    <row r="5694" spans="1:4" x14ac:dyDescent="0.2">
      <c r="A5694" s="2"/>
      <c r="B5694" s="2"/>
      <c r="C5694" s="2"/>
      <c r="D5694" s="2"/>
    </row>
    <row r="5695" spans="1:4" x14ac:dyDescent="0.2">
      <c r="A5695" s="2"/>
      <c r="B5695" s="2"/>
      <c r="C5695" s="2"/>
      <c r="D5695" s="2"/>
    </row>
    <row r="5696" spans="1:4" x14ac:dyDescent="0.2">
      <c r="A5696" s="2"/>
      <c r="B5696" s="2"/>
      <c r="C5696" s="2"/>
      <c r="D5696" s="2"/>
    </row>
    <row r="5697" spans="1:4" x14ac:dyDescent="0.2">
      <c r="A5697" s="2"/>
      <c r="B5697" s="2"/>
      <c r="C5697" s="2"/>
      <c r="D5697" s="2"/>
    </row>
    <row r="5698" spans="1:4" x14ac:dyDescent="0.2">
      <c r="A5698" s="2"/>
      <c r="B5698" s="2"/>
      <c r="C5698" s="2"/>
      <c r="D5698" s="2"/>
    </row>
    <row r="5699" spans="1:4" x14ac:dyDescent="0.2">
      <c r="A5699" s="2"/>
      <c r="B5699" s="2"/>
      <c r="C5699" s="2"/>
      <c r="D5699" s="2"/>
    </row>
    <row r="5700" spans="1:4" x14ac:dyDescent="0.2">
      <c r="A5700" s="2"/>
      <c r="B5700" s="2"/>
      <c r="C5700" s="2"/>
      <c r="D5700" s="2"/>
    </row>
    <row r="5701" spans="1:4" x14ac:dyDescent="0.2">
      <c r="A5701" s="2"/>
      <c r="B5701" s="2"/>
      <c r="C5701" s="2"/>
      <c r="D5701" s="2"/>
    </row>
    <row r="5702" spans="1:4" x14ac:dyDescent="0.2">
      <c r="A5702" s="2"/>
      <c r="B5702" s="2"/>
      <c r="C5702" s="2"/>
      <c r="D5702" s="2"/>
    </row>
    <row r="5703" spans="1:4" x14ac:dyDescent="0.2">
      <c r="A5703" s="2"/>
      <c r="B5703" s="2"/>
      <c r="C5703" s="2"/>
      <c r="D5703" s="2"/>
    </row>
    <row r="5704" spans="1:4" x14ac:dyDescent="0.2">
      <c r="A5704" s="2"/>
      <c r="B5704" s="2"/>
      <c r="C5704" s="2"/>
      <c r="D5704" s="2"/>
    </row>
    <row r="5705" spans="1:4" x14ac:dyDescent="0.2">
      <c r="A5705" s="2"/>
      <c r="B5705" s="2"/>
      <c r="C5705" s="2"/>
      <c r="D5705" s="2"/>
    </row>
    <row r="5706" spans="1:4" x14ac:dyDescent="0.2">
      <c r="A5706" s="2"/>
      <c r="B5706" s="2"/>
      <c r="C5706" s="2"/>
      <c r="D5706" s="2"/>
    </row>
    <row r="5707" spans="1:4" x14ac:dyDescent="0.2">
      <c r="A5707" s="2"/>
      <c r="B5707" s="2"/>
      <c r="C5707" s="2"/>
      <c r="D5707" s="2"/>
    </row>
    <row r="5708" spans="1:4" x14ac:dyDescent="0.2">
      <c r="A5708" s="2"/>
      <c r="B5708" s="2"/>
      <c r="C5708" s="2"/>
      <c r="D5708" s="2"/>
    </row>
    <row r="5709" spans="1:4" x14ac:dyDescent="0.2">
      <c r="A5709" s="2"/>
      <c r="B5709" s="2"/>
      <c r="C5709" s="2"/>
      <c r="D5709" s="2"/>
    </row>
    <row r="5710" spans="1:4" x14ac:dyDescent="0.2">
      <c r="A5710" s="2"/>
      <c r="B5710" s="2"/>
      <c r="C5710" s="2"/>
      <c r="D5710" s="2"/>
    </row>
    <row r="5711" spans="1:4" x14ac:dyDescent="0.2">
      <c r="A5711" s="2"/>
      <c r="B5711" s="2"/>
      <c r="C5711" s="2"/>
      <c r="D5711" s="2"/>
    </row>
    <row r="5712" spans="1:4" x14ac:dyDescent="0.2">
      <c r="A5712" s="2"/>
      <c r="B5712" s="2"/>
      <c r="C5712" s="2"/>
      <c r="D5712" s="2"/>
    </row>
    <row r="5713" spans="1:4" x14ac:dyDescent="0.2">
      <c r="A5713" s="2"/>
      <c r="B5713" s="2"/>
      <c r="C5713" s="2"/>
      <c r="D5713" s="2"/>
    </row>
    <row r="5714" spans="1:4" x14ac:dyDescent="0.2">
      <c r="A5714" s="2"/>
      <c r="B5714" s="2"/>
      <c r="C5714" s="2"/>
      <c r="D5714" s="2"/>
    </row>
    <row r="5715" spans="1:4" x14ac:dyDescent="0.2">
      <c r="A5715" s="2"/>
      <c r="B5715" s="2"/>
      <c r="C5715" s="2"/>
      <c r="D5715" s="2"/>
    </row>
    <row r="5716" spans="1:4" x14ac:dyDescent="0.2">
      <c r="A5716" s="2"/>
      <c r="B5716" s="2"/>
      <c r="C5716" s="2"/>
      <c r="D5716" s="2"/>
    </row>
    <row r="5717" spans="1:4" x14ac:dyDescent="0.2">
      <c r="A5717" s="2"/>
      <c r="B5717" s="2"/>
      <c r="C5717" s="2"/>
      <c r="D5717" s="2"/>
    </row>
    <row r="5718" spans="1:4" x14ac:dyDescent="0.2">
      <c r="A5718" s="2"/>
      <c r="B5718" s="2"/>
      <c r="C5718" s="2"/>
      <c r="D5718" s="2"/>
    </row>
    <row r="5719" spans="1:4" x14ac:dyDescent="0.2">
      <c r="A5719" s="2"/>
      <c r="B5719" s="2"/>
      <c r="C5719" s="2"/>
      <c r="D5719" s="2"/>
    </row>
    <row r="5720" spans="1:4" x14ac:dyDescent="0.2">
      <c r="A5720" s="2"/>
      <c r="B5720" s="2"/>
      <c r="C5720" s="2"/>
      <c r="D5720" s="2"/>
    </row>
    <row r="5721" spans="1:4" x14ac:dyDescent="0.2">
      <c r="A5721" s="2"/>
      <c r="B5721" s="2"/>
      <c r="C5721" s="2"/>
      <c r="D5721" s="2"/>
    </row>
    <row r="5722" spans="1:4" x14ac:dyDescent="0.2">
      <c r="A5722" s="2"/>
      <c r="B5722" s="2"/>
      <c r="C5722" s="2"/>
      <c r="D5722" s="2"/>
    </row>
    <row r="5723" spans="1:4" x14ac:dyDescent="0.2">
      <c r="A5723" s="2"/>
      <c r="B5723" s="2"/>
      <c r="C5723" s="2"/>
      <c r="D5723" s="2"/>
    </row>
    <row r="5724" spans="1:4" x14ac:dyDescent="0.2">
      <c r="A5724" s="2"/>
      <c r="B5724" s="2"/>
      <c r="C5724" s="2"/>
      <c r="D5724" s="2"/>
    </row>
    <row r="5725" spans="1:4" x14ac:dyDescent="0.2">
      <c r="A5725" s="2"/>
      <c r="B5725" s="2"/>
      <c r="C5725" s="2"/>
      <c r="D5725" s="2"/>
    </row>
    <row r="5726" spans="1:4" x14ac:dyDescent="0.2">
      <c r="A5726" s="2"/>
      <c r="B5726" s="2"/>
      <c r="C5726" s="2"/>
      <c r="D5726" s="2"/>
    </row>
    <row r="5727" spans="1:4" x14ac:dyDescent="0.2">
      <c r="A5727" s="2"/>
      <c r="B5727" s="2"/>
      <c r="C5727" s="2"/>
      <c r="D5727" s="2"/>
    </row>
    <row r="5728" spans="1:4" x14ac:dyDescent="0.2">
      <c r="A5728" s="2"/>
      <c r="B5728" s="2"/>
      <c r="C5728" s="2"/>
      <c r="D5728" s="2"/>
    </row>
    <row r="5729" spans="1:4" x14ac:dyDescent="0.2">
      <c r="A5729" s="2"/>
      <c r="B5729" s="2"/>
      <c r="C5729" s="2"/>
      <c r="D5729" s="2"/>
    </row>
    <row r="5730" spans="1:4" x14ac:dyDescent="0.2">
      <c r="A5730" s="2"/>
      <c r="B5730" s="2"/>
      <c r="C5730" s="2"/>
      <c r="D5730" s="2"/>
    </row>
    <row r="5731" spans="1:4" x14ac:dyDescent="0.2">
      <c r="A5731" s="2"/>
      <c r="B5731" s="2"/>
      <c r="C5731" s="2"/>
      <c r="D5731" s="2"/>
    </row>
    <row r="5732" spans="1:4" x14ac:dyDescent="0.2">
      <c r="A5732" s="2"/>
      <c r="B5732" s="2"/>
      <c r="C5732" s="2"/>
      <c r="D5732" s="2"/>
    </row>
    <row r="5733" spans="1:4" x14ac:dyDescent="0.2">
      <c r="A5733" s="2"/>
      <c r="B5733" s="2"/>
      <c r="C5733" s="2"/>
      <c r="D5733" s="2"/>
    </row>
    <row r="5734" spans="1:4" x14ac:dyDescent="0.2">
      <c r="A5734" s="2"/>
      <c r="B5734" s="2"/>
      <c r="C5734" s="2"/>
      <c r="D5734" s="2"/>
    </row>
    <row r="5735" spans="1:4" x14ac:dyDescent="0.2">
      <c r="A5735" s="2"/>
      <c r="B5735" s="2"/>
      <c r="C5735" s="2"/>
      <c r="D5735" s="2"/>
    </row>
    <row r="5736" spans="1:4" x14ac:dyDescent="0.2">
      <c r="A5736" s="2"/>
      <c r="B5736" s="2"/>
      <c r="C5736" s="2"/>
      <c r="D5736" s="2"/>
    </row>
    <row r="5737" spans="1:4" x14ac:dyDescent="0.2">
      <c r="A5737" s="2"/>
      <c r="B5737" s="2"/>
      <c r="C5737" s="2"/>
      <c r="D5737" s="2"/>
    </row>
    <row r="5738" spans="1:4" x14ac:dyDescent="0.2">
      <c r="A5738" s="2"/>
      <c r="B5738" s="2"/>
      <c r="C5738" s="2"/>
      <c r="D5738" s="2"/>
    </row>
    <row r="5739" spans="1:4" x14ac:dyDescent="0.2">
      <c r="A5739" s="2"/>
      <c r="B5739" s="2"/>
      <c r="C5739" s="2"/>
      <c r="D5739" s="2"/>
    </row>
    <row r="5740" spans="1:4" x14ac:dyDescent="0.2">
      <c r="A5740" s="2"/>
      <c r="B5740" s="2"/>
      <c r="C5740" s="2"/>
      <c r="D5740" s="2"/>
    </row>
    <row r="5741" spans="1:4" x14ac:dyDescent="0.2">
      <c r="A5741" s="2"/>
      <c r="B5741" s="2"/>
      <c r="C5741" s="2"/>
      <c r="D5741" s="2"/>
    </row>
    <row r="5742" spans="1:4" x14ac:dyDescent="0.2">
      <c r="A5742" s="2"/>
      <c r="B5742" s="2"/>
      <c r="C5742" s="2"/>
      <c r="D5742" s="2"/>
    </row>
    <row r="5743" spans="1:4" x14ac:dyDescent="0.2">
      <c r="A5743" s="2"/>
      <c r="B5743" s="2"/>
      <c r="C5743" s="2"/>
      <c r="D5743" s="2"/>
    </row>
    <row r="5744" spans="1:4" x14ac:dyDescent="0.2">
      <c r="A5744" s="2"/>
      <c r="B5744" s="2"/>
      <c r="C5744" s="2"/>
      <c r="D5744" s="2"/>
    </row>
    <row r="5745" spans="1:4" x14ac:dyDescent="0.2">
      <c r="A5745" s="2"/>
      <c r="B5745" s="2"/>
      <c r="C5745" s="2"/>
      <c r="D5745" s="2"/>
    </row>
    <row r="5746" spans="1:4" x14ac:dyDescent="0.2">
      <c r="A5746" s="2"/>
      <c r="B5746" s="2"/>
      <c r="C5746" s="2"/>
      <c r="D5746" s="2"/>
    </row>
    <row r="5747" spans="1:4" x14ac:dyDescent="0.2">
      <c r="A5747" s="2"/>
      <c r="B5747" s="2"/>
      <c r="C5747" s="2"/>
      <c r="D5747" s="2"/>
    </row>
    <row r="5748" spans="1:4" x14ac:dyDescent="0.2">
      <c r="A5748" s="2"/>
      <c r="B5748" s="2"/>
      <c r="C5748" s="2"/>
      <c r="D5748" s="2"/>
    </row>
    <row r="5749" spans="1:4" x14ac:dyDescent="0.2">
      <c r="A5749" s="2"/>
      <c r="B5749" s="2"/>
      <c r="C5749" s="2"/>
      <c r="D5749" s="2"/>
    </row>
    <row r="5750" spans="1:4" x14ac:dyDescent="0.2">
      <c r="A5750" s="2"/>
      <c r="B5750" s="2"/>
      <c r="C5750" s="2"/>
      <c r="D5750" s="2"/>
    </row>
    <row r="5751" spans="1:4" x14ac:dyDescent="0.2">
      <c r="A5751" s="2"/>
      <c r="B5751" s="2"/>
      <c r="C5751" s="2"/>
      <c r="D5751" s="2"/>
    </row>
    <row r="5752" spans="1:4" x14ac:dyDescent="0.2">
      <c r="A5752" s="2"/>
      <c r="B5752" s="2"/>
      <c r="C5752" s="2"/>
      <c r="D5752" s="2"/>
    </row>
    <row r="5753" spans="1:4" x14ac:dyDescent="0.2">
      <c r="A5753" s="2"/>
      <c r="B5753" s="2"/>
      <c r="C5753" s="2"/>
      <c r="D5753" s="2"/>
    </row>
    <row r="5754" spans="1:4" x14ac:dyDescent="0.2">
      <c r="A5754" s="2"/>
      <c r="B5754" s="2"/>
      <c r="C5754" s="2"/>
      <c r="D5754" s="2"/>
    </row>
    <row r="5755" spans="1:4" x14ac:dyDescent="0.2">
      <c r="A5755" s="2"/>
      <c r="B5755" s="2"/>
      <c r="C5755" s="2"/>
      <c r="D5755" s="2"/>
    </row>
    <row r="5756" spans="1:4" x14ac:dyDescent="0.2">
      <c r="A5756" s="2"/>
      <c r="B5756" s="2"/>
      <c r="C5756" s="2"/>
      <c r="D5756" s="2"/>
    </row>
    <row r="5757" spans="1:4" x14ac:dyDescent="0.2">
      <c r="A5757" s="2"/>
      <c r="B5757" s="2"/>
      <c r="C5757" s="2"/>
      <c r="D5757" s="2"/>
    </row>
    <row r="5758" spans="1:4" x14ac:dyDescent="0.2">
      <c r="A5758" s="2"/>
      <c r="B5758" s="2"/>
      <c r="C5758" s="2"/>
      <c r="D5758" s="2"/>
    </row>
    <row r="5759" spans="1:4" x14ac:dyDescent="0.2">
      <c r="A5759" s="2"/>
      <c r="B5759" s="2"/>
      <c r="C5759" s="2"/>
      <c r="D5759" s="2"/>
    </row>
    <row r="5760" spans="1:4" x14ac:dyDescent="0.2">
      <c r="A5760" s="2"/>
      <c r="B5760" s="2"/>
      <c r="C5760" s="2"/>
      <c r="D5760" s="2"/>
    </row>
    <row r="5761" spans="1:4" x14ac:dyDescent="0.2">
      <c r="A5761" s="2"/>
      <c r="B5761" s="2"/>
      <c r="C5761" s="2"/>
      <c r="D5761" s="2"/>
    </row>
    <row r="5762" spans="1:4" x14ac:dyDescent="0.2">
      <c r="A5762" s="2"/>
      <c r="B5762" s="2"/>
      <c r="C5762" s="2"/>
      <c r="D5762" s="2"/>
    </row>
    <row r="5763" spans="1:4" x14ac:dyDescent="0.2">
      <c r="A5763" s="2"/>
      <c r="B5763" s="2"/>
      <c r="C5763" s="2"/>
      <c r="D5763" s="2"/>
    </row>
    <row r="5764" spans="1:4" x14ac:dyDescent="0.2">
      <c r="A5764" s="2"/>
      <c r="B5764" s="2"/>
      <c r="C5764" s="2"/>
      <c r="D5764" s="2"/>
    </row>
    <row r="5765" spans="1:4" x14ac:dyDescent="0.2">
      <c r="A5765" s="2"/>
      <c r="B5765" s="2"/>
      <c r="C5765" s="2"/>
      <c r="D5765" s="2"/>
    </row>
    <row r="5766" spans="1:4" x14ac:dyDescent="0.2">
      <c r="A5766" s="2"/>
      <c r="B5766" s="2"/>
      <c r="C5766" s="2"/>
      <c r="D5766" s="2"/>
    </row>
    <row r="5767" spans="1:4" x14ac:dyDescent="0.2">
      <c r="A5767" s="2"/>
      <c r="B5767" s="2"/>
      <c r="C5767" s="2"/>
      <c r="D5767" s="2"/>
    </row>
    <row r="5768" spans="1:4" x14ac:dyDescent="0.2">
      <c r="A5768" s="2"/>
      <c r="B5768" s="2"/>
      <c r="C5768" s="2"/>
      <c r="D5768" s="2"/>
    </row>
    <row r="5769" spans="1:4" x14ac:dyDescent="0.2">
      <c r="A5769" s="2"/>
      <c r="B5769" s="2"/>
      <c r="C5769" s="2"/>
      <c r="D5769" s="2"/>
    </row>
    <row r="5770" spans="1:4" x14ac:dyDescent="0.2">
      <c r="A5770" s="2"/>
      <c r="B5770" s="2"/>
      <c r="C5770" s="2"/>
      <c r="D5770" s="2"/>
    </row>
    <row r="5771" spans="1:4" x14ac:dyDescent="0.2">
      <c r="A5771" s="2"/>
      <c r="B5771" s="2"/>
      <c r="C5771" s="2"/>
      <c r="D5771" s="2"/>
    </row>
    <row r="5772" spans="1:4" x14ac:dyDescent="0.2">
      <c r="A5772" s="2"/>
      <c r="B5772" s="2"/>
      <c r="C5772" s="2"/>
      <c r="D5772" s="2"/>
    </row>
    <row r="5773" spans="1:4" x14ac:dyDescent="0.2">
      <c r="A5773" s="2"/>
      <c r="B5773" s="2"/>
      <c r="C5773" s="2"/>
      <c r="D5773" s="2"/>
    </row>
    <row r="5774" spans="1:4" x14ac:dyDescent="0.2">
      <c r="A5774" s="2"/>
      <c r="B5774" s="2"/>
      <c r="C5774" s="2"/>
      <c r="D5774" s="2"/>
    </row>
    <row r="5775" spans="1:4" x14ac:dyDescent="0.2">
      <c r="A5775" s="2"/>
      <c r="B5775" s="2"/>
      <c r="C5775" s="2"/>
      <c r="D5775" s="2"/>
    </row>
    <row r="5776" spans="1:4" x14ac:dyDescent="0.2">
      <c r="A5776" s="2"/>
      <c r="B5776" s="2"/>
      <c r="C5776" s="2"/>
      <c r="D5776" s="2"/>
    </row>
    <row r="5777" spans="1:4" x14ac:dyDescent="0.2">
      <c r="A5777" s="2"/>
      <c r="B5777" s="2"/>
      <c r="C5777" s="2"/>
      <c r="D5777" s="2"/>
    </row>
    <row r="5778" spans="1:4" x14ac:dyDescent="0.2">
      <c r="A5778" s="2"/>
      <c r="B5778" s="2"/>
      <c r="C5778" s="2"/>
      <c r="D5778" s="2"/>
    </row>
    <row r="5779" spans="1:4" x14ac:dyDescent="0.2">
      <c r="A5779" s="2"/>
      <c r="B5779" s="2"/>
      <c r="C5779" s="2"/>
      <c r="D5779" s="2"/>
    </row>
    <row r="5780" spans="1:4" x14ac:dyDescent="0.2">
      <c r="A5780" s="2"/>
      <c r="B5780" s="2"/>
      <c r="C5780" s="2"/>
      <c r="D5780" s="2"/>
    </row>
    <row r="5781" spans="1:4" x14ac:dyDescent="0.2">
      <c r="A5781" s="2"/>
      <c r="B5781" s="2"/>
      <c r="C5781" s="2"/>
      <c r="D5781" s="2"/>
    </row>
    <row r="5782" spans="1:4" x14ac:dyDescent="0.2">
      <c r="A5782" s="2"/>
      <c r="B5782" s="2"/>
      <c r="C5782" s="2"/>
      <c r="D5782" s="2"/>
    </row>
    <row r="5783" spans="1:4" x14ac:dyDescent="0.2">
      <c r="A5783" s="2"/>
      <c r="B5783" s="2"/>
      <c r="C5783" s="2"/>
      <c r="D5783" s="2"/>
    </row>
    <row r="5784" spans="1:4" x14ac:dyDescent="0.2">
      <c r="A5784" s="2"/>
      <c r="B5784" s="2"/>
      <c r="C5784" s="2"/>
      <c r="D5784" s="2"/>
    </row>
    <row r="5785" spans="1:4" x14ac:dyDescent="0.2">
      <c r="A5785" s="2"/>
      <c r="B5785" s="2"/>
      <c r="C5785" s="2"/>
      <c r="D5785" s="2"/>
    </row>
    <row r="5786" spans="1:4" x14ac:dyDescent="0.2">
      <c r="A5786" s="2"/>
      <c r="B5786" s="2"/>
      <c r="C5786" s="2"/>
      <c r="D5786" s="2"/>
    </row>
    <row r="5787" spans="1:4" x14ac:dyDescent="0.2">
      <c r="A5787" s="2"/>
      <c r="B5787" s="2"/>
      <c r="C5787" s="2"/>
      <c r="D5787" s="2"/>
    </row>
    <row r="5788" spans="1:4" x14ac:dyDescent="0.2">
      <c r="A5788" s="2"/>
      <c r="B5788" s="2"/>
      <c r="C5788" s="2"/>
      <c r="D5788" s="2"/>
    </row>
    <row r="5789" spans="1:4" x14ac:dyDescent="0.2">
      <c r="A5789" s="2"/>
      <c r="B5789" s="2"/>
      <c r="C5789" s="2"/>
      <c r="D5789" s="2"/>
    </row>
    <row r="5790" spans="1:4" x14ac:dyDescent="0.2">
      <c r="A5790" s="2"/>
      <c r="B5790" s="2"/>
      <c r="C5790" s="2"/>
      <c r="D5790" s="2"/>
    </row>
    <row r="5791" spans="1:4" x14ac:dyDescent="0.2">
      <c r="A5791" s="2"/>
      <c r="B5791" s="2"/>
      <c r="C5791" s="2"/>
      <c r="D5791" s="2"/>
    </row>
    <row r="5792" spans="1:4" x14ac:dyDescent="0.2">
      <c r="A5792" s="2"/>
      <c r="B5792" s="2"/>
      <c r="C5792" s="2"/>
      <c r="D5792" s="2"/>
    </row>
    <row r="5793" spans="1:4" x14ac:dyDescent="0.2">
      <c r="A5793" s="2"/>
      <c r="B5793" s="2"/>
      <c r="C5793" s="2"/>
      <c r="D5793" s="2"/>
    </row>
    <row r="5794" spans="1:4" x14ac:dyDescent="0.2">
      <c r="A5794" s="2"/>
      <c r="B5794" s="2"/>
      <c r="C5794" s="2"/>
      <c r="D5794" s="2"/>
    </row>
    <row r="5795" spans="1:4" x14ac:dyDescent="0.2">
      <c r="A5795" s="2"/>
      <c r="B5795" s="2"/>
      <c r="C5795" s="2"/>
      <c r="D5795" s="2"/>
    </row>
    <row r="5796" spans="1:4" x14ac:dyDescent="0.2">
      <c r="A5796" s="2"/>
      <c r="B5796" s="2"/>
      <c r="C5796" s="2"/>
      <c r="D5796" s="2"/>
    </row>
    <row r="5797" spans="1:4" x14ac:dyDescent="0.2">
      <c r="A5797" s="2"/>
      <c r="B5797" s="2"/>
      <c r="C5797" s="2"/>
      <c r="D5797" s="2"/>
    </row>
    <row r="5798" spans="1:4" x14ac:dyDescent="0.2">
      <c r="A5798" s="2"/>
      <c r="B5798" s="2"/>
      <c r="C5798" s="2"/>
      <c r="D5798" s="2"/>
    </row>
    <row r="5799" spans="1:4" x14ac:dyDescent="0.2">
      <c r="A5799" s="2"/>
      <c r="B5799" s="2"/>
      <c r="C5799" s="2"/>
      <c r="D5799" s="2"/>
    </row>
    <row r="5800" spans="1:4" x14ac:dyDescent="0.2">
      <c r="A5800" s="2"/>
      <c r="B5800" s="2"/>
      <c r="C5800" s="2"/>
      <c r="D5800" s="2"/>
    </row>
    <row r="5801" spans="1:4" x14ac:dyDescent="0.2">
      <c r="A5801" s="2"/>
      <c r="B5801" s="2"/>
      <c r="C5801" s="2"/>
      <c r="D5801" s="2"/>
    </row>
    <row r="5802" spans="1:4" x14ac:dyDescent="0.2">
      <c r="A5802" s="2"/>
      <c r="B5802" s="2"/>
      <c r="C5802" s="2"/>
      <c r="D5802" s="2"/>
    </row>
    <row r="5803" spans="1:4" x14ac:dyDescent="0.2">
      <c r="A5803" s="2"/>
      <c r="B5803" s="2"/>
      <c r="C5803" s="2"/>
      <c r="D5803" s="2"/>
    </row>
    <row r="5804" spans="1:4" x14ac:dyDescent="0.2">
      <c r="A5804" s="2"/>
      <c r="B5804" s="2"/>
      <c r="C5804" s="2"/>
      <c r="D5804" s="2"/>
    </row>
    <row r="5805" spans="1:4" x14ac:dyDescent="0.2">
      <c r="A5805" s="2"/>
      <c r="B5805" s="2"/>
      <c r="C5805" s="2"/>
      <c r="D5805" s="2"/>
    </row>
    <row r="5806" spans="1:4" x14ac:dyDescent="0.2">
      <c r="A5806" s="2"/>
      <c r="B5806" s="2"/>
      <c r="C5806" s="2"/>
      <c r="D5806" s="2"/>
    </row>
    <row r="5807" spans="1:4" x14ac:dyDescent="0.2">
      <c r="A5807" s="2"/>
      <c r="B5807" s="2"/>
      <c r="C5807" s="2"/>
      <c r="D5807" s="2"/>
    </row>
    <row r="5808" spans="1:4" x14ac:dyDescent="0.2">
      <c r="A5808" s="2"/>
      <c r="B5808" s="2"/>
      <c r="C5808" s="2"/>
      <c r="D5808" s="2"/>
    </row>
    <row r="5809" spans="1:4" x14ac:dyDescent="0.2">
      <c r="A5809" s="2"/>
      <c r="B5809" s="2"/>
      <c r="C5809" s="2"/>
      <c r="D5809" s="2"/>
    </row>
    <row r="5810" spans="1:4" x14ac:dyDescent="0.2">
      <c r="A5810" s="2"/>
      <c r="B5810" s="2"/>
      <c r="C5810" s="2"/>
      <c r="D5810" s="2"/>
    </row>
    <row r="5811" spans="1:4" x14ac:dyDescent="0.2">
      <c r="A5811" s="2"/>
      <c r="B5811" s="2"/>
      <c r="C5811" s="2"/>
      <c r="D5811" s="2"/>
    </row>
    <row r="5812" spans="1:4" x14ac:dyDescent="0.2">
      <c r="A5812" s="2"/>
      <c r="B5812" s="2"/>
      <c r="C5812" s="2"/>
      <c r="D5812" s="2"/>
    </row>
    <row r="5813" spans="1:4" x14ac:dyDescent="0.2">
      <c r="A5813" s="2"/>
      <c r="B5813" s="2"/>
      <c r="C5813" s="2"/>
      <c r="D5813" s="2"/>
    </row>
    <row r="5814" spans="1:4" x14ac:dyDescent="0.2">
      <c r="A5814" s="2"/>
      <c r="B5814" s="2"/>
      <c r="C5814" s="2"/>
      <c r="D5814" s="2"/>
    </row>
    <row r="5815" spans="1:4" x14ac:dyDescent="0.2">
      <c r="A5815" s="2"/>
      <c r="B5815" s="2"/>
      <c r="C5815" s="2"/>
      <c r="D5815" s="2"/>
    </row>
    <row r="5816" spans="1:4" x14ac:dyDescent="0.2">
      <c r="A5816" s="2"/>
      <c r="B5816" s="2"/>
      <c r="C5816" s="2"/>
      <c r="D5816" s="2"/>
    </row>
    <row r="5817" spans="1:4" x14ac:dyDescent="0.2">
      <c r="A5817" s="2"/>
      <c r="B5817" s="2"/>
      <c r="C5817" s="2"/>
      <c r="D5817" s="2"/>
    </row>
    <row r="5818" spans="1:4" x14ac:dyDescent="0.2">
      <c r="A5818" s="2"/>
      <c r="B5818" s="2"/>
      <c r="C5818" s="2"/>
      <c r="D5818" s="2"/>
    </row>
    <row r="5819" spans="1:4" x14ac:dyDescent="0.2">
      <c r="A5819" s="2"/>
      <c r="B5819" s="2"/>
      <c r="C5819" s="2"/>
      <c r="D5819" s="2"/>
    </row>
    <row r="5820" spans="1:4" x14ac:dyDescent="0.2">
      <c r="A5820" s="2"/>
      <c r="B5820" s="2"/>
      <c r="C5820" s="2"/>
      <c r="D5820" s="2"/>
    </row>
    <row r="5821" spans="1:4" x14ac:dyDescent="0.2">
      <c r="A5821" s="2"/>
      <c r="B5821" s="2"/>
      <c r="C5821" s="2"/>
      <c r="D5821" s="2"/>
    </row>
    <row r="5822" spans="1:4" x14ac:dyDescent="0.2">
      <c r="A5822" s="2"/>
      <c r="B5822" s="2"/>
      <c r="C5822" s="2"/>
      <c r="D5822" s="2"/>
    </row>
    <row r="5823" spans="1:4" x14ac:dyDescent="0.2">
      <c r="A5823" s="2"/>
      <c r="B5823" s="2"/>
      <c r="C5823" s="2"/>
      <c r="D5823" s="2"/>
    </row>
    <row r="5824" spans="1:4" x14ac:dyDescent="0.2">
      <c r="A5824" s="2"/>
      <c r="B5824" s="2"/>
      <c r="C5824" s="2"/>
      <c r="D5824" s="2"/>
    </row>
    <row r="5825" spans="1:4" x14ac:dyDescent="0.2">
      <c r="A5825" s="2"/>
      <c r="B5825" s="2"/>
      <c r="C5825" s="2"/>
      <c r="D5825" s="2"/>
    </row>
    <row r="5826" spans="1:4" x14ac:dyDescent="0.2">
      <c r="A5826" s="2"/>
      <c r="B5826" s="2"/>
      <c r="C5826" s="2"/>
      <c r="D5826" s="2"/>
    </row>
    <row r="5827" spans="1:4" x14ac:dyDescent="0.2">
      <c r="A5827" s="2"/>
      <c r="B5827" s="2"/>
      <c r="C5827" s="2"/>
      <c r="D5827" s="2"/>
    </row>
    <row r="5828" spans="1:4" x14ac:dyDescent="0.2">
      <c r="A5828" s="2"/>
      <c r="B5828" s="2"/>
      <c r="C5828" s="2"/>
      <c r="D5828" s="2"/>
    </row>
    <row r="5829" spans="1:4" x14ac:dyDescent="0.2">
      <c r="A5829" s="2"/>
      <c r="B5829" s="2"/>
      <c r="C5829" s="2"/>
      <c r="D5829" s="2"/>
    </row>
    <row r="5830" spans="1:4" x14ac:dyDescent="0.2">
      <c r="A5830" s="2"/>
      <c r="B5830" s="2"/>
      <c r="C5830" s="2"/>
      <c r="D5830" s="2"/>
    </row>
    <row r="5831" spans="1:4" x14ac:dyDescent="0.2">
      <c r="A5831" s="2"/>
      <c r="B5831" s="2"/>
      <c r="C5831" s="2"/>
      <c r="D5831" s="2"/>
    </row>
    <row r="5832" spans="1:4" x14ac:dyDescent="0.2">
      <c r="A5832" s="2"/>
      <c r="B5832" s="2"/>
      <c r="C5832" s="2"/>
      <c r="D5832" s="2"/>
    </row>
    <row r="5833" spans="1:4" x14ac:dyDescent="0.2">
      <c r="A5833" s="2"/>
      <c r="B5833" s="2"/>
      <c r="C5833" s="2"/>
      <c r="D5833" s="2"/>
    </row>
    <row r="5834" spans="1:4" x14ac:dyDescent="0.2">
      <c r="A5834" s="2"/>
      <c r="B5834" s="2"/>
      <c r="C5834" s="2"/>
      <c r="D5834" s="2"/>
    </row>
    <row r="5835" spans="1:4" x14ac:dyDescent="0.2">
      <c r="A5835" s="2"/>
      <c r="B5835" s="2"/>
      <c r="C5835" s="2"/>
      <c r="D5835" s="2"/>
    </row>
    <row r="5836" spans="1:4" x14ac:dyDescent="0.2">
      <c r="A5836" s="2"/>
      <c r="B5836" s="2"/>
      <c r="C5836" s="2"/>
      <c r="D5836" s="2"/>
    </row>
    <row r="5837" spans="1:4" x14ac:dyDescent="0.2">
      <c r="A5837" s="2"/>
      <c r="B5837" s="2"/>
      <c r="C5837" s="2"/>
      <c r="D5837" s="2"/>
    </row>
    <row r="5838" spans="1:4" x14ac:dyDescent="0.2">
      <c r="A5838" s="2"/>
      <c r="B5838" s="2"/>
      <c r="C5838" s="2"/>
      <c r="D5838" s="2"/>
    </row>
    <row r="5839" spans="1:4" x14ac:dyDescent="0.2">
      <c r="A5839" s="2"/>
      <c r="B5839" s="2"/>
      <c r="C5839" s="2"/>
      <c r="D5839" s="2"/>
    </row>
    <row r="5840" spans="1:4" x14ac:dyDescent="0.2">
      <c r="A5840" s="2"/>
      <c r="B5840" s="2"/>
      <c r="C5840" s="2"/>
      <c r="D5840" s="2"/>
    </row>
    <row r="5841" spans="1:4" x14ac:dyDescent="0.2">
      <c r="A5841" s="2"/>
      <c r="B5841" s="2"/>
      <c r="C5841" s="2"/>
      <c r="D5841" s="2"/>
    </row>
    <row r="5842" spans="1:4" x14ac:dyDescent="0.2">
      <c r="A5842" s="2"/>
      <c r="B5842" s="2"/>
      <c r="C5842" s="2"/>
      <c r="D5842" s="2"/>
    </row>
    <row r="5843" spans="1:4" x14ac:dyDescent="0.2">
      <c r="A5843" s="2"/>
      <c r="B5843" s="2"/>
      <c r="C5843" s="2"/>
      <c r="D5843" s="2"/>
    </row>
    <row r="5844" spans="1:4" x14ac:dyDescent="0.2">
      <c r="A5844" s="2"/>
      <c r="B5844" s="2"/>
      <c r="C5844" s="2"/>
      <c r="D5844" s="2"/>
    </row>
    <row r="5845" spans="1:4" x14ac:dyDescent="0.2">
      <c r="A5845" s="2"/>
      <c r="B5845" s="2"/>
      <c r="C5845" s="2"/>
      <c r="D5845" s="2"/>
    </row>
    <row r="5846" spans="1:4" x14ac:dyDescent="0.2">
      <c r="A5846" s="2"/>
      <c r="B5846" s="2"/>
      <c r="C5846" s="2"/>
      <c r="D5846" s="2"/>
    </row>
    <row r="5847" spans="1:4" x14ac:dyDescent="0.2">
      <c r="A5847" s="2"/>
      <c r="B5847" s="2"/>
      <c r="C5847" s="2"/>
      <c r="D5847" s="2"/>
    </row>
    <row r="5848" spans="1:4" x14ac:dyDescent="0.2">
      <c r="A5848" s="2"/>
      <c r="B5848" s="2"/>
      <c r="C5848" s="2"/>
      <c r="D5848" s="2"/>
    </row>
    <row r="5849" spans="1:4" x14ac:dyDescent="0.2">
      <c r="A5849" s="2"/>
      <c r="B5849" s="2"/>
      <c r="C5849" s="2"/>
      <c r="D5849" s="2"/>
    </row>
    <row r="5850" spans="1:4" x14ac:dyDescent="0.2">
      <c r="A5850" s="2"/>
      <c r="B5850" s="2"/>
      <c r="C5850" s="2"/>
      <c r="D5850" s="2"/>
    </row>
    <row r="5851" spans="1:4" x14ac:dyDescent="0.2">
      <c r="A5851" s="2"/>
      <c r="B5851" s="2"/>
      <c r="C5851" s="2"/>
      <c r="D5851" s="2"/>
    </row>
    <row r="5852" spans="1:4" x14ac:dyDescent="0.2">
      <c r="A5852" s="2"/>
      <c r="B5852" s="2"/>
      <c r="C5852" s="2"/>
      <c r="D5852" s="2"/>
    </row>
    <row r="5853" spans="1:4" x14ac:dyDescent="0.2">
      <c r="A5853" s="2"/>
      <c r="B5853" s="2"/>
      <c r="C5853" s="2"/>
      <c r="D5853" s="2"/>
    </row>
    <row r="5854" spans="1:4" x14ac:dyDescent="0.2">
      <c r="A5854" s="2"/>
      <c r="B5854" s="2"/>
      <c r="C5854" s="2"/>
      <c r="D5854" s="2"/>
    </row>
    <row r="5855" spans="1:4" x14ac:dyDescent="0.2">
      <c r="A5855" s="2"/>
      <c r="B5855" s="2"/>
      <c r="C5855" s="2"/>
      <c r="D5855" s="2"/>
    </row>
    <row r="5856" spans="1:4" x14ac:dyDescent="0.2">
      <c r="A5856" s="2"/>
      <c r="B5856" s="2"/>
      <c r="C5856" s="2"/>
      <c r="D5856" s="2"/>
    </row>
    <row r="5857" spans="1:4" x14ac:dyDescent="0.2">
      <c r="A5857" s="2"/>
      <c r="B5857" s="2"/>
      <c r="C5857" s="2"/>
      <c r="D5857" s="2"/>
    </row>
    <row r="5858" spans="1:4" x14ac:dyDescent="0.2">
      <c r="A5858" s="2"/>
      <c r="B5858" s="2"/>
      <c r="C5858" s="2"/>
      <c r="D5858" s="2"/>
    </row>
    <row r="5859" spans="1:4" x14ac:dyDescent="0.2">
      <c r="A5859" s="2"/>
      <c r="B5859" s="2"/>
      <c r="C5859" s="2"/>
      <c r="D5859" s="2"/>
    </row>
    <row r="5860" spans="1:4" x14ac:dyDescent="0.2">
      <c r="A5860" s="2"/>
      <c r="B5860" s="2"/>
      <c r="C5860" s="2"/>
      <c r="D5860" s="2"/>
    </row>
    <row r="5861" spans="1:4" x14ac:dyDescent="0.2">
      <c r="A5861" s="2"/>
      <c r="B5861" s="2"/>
      <c r="C5861" s="2"/>
      <c r="D5861" s="2"/>
    </row>
    <row r="5862" spans="1:4" x14ac:dyDescent="0.2">
      <c r="A5862" s="2"/>
      <c r="B5862" s="2"/>
      <c r="C5862" s="2"/>
      <c r="D5862" s="2"/>
    </row>
    <row r="5863" spans="1:4" x14ac:dyDescent="0.2">
      <c r="A5863" s="2"/>
      <c r="B5863" s="2"/>
      <c r="C5863" s="2"/>
      <c r="D5863" s="2"/>
    </row>
    <row r="5864" spans="1:4" x14ac:dyDescent="0.2">
      <c r="A5864" s="2"/>
      <c r="B5864" s="2"/>
      <c r="C5864" s="2"/>
      <c r="D5864" s="2"/>
    </row>
    <row r="5865" spans="1:4" x14ac:dyDescent="0.2">
      <c r="A5865" s="2"/>
      <c r="B5865" s="2"/>
      <c r="C5865" s="2"/>
      <c r="D5865" s="2"/>
    </row>
    <row r="5866" spans="1:4" x14ac:dyDescent="0.2">
      <c r="A5866" s="2"/>
      <c r="B5866" s="2"/>
      <c r="C5866" s="2"/>
      <c r="D5866" s="2"/>
    </row>
    <row r="5867" spans="1:4" x14ac:dyDescent="0.2">
      <c r="A5867" s="2"/>
      <c r="B5867" s="2"/>
      <c r="C5867" s="2"/>
      <c r="D5867" s="2"/>
    </row>
    <row r="5868" spans="1:4" x14ac:dyDescent="0.2">
      <c r="A5868" s="2"/>
      <c r="B5868" s="2"/>
      <c r="C5868" s="2"/>
      <c r="D5868" s="2"/>
    </row>
    <row r="5869" spans="1:4" x14ac:dyDescent="0.2">
      <c r="A5869" s="2"/>
      <c r="B5869" s="2"/>
      <c r="C5869" s="2"/>
      <c r="D5869" s="2"/>
    </row>
    <row r="5870" spans="1:4" x14ac:dyDescent="0.2">
      <c r="A5870" s="2"/>
      <c r="B5870" s="2"/>
      <c r="C5870" s="2"/>
      <c r="D5870" s="2"/>
    </row>
    <row r="5871" spans="1:4" x14ac:dyDescent="0.2">
      <c r="A5871" s="2"/>
      <c r="B5871" s="2"/>
      <c r="C5871" s="2"/>
      <c r="D5871" s="2"/>
    </row>
    <row r="5872" spans="1:4" x14ac:dyDescent="0.2">
      <c r="A5872" s="2"/>
      <c r="B5872" s="2"/>
      <c r="C5872" s="2"/>
      <c r="D5872" s="2"/>
    </row>
    <row r="5873" spans="1:4" x14ac:dyDescent="0.2">
      <c r="A5873" s="2"/>
      <c r="B5873" s="2"/>
      <c r="C5873" s="2"/>
      <c r="D5873" s="2"/>
    </row>
    <row r="5874" spans="1:4" x14ac:dyDescent="0.2">
      <c r="A5874" s="2"/>
      <c r="B5874" s="2"/>
      <c r="C5874" s="2"/>
      <c r="D5874" s="2"/>
    </row>
    <row r="5875" spans="1:4" x14ac:dyDescent="0.2">
      <c r="A5875" s="2"/>
      <c r="B5875" s="2"/>
      <c r="C5875" s="2"/>
      <c r="D5875" s="2"/>
    </row>
    <row r="5876" spans="1:4" x14ac:dyDescent="0.2">
      <c r="A5876" s="2"/>
      <c r="B5876" s="2"/>
      <c r="C5876" s="2"/>
      <c r="D5876" s="2"/>
    </row>
    <row r="5877" spans="1:4" x14ac:dyDescent="0.2">
      <c r="A5877" s="2"/>
      <c r="B5877" s="2"/>
      <c r="C5877" s="2"/>
      <c r="D5877" s="2"/>
    </row>
    <row r="5878" spans="1:4" x14ac:dyDescent="0.2">
      <c r="A5878" s="2"/>
      <c r="B5878" s="2"/>
      <c r="C5878" s="2"/>
      <c r="D5878" s="2"/>
    </row>
    <row r="5879" spans="1:4" x14ac:dyDescent="0.2">
      <c r="A5879" s="2"/>
      <c r="B5879" s="2"/>
      <c r="C5879" s="2"/>
      <c r="D5879" s="2"/>
    </row>
    <row r="5880" spans="1:4" x14ac:dyDescent="0.2">
      <c r="A5880" s="2"/>
      <c r="B5880" s="2"/>
      <c r="C5880" s="2"/>
      <c r="D5880" s="2"/>
    </row>
    <row r="5881" spans="1:4" x14ac:dyDescent="0.2">
      <c r="A5881" s="2"/>
      <c r="B5881" s="2"/>
      <c r="C5881" s="2"/>
      <c r="D5881" s="2"/>
    </row>
    <row r="5882" spans="1:4" x14ac:dyDescent="0.2">
      <c r="A5882" s="2"/>
      <c r="B5882" s="2"/>
      <c r="C5882" s="2"/>
      <c r="D5882" s="2"/>
    </row>
    <row r="5883" spans="1:4" x14ac:dyDescent="0.2">
      <c r="A5883" s="2"/>
      <c r="B5883" s="2"/>
      <c r="C5883" s="2"/>
      <c r="D5883" s="2"/>
    </row>
    <row r="5884" spans="1:4" x14ac:dyDescent="0.2">
      <c r="A5884" s="2"/>
      <c r="B5884" s="2"/>
      <c r="C5884" s="2"/>
      <c r="D5884" s="2"/>
    </row>
    <row r="5885" spans="1:4" x14ac:dyDescent="0.2">
      <c r="A5885" s="2"/>
      <c r="B5885" s="2"/>
      <c r="C5885" s="2"/>
      <c r="D5885" s="2"/>
    </row>
    <row r="5886" spans="1:4" x14ac:dyDescent="0.2">
      <c r="A5886" s="2"/>
      <c r="B5886" s="2"/>
      <c r="C5886" s="2"/>
      <c r="D5886" s="2"/>
    </row>
    <row r="5887" spans="1:4" x14ac:dyDescent="0.2">
      <c r="A5887" s="2"/>
      <c r="B5887" s="2"/>
      <c r="C5887" s="2"/>
      <c r="D5887" s="2"/>
    </row>
    <row r="5888" spans="1:4" x14ac:dyDescent="0.2">
      <c r="A5888" s="2"/>
      <c r="B5888" s="2"/>
      <c r="C5888" s="2"/>
      <c r="D5888" s="2"/>
    </row>
    <row r="5889" spans="1:4" x14ac:dyDescent="0.2">
      <c r="A5889" s="2"/>
      <c r="B5889" s="2"/>
      <c r="C5889" s="2"/>
      <c r="D5889" s="2"/>
    </row>
    <row r="5890" spans="1:4" x14ac:dyDescent="0.2">
      <c r="A5890" s="2"/>
      <c r="B5890" s="2"/>
      <c r="C5890" s="2"/>
      <c r="D5890" s="2"/>
    </row>
    <row r="5891" spans="1:4" x14ac:dyDescent="0.2">
      <c r="A5891" s="2"/>
      <c r="B5891" s="2"/>
      <c r="C5891" s="2"/>
      <c r="D5891" s="2"/>
    </row>
    <row r="5892" spans="1:4" x14ac:dyDescent="0.2">
      <c r="A5892" s="2"/>
      <c r="B5892" s="2"/>
      <c r="C5892" s="2"/>
      <c r="D5892" s="2"/>
    </row>
    <row r="5893" spans="1:4" x14ac:dyDescent="0.2">
      <c r="A5893" s="2"/>
      <c r="B5893" s="2"/>
      <c r="C5893" s="2"/>
      <c r="D5893" s="2"/>
    </row>
    <row r="5894" spans="1:4" x14ac:dyDescent="0.2">
      <c r="A5894" s="2"/>
      <c r="B5894" s="2"/>
      <c r="C5894" s="2"/>
      <c r="D5894" s="2"/>
    </row>
    <row r="5895" spans="1:4" x14ac:dyDescent="0.2">
      <c r="A5895" s="2"/>
      <c r="B5895" s="2"/>
      <c r="C5895" s="2"/>
      <c r="D5895" s="2"/>
    </row>
    <row r="5896" spans="1:4" x14ac:dyDescent="0.2">
      <c r="A5896" s="2"/>
      <c r="B5896" s="2"/>
      <c r="C5896" s="2"/>
      <c r="D5896" s="2"/>
    </row>
    <row r="5897" spans="1:4" x14ac:dyDescent="0.2">
      <c r="A5897" s="2"/>
      <c r="B5897" s="2"/>
      <c r="C5897" s="2"/>
      <c r="D5897" s="2"/>
    </row>
    <row r="5898" spans="1:4" x14ac:dyDescent="0.2">
      <c r="A5898" s="2"/>
      <c r="B5898" s="2"/>
      <c r="C5898" s="2"/>
      <c r="D5898" s="2"/>
    </row>
    <row r="5899" spans="1:4" x14ac:dyDescent="0.2">
      <c r="A5899" s="2"/>
      <c r="B5899" s="2"/>
      <c r="C5899" s="2"/>
      <c r="D5899" s="2"/>
    </row>
    <row r="5900" spans="1:4" x14ac:dyDescent="0.2">
      <c r="A5900" s="2"/>
      <c r="B5900" s="2"/>
      <c r="C5900" s="2"/>
      <c r="D5900" s="2"/>
    </row>
    <row r="5901" spans="1:4" x14ac:dyDescent="0.2">
      <c r="A5901" s="2"/>
      <c r="B5901" s="2"/>
      <c r="C5901" s="2"/>
      <c r="D5901" s="2"/>
    </row>
    <row r="5902" spans="1:4" x14ac:dyDescent="0.2">
      <c r="A5902" s="2"/>
      <c r="B5902" s="2"/>
      <c r="C5902" s="2"/>
      <c r="D5902" s="2"/>
    </row>
    <row r="5903" spans="1:4" x14ac:dyDescent="0.2">
      <c r="A5903" s="2"/>
      <c r="B5903" s="2"/>
      <c r="C5903" s="2"/>
      <c r="D5903" s="2"/>
    </row>
    <row r="5904" spans="1:4" x14ac:dyDescent="0.2">
      <c r="A5904" s="2"/>
      <c r="B5904" s="2"/>
      <c r="C5904" s="2"/>
      <c r="D5904" s="2"/>
    </row>
    <row r="5905" spans="1:4" x14ac:dyDescent="0.2">
      <c r="A5905" s="2"/>
      <c r="B5905" s="2"/>
      <c r="C5905" s="2"/>
      <c r="D5905" s="2"/>
    </row>
    <row r="5906" spans="1:4" x14ac:dyDescent="0.2">
      <c r="A5906" s="2"/>
      <c r="B5906" s="2"/>
      <c r="C5906" s="2"/>
      <c r="D5906" s="2"/>
    </row>
    <row r="5907" spans="1:4" x14ac:dyDescent="0.2">
      <c r="A5907" s="2"/>
      <c r="B5907" s="2"/>
      <c r="C5907" s="2"/>
      <c r="D5907" s="2"/>
    </row>
    <row r="5908" spans="1:4" x14ac:dyDescent="0.2">
      <c r="A5908" s="2"/>
      <c r="B5908" s="2"/>
      <c r="C5908" s="2"/>
      <c r="D5908" s="2"/>
    </row>
    <row r="5909" spans="1:4" x14ac:dyDescent="0.2">
      <c r="A5909" s="2"/>
      <c r="B5909" s="2"/>
      <c r="C5909" s="2"/>
      <c r="D5909" s="2"/>
    </row>
    <row r="5910" spans="1:4" x14ac:dyDescent="0.2">
      <c r="A5910" s="2"/>
      <c r="B5910" s="2"/>
      <c r="C5910" s="2"/>
      <c r="D5910" s="2"/>
    </row>
    <row r="5911" spans="1:4" x14ac:dyDescent="0.2">
      <c r="A5911" s="2"/>
      <c r="B5911" s="2"/>
      <c r="C5911" s="2"/>
      <c r="D5911" s="2"/>
    </row>
    <row r="5912" spans="1:4" x14ac:dyDescent="0.2">
      <c r="A5912" s="2"/>
      <c r="B5912" s="2"/>
      <c r="C5912" s="2"/>
      <c r="D5912" s="2"/>
    </row>
    <row r="5913" spans="1:4" x14ac:dyDescent="0.2">
      <c r="A5913" s="2"/>
      <c r="B5913" s="2"/>
      <c r="C5913" s="2"/>
      <c r="D5913" s="2"/>
    </row>
    <row r="5914" spans="1:4" x14ac:dyDescent="0.2">
      <c r="A5914" s="2"/>
      <c r="B5914" s="2"/>
      <c r="C5914" s="2"/>
      <c r="D5914" s="2"/>
    </row>
    <row r="5915" spans="1:4" x14ac:dyDescent="0.2">
      <c r="A5915" s="2"/>
      <c r="B5915" s="2"/>
      <c r="C5915" s="2"/>
      <c r="D5915" s="2"/>
    </row>
    <row r="5916" spans="1:4" x14ac:dyDescent="0.2">
      <c r="A5916" s="2"/>
      <c r="B5916" s="2"/>
      <c r="C5916" s="2"/>
      <c r="D5916" s="2"/>
    </row>
    <row r="5917" spans="1:4" x14ac:dyDescent="0.2">
      <c r="A5917" s="2"/>
      <c r="B5917" s="2"/>
      <c r="C5917" s="2"/>
      <c r="D5917" s="2"/>
    </row>
    <row r="5918" spans="1:4" x14ac:dyDescent="0.2">
      <c r="A5918" s="2"/>
      <c r="B5918" s="2"/>
      <c r="C5918" s="2"/>
      <c r="D5918" s="2"/>
    </row>
    <row r="5919" spans="1:4" x14ac:dyDescent="0.2">
      <c r="A5919" s="2"/>
      <c r="B5919" s="2"/>
      <c r="C5919" s="2"/>
      <c r="D5919" s="2"/>
    </row>
    <row r="5920" spans="1:4" x14ac:dyDescent="0.2">
      <c r="A5920" s="2"/>
      <c r="B5920" s="2"/>
      <c r="C5920" s="2"/>
      <c r="D5920" s="2"/>
    </row>
    <row r="5921" spans="1:4" x14ac:dyDescent="0.2">
      <c r="A5921" s="2"/>
      <c r="B5921" s="2"/>
      <c r="C5921" s="2"/>
      <c r="D5921" s="2"/>
    </row>
    <row r="5922" spans="1:4" x14ac:dyDescent="0.2">
      <c r="A5922" s="2"/>
      <c r="B5922" s="2"/>
      <c r="C5922" s="2"/>
      <c r="D5922" s="2"/>
    </row>
    <row r="5923" spans="1:4" x14ac:dyDescent="0.2">
      <c r="A5923" s="2"/>
      <c r="B5923" s="2"/>
      <c r="C5923" s="2"/>
      <c r="D5923" s="2"/>
    </row>
    <row r="5924" spans="1:4" x14ac:dyDescent="0.2">
      <c r="A5924" s="2"/>
      <c r="B5924" s="2"/>
      <c r="C5924" s="2"/>
      <c r="D5924" s="2"/>
    </row>
    <row r="5925" spans="1:4" x14ac:dyDescent="0.2">
      <c r="A5925" s="2"/>
      <c r="B5925" s="2"/>
      <c r="C5925" s="2"/>
      <c r="D5925" s="2"/>
    </row>
    <row r="5926" spans="1:4" x14ac:dyDescent="0.2">
      <c r="A5926" s="2"/>
      <c r="B5926" s="2"/>
      <c r="C5926" s="2"/>
      <c r="D5926" s="2"/>
    </row>
    <row r="5927" spans="1:4" x14ac:dyDescent="0.2">
      <c r="A5927" s="2"/>
      <c r="B5927" s="2"/>
      <c r="C5927" s="2"/>
      <c r="D5927" s="2"/>
    </row>
    <row r="5928" spans="1:4" x14ac:dyDescent="0.2">
      <c r="A5928" s="2"/>
      <c r="B5928" s="2"/>
      <c r="C5928" s="2"/>
      <c r="D5928" s="2"/>
    </row>
    <row r="5929" spans="1:4" x14ac:dyDescent="0.2">
      <c r="A5929" s="2"/>
      <c r="B5929" s="2"/>
      <c r="C5929" s="2"/>
      <c r="D5929" s="2"/>
    </row>
    <row r="5930" spans="1:4" x14ac:dyDescent="0.2">
      <c r="A5930" s="2"/>
      <c r="B5930" s="2"/>
      <c r="C5930" s="2"/>
      <c r="D5930" s="2"/>
    </row>
    <row r="5931" spans="1:4" x14ac:dyDescent="0.2">
      <c r="A5931" s="2"/>
      <c r="B5931" s="2"/>
      <c r="C5931" s="2"/>
      <c r="D5931" s="2"/>
    </row>
    <row r="5932" spans="1:4" x14ac:dyDescent="0.2">
      <c r="A5932" s="2"/>
      <c r="B5932" s="2"/>
      <c r="C5932" s="2"/>
      <c r="D5932" s="2"/>
    </row>
    <row r="5933" spans="1:4" x14ac:dyDescent="0.2">
      <c r="A5933" s="2"/>
      <c r="B5933" s="2"/>
      <c r="C5933" s="2"/>
      <c r="D5933" s="2"/>
    </row>
    <row r="5934" spans="1:4" x14ac:dyDescent="0.2">
      <c r="A5934" s="2"/>
      <c r="B5934" s="2"/>
      <c r="C5934" s="2"/>
      <c r="D5934" s="2"/>
    </row>
    <row r="5935" spans="1:4" x14ac:dyDescent="0.2">
      <c r="A5935" s="2"/>
      <c r="B5935" s="2"/>
      <c r="C5935" s="2"/>
      <c r="D5935" s="2"/>
    </row>
    <row r="5936" spans="1:4" x14ac:dyDescent="0.2">
      <c r="A5936" s="2"/>
      <c r="B5936" s="2"/>
      <c r="C5936" s="2"/>
      <c r="D5936" s="2"/>
    </row>
    <row r="5937" spans="1:4" x14ac:dyDescent="0.2">
      <c r="A5937" s="2"/>
      <c r="B5937" s="2"/>
      <c r="C5937" s="2"/>
      <c r="D5937" s="2"/>
    </row>
    <row r="5938" spans="1:4" x14ac:dyDescent="0.2">
      <c r="A5938" s="2"/>
      <c r="B5938" s="2"/>
      <c r="C5938" s="2"/>
      <c r="D5938" s="2"/>
    </row>
    <row r="5939" spans="1:4" x14ac:dyDescent="0.2">
      <c r="A5939" s="2"/>
      <c r="B5939" s="2"/>
      <c r="C5939" s="2"/>
      <c r="D5939" s="2"/>
    </row>
    <row r="5940" spans="1:4" x14ac:dyDescent="0.2">
      <c r="A5940" s="2"/>
      <c r="B5940" s="2"/>
      <c r="C5940" s="2"/>
      <c r="D5940" s="2"/>
    </row>
    <row r="5941" spans="1:4" x14ac:dyDescent="0.2">
      <c r="A5941" s="2"/>
      <c r="B5941" s="2"/>
      <c r="C5941" s="2"/>
      <c r="D5941" s="2"/>
    </row>
    <row r="5942" spans="1:4" x14ac:dyDescent="0.2">
      <c r="A5942" s="2"/>
      <c r="B5942" s="2"/>
      <c r="C5942" s="2"/>
      <c r="D5942" s="2"/>
    </row>
    <row r="5943" spans="1:4" x14ac:dyDescent="0.2">
      <c r="A5943" s="2"/>
      <c r="B5943" s="2"/>
      <c r="C5943" s="2"/>
      <c r="D5943" s="2"/>
    </row>
    <row r="5944" spans="1:4" x14ac:dyDescent="0.2">
      <c r="A5944" s="2"/>
      <c r="B5944" s="2"/>
      <c r="C5944" s="2"/>
      <c r="D5944" s="2"/>
    </row>
    <row r="5945" spans="1:4" x14ac:dyDescent="0.2">
      <c r="A5945" s="2"/>
      <c r="B5945" s="2"/>
      <c r="C5945" s="2"/>
      <c r="D5945" s="2"/>
    </row>
    <row r="5946" spans="1:4" x14ac:dyDescent="0.2">
      <c r="A5946" s="2"/>
      <c r="B5946" s="2"/>
      <c r="C5946" s="2"/>
      <c r="D5946" s="2"/>
    </row>
    <row r="5947" spans="1:4" x14ac:dyDescent="0.2">
      <c r="A5947" s="2"/>
      <c r="B5947" s="2"/>
      <c r="C5947" s="2"/>
      <c r="D5947" s="2"/>
    </row>
    <row r="5948" spans="1:4" x14ac:dyDescent="0.2">
      <c r="A5948" s="2"/>
      <c r="B5948" s="2"/>
      <c r="C5948" s="2"/>
      <c r="D5948" s="2"/>
    </row>
    <row r="5949" spans="1:4" x14ac:dyDescent="0.2">
      <c r="A5949" s="2"/>
      <c r="B5949" s="2"/>
      <c r="C5949" s="2"/>
      <c r="D5949" s="2"/>
    </row>
    <row r="5950" spans="1:4" x14ac:dyDescent="0.2">
      <c r="A5950" s="2"/>
      <c r="B5950" s="2"/>
      <c r="C5950" s="2"/>
      <c r="D5950" s="2"/>
    </row>
    <row r="5951" spans="1:4" x14ac:dyDescent="0.2">
      <c r="A5951" s="2"/>
      <c r="B5951" s="2"/>
      <c r="C5951" s="2"/>
      <c r="D5951" s="2"/>
    </row>
    <row r="5952" spans="1:4" x14ac:dyDescent="0.2">
      <c r="A5952" s="2"/>
      <c r="B5952" s="2"/>
      <c r="C5952" s="2"/>
      <c r="D5952" s="2"/>
    </row>
    <row r="5953" spans="1:4" x14ac:dyDescent="0.2">
      <c r="A5953" s="2"/>
      <c r="B5953" s="2"/>
      <c r="C5953" s="2"/>
      <c r="D5953" s="2"/>
    </row>
    <row r="5954" spans="1:4" x14ac:dyDescent="0.2">
      <c r="A5954" s="2"/>
      <c r="B5954" s="2"/>
      <c r="C5954" s="2"/>
      <c r="D5954" s="2"/>
    </row>
    <row r="5955" spans="1:4" x14ac:dyDescent="0.2">
      <c r="A5955" s="2"/>
      <c r="B5955" s="2"/>
      <c r="C5955" s="2"/>
      <c r="D5955" s="2"/>
    </row>
    <row r="5956" spans="1:4" x14ac:dyDescent="0.2">
      <c r="A5956" s="2"/>
      <c r="B5956" s="2"/>
      <c r="C5956" s="2"/>
      <c r="D5956" s="2"/>
    </row>
    <row r="5957" spans="1:4" x14ac:dyDescent="0.2">
      <c r="A5957" s="2"/>
      <c r="B5957" s="2"/>
      <c r="C5957" s="2"/>
      <c r="D5957" s="2"/>
    </row>
    <row r="5958" spans="1:4" x14ac:dyDescent="0.2">
      <c r="A5958" s="2"/>
      <c r="B5958" s="2"/>
      <c r="C5958" s="2"/>
      <c r="D5958" s="2"/>
    </row>
    <row r="5959" spans="1:4" x14ac:dyDescent="0.2">
      <c r="A5959" s="2"/>
      <c r="B5959" s="2"/>
      <c r="C5959" s="2"/>
      <c r="D5959" s="2"/>
    </row>
    <row r="5960" spans="1:4" x14ac:dyDescent="0.2">
      <c r="A5960" s="2"/>
      <c r="B5960" s="2"/>
      <c r="C5960" s="2"/>
      <c r="D5960" s="2"/>
    </row>
    <row r="5961" spans="1:4" x14ac:dyDescent="0.2">
      <c r="A5961" s="2"/>
      <c r="B5961" s="2"/>
      <c r="C5961" s="2"/>
      <c r="D5961" s="2"/>
    </row>
    <row r="5962" spans="1:4" x14ac:dyDescent="0.2">
      <c r="A5962" s="2"/>
      <c r="B5962" s="2"/>
      <c r="C5962" s="2"/>
      <c r="D5962" s="2"/>
    </row>
    <row r="5963" spans="1:4" x14ac:dyDescent="0.2">
      <c r="A5963" s="2"/>
      <c r="B5963" s="2"/>
      <c r="C5963" s="2"/>
      <c r="D5963" s="2"/>
    </row>
    <row r="5964" spans="1:4" x14ac:dyDescent="0.2">
      <c r="A5964" s="2"/>
      <c r="B5964" s="2"/>
      <c r="C5964" s="2"/>
      <c r="D5964" s="2"/>
    </row>
    <row r="5965" spans="1:4" x14ac:dyDescent="0.2">
      <c r="A5965" s="2"/>
      <c r="B5965" s="2"/>
      <c r="C5965" s="2"/>
      <c r="D5965" s="2"/>
    </row>
    <row r="5966" spans="1:4" x14ac:dyDescent="0.2">
      <c r="A5966" s="2"/>
      <c r="B5966" s="2"/>
      <c r="C5966" s="2"/>
      <c r="D5966" s="2"/>
    </row>
    <row r="5967" spans="1:4" x14ac:dyDescent="0.2">
      <c r="A5967" s="2"/>
      <c r="B5967" s="2"/>
      <c r="C5967" s="2"/>
      <c r="D5967" s="2"/>
    </row>
    <row r="5968" spans="1:4" x14ac:dyDescent="0.2">
      <c r="A5968" s="2"/>
      <c r="B5968" s="2"/>
      <c r="C5968" s="2"/>
      <c r="D5968" s="2"/>
    </row>
    <row r="5969" spans="1:4" x14ac:dyDescent="0.2">
      <c r="A5969" s="2"/>
      <c r="B5969" s="2"/>
      <c r="C5969" s="2"/>
      <c r="D5969" s="2"/>
    </row>
    <row r="5970" spans="1:4" x14ac:dyDescent="0.2">
      <c r="A5970" s="2"/>
      <c r="B5970" s="2"/>
      <c r="C5970" s="2"/>
      <c r="D5970" s="2"/>
    </row>
    <row r="5971" spans="1:4" x14ac:dyDescent="0.2">
      <c r="A5971" s="2"/>
      <c r="B5971" s="2"/>
      <c r="C5971" s="2"/>
      <c r="D5971" s="2"/>
    </row>
    <row r="5972" spans="1:4" x14ac:dyDescent="0.2">
      <c r="A5972" s="2"/>
      <c r="B5972" s="2"/>
      <c r="C5972" s="2"/>
      <c r="D5972" s="2"/>
    </row>
    <row r="5973" spans="1:4" x14ac:dyDescent="0.2">
      <c r="A5973" s="2"/>
      <c r="B5973" s="2"/>
      <c r="C5973" s="2"/>
      <c r="D5973" s="2"/>
    </row>
    <row r="5974" spans="1:4" x14ac:dyDescent="0.2">
      <c r="A5974" s="2"/>
      <c r="B5974" s="2"/>
      <c r="C5974" s="2"/>
      <c r="D5974" s="2"/>
    </row>
    <row r="5975" spans="1:4" x14ac:dyDescent="0.2">
      <c r="A5975" s="2"/>
      <c r="B5975" s="2"/>
      <c r="C5975" s="2"/>
      <c r="D5975" s="2"/>
    </row>
    <row r="5976" spans="1:4" x14ac:dyDescent="0.2">
      <c r="A5976" s="2"/>
      <c r="B5976" s="2"/>
      <c r="C5976" s="2"/>
      <c r="D5976" s="2"/>
    </row>
    <row r="5977" spans="1:4" x14ac:dyDescent="0.2">
      <c r="A5977" s="2"/>
      <c r="B5977" s="2"/>
      <c r="C5977" s="2"/>
      <c r="D5977" s="2"/>
    </row>
    <row r="5978" spans="1:4" x14ac:dyDescent="0.2">
      <c r="A5978" s="2"/>
      <c r="B5978" s="2"/>
      <c r="C5978" s="2"/>
      <c r="D5978" s="2"/>
    </row>
    <row r="5979" spans="1:4" x14ac:dyDescent="0.2">
      <c r="A5979" s="2"/>
      <c r="B5979" s="2"/>
      <c r="C5979" s="2"/>
      <c r="D5979" s="2"/>
    </row>
    <row r="5980" spans="1:4" x14ac:dyDescent="0.2">
      <c r="A5980" s="2"/>
      <c r="B5980" s="2"/>
      <c r="C5980" s="2"/>
      <c r="D5980" s="2"/>
    </row>
    <row r="5981" spans="1:4" x14ac:dyDescent="0.2">
      <c r="A5981" s="2"/>
      <c r="B5981" s="2"/>
      <c r="C5981" s="2"/>
      <c r="D5981" s="2"/>
    </row>
    <row r="5982" spans="1:4" x14ac:dyDescent="0.2">
      <c r="A5982" s="2"/>
      <c r="B5982" s="2"/>
      <c r="C5982" s="2"/>
      <c r="D5982" s="2"/>
    </row>
    <row r="5983" spans="1:4" x14ac:dyDescent="0.2">
      <c r="A5983" s="2"/>
      <c r="B5983" s="2"/>
      <c r="C5983" s="2"/>
      <c r="D5983" s="2"/>
    </row>
    <row r="5984" spans="1:4" x14ac:dyDescent="0.2">
      <c r="A5984" s="2"/>
      <c r="B5984" s="2"/>
      <c r="C5984" s="2"/>
      <c r="D5984" s="2"/>
    </row>
    <row r="5985" spans="1:4" x14ac:dyDescent="0.2">
      <c r="A5985" s="2"/>
      <c r="B5985" s="2"/>
      <c r="C5985" s="2"/>
      <c r="D5985" s="2"/>
    </row>
    <row r="5986" spans="1:4" x14ac:dyDescent="0.2">
      <c r="A5986" s="2"/>
      <c r="B5986" s="2"/>
      <c r="C5986" s="2"/>
      <c r="D5986" s="2"/>
    </row>
    <row r="5987" spans="1:4" x14ac:dyDescent="0.2">
      <c r="A5987" s="2"/>
      <c r="B5987" s="2"/>
      <c r="C5987" s="2"/>
      <c r="D5987" s="2"/>
    </row>
    <row r="5988" spans="1:4" x14ac:dyDescent="0.2">
      <c r="A5988" s="2"/>
      <c r="B5988" s="2"/>
      <c r="C5988" s="2"/>
      <c r="D5988" s="2"/>
    </row>
    <row r="5989" spans="1:4" x14ac:dyDescent="0.2">
      <c r="A5989" s="2"/>
      <c r="B5989" s="2"/>
      <c r="C5989" s="2"/>
      <c r="D5989" s="2"/>
    </row>
    <row r="5990" spans="1:4" x14ac:dyDescent="0.2">
      <c r="A5990" s="2"/>
      <c r="B5990" s="2"/>
      <c r="C5990" s="2"/>
      <c r="D5990" s="2"/>
    </row>
    <row r="5991" spans="1:4" x14ac:dyDescent="0.2">
      <c r="A5991" s="2"/>
      <c r="B5991" s="2"/>
      <c r="C5991" s="2"/>
      <c r="D5991" s="2"/>
    </row>
    <row r="5992" spans="1:4" x14ac:dyDescent="0.2">
      <c r="A5992" s="2"/>
      <c r="B5992" s="2"/>
      <c r="C5992" s="2"/>
      <c r="D5992" s="2"/>
    </row>
    <row r="5993" spans="1:4" x14ac:dyDescent="0.2">
      <c r="A5993" s="2"/>
      <c r="B5993" s="2"/>
      <c r="C5993" s="2"/>
      <c r="D5993" s="2"/>
    </row>
    <row r="5994" spans="1:4" x14ac:dyDescent="0.2">
      <c r="A5994" s="2"/>
      <c r="B5994" s="2"/>
      <c r="C5994" s="2"/>
      <c r="D5994" s="2"/>
    </row>
    <row r="5995" spans="1:4" x14ac:dyDescent="0.2">
      <c r="A5995" s="2"/>
      <c r="B5995" s="2"/>
      <c r="C5995" s="2"/>
      <c r="D5995" s="2"/>
    </row>
    <row r="5996" spans="1:4" x14ac:dyDescent="0.2">
      <c r="A5996" s="2"/>
      <c r="B5996" s="2"/>
      <c r="C5996" s="2"/>
      <c r="D5996" s="2"/>
    </row>
    <row r="5997" spans="1:4" x14ac:dyDescent="0.2">
      <c r="A5997" s="2"/>
      <c r="B5997" s="2"/>
      <c r="C5997" s="2"/>
      <c r="D5997" s="2"/>
    </row>
    <row r="5998" spans="1:4" x14ac:dyDescent="0.2">
      <c r="A5998" s="2"/>
      <c r="B5998" s="2"/>
      <c r="C5998" s="2"/>
      <c r="D5998" s="2"/>
    </row>
    <row r="5999" spans="1:4" x14ac:dyDescent="0.2">
      <c r="A5999" s="2"/>
      <c r="B5999" s="2"/>
      <c r="C5999" s="2"/>
      <c r="D5999" s="2"/>
    </row>
    <row r="6000" spans="1:4" x14ac:dyDescent="0.2">
      <c r="A6000" s="2"/>
      <c r="B6000" s="2"/>
      <c r="C6000" s="2"/>
      <c r="D6000" s="2"/>
    </row>
    <row r="6001" spans="1:4" x14ac:dyDescent="0.2">
      <c r="A6001" s="2"/>
      <c r="B6001" s="2"/>
      <c r="C6001" s="2"/>
      <c r="D6001" s="2"/>
    </row>
    <row r="6002" spans="1:4" x14ac:dyDescent="0.2">
      <c r="A6002" s="2"/>
      <c r="B6002" s="2"/>
      <c r="C6002" s="2"/>
      <c r="D6002" s="2"/>
    </row>
    <row r="6003" spans="1:4" x14ac:dyDescent="0.2">
      <c r="A6003" s="2"/>
      <c r="B6003" s="2"/>
      <c r="C6003" s="2"/>
      <c r="D6003" s="2"/>
    </row>
    <row r="6004" spans="1:4" x14ac:dyDescent="0.2">
      <c r="A6004" s="2"/>
      <c r="B6004" s="2"/>
      <c r="C6004" s="2"/>
      <c r="D6004" s="2"/>
    </row>
    <row r="6005" spans="1:4" x14ac:dyDescent="0.2">
      <c r="A6005" s="2"/>
      <c r="B6005" s="2"/>
      <c r="C6005" s="2"/>
      <c r="D6005" s="2"/>
    </row>
    <row r="6006" spans="1:4" x14ac:dyDescent="0.2">
      <c r="A6006" s="2"/>
      <c r="B6006" s="2"/>
      <c r="C6006" s="2"/>
      <c r="D6006" s="2"/>
    </row>
    <row r="6007" spans="1:4" x14ac:dyDescent="0.2">
      <c r="A6007" s="2"/>
      <c r="B6007" s="2"/>
      <c r="C6007" s="2"/>
      <c r="D6007" s="2"/>
    </row>
    <row r="6008" spans="1:4" x14ac:dyDescent="0.2">
      <c r="A6008" s="2"/>
      <c r="B6008" s="2"/>
      <c r="C6008" s="2"/>
      <c r="D6008" s="2"/>
    </row>
    <row r="6009" spans="1:4" x14ac:dyDescent="0.2">
      <c r="A6009" s="2"/>
      <c r="B6009" s="2"/>
      <c r="C6009" s="2"/>
      <c r="D6009" s="2"/>
    </row>
    <row r="6010" spans="1:4" x14ac:dyDescent="0.2">
      <c r="A6010" s="2"/>
      <c r="B6010" s="2"/>
      <c r="C6010" s="2"/>
      <c r="D6010" s="2"/>
    </row>
    <row r="6011" spans="1:4" x14ac:dyDescent="0.2">
      <c r="A6011" s="2"/>
      <c r="B6011" s="2"/>
      <c r="C6011" s="2"/>
      <c r="D6011" s="2"/>
    </row>
    <row r="6012" spans="1:4" x14ac:dyDescent="0.2">
      <c r="A6012" s="2"/>
      <c r="B6012" s="2"/>
      <c r="C6012" s="2"/>
      <c r="D6012" s="2"/>
    </row>
    <row r="6013" spans="1:4" x14ac:dyDescent="0.2">
      <c r="A6013" s="2"/>
      <c r="B6013" s="2"/>
      <c r="C6013" s="2"/>
      <c r="D6013" s="2"/>
    </row>
    <row r="6014" spans="1:4" x14ac:dyDescent="0.2">
      <c r="A6014" s="2"/>
      <c r="B6014" s="2"/>
      <c r="C6014" s="2"/>
      <c r="D6014" s="2"/>
    </row>
    <row r="6015" spans="1:4" x14ac:dyDescent="0.2">
      <c r="A6015" s="2"/>
      <c r="B6015" s="2"/>
      <c r="C6015" s="2"/>
      <c r="D6015" s="2"/>
    </row>
    <row r="6016" spans="1:4" x14ac:dyDescent="0.2">
      <c r="A6016" s="2"/>
      <c r="B6016" s="2"/>
      <c r="C6016" s="2"/>
      <c r="D6016" s="2"/>
    </row>
    <row r="6017" spans="1:4" x14ac:dyDescent="0.2">
      <c r="A6017" s="2"/>
      <c r="B6017" s="2"/>
      <c r="C6017" s="2"/>
      <c r="D6017" s="2"/>
    </row>
    <row r="6018" spans="1:4" x14ac:dyDescent="0.2">
      <c r="A6018" s="2"/>
      <c r="B6018" s="2"/>
      <c r="C6018" s="2"/>
      <c r="D6018" s="2"/>
    </row>
    <row r="6019" spans="1:4" x14ac:dyDescent="0.2">
      <c r="A6019" s="2"/>
      <c r="B6019" s="2"/>
      <c r="C6019" s="2"/>
      <c r="D6019" s="2"/>
    </row>
    <row r="6020" spans="1:4" x14ac:dyDescent="0.2">
      <c r="A6020" s="2"/>
      <c r="B6020" s="2"/>
      <c r="C6020" s="2"/>
      <c r="D6020" s="2"/>
    </row>
    <row r="6021" spans="1:4" x14ac:dyDescent="0.2">
      <c r="A6021" s="2"/>
      <c r="B6021" s="2"/>
      <c r="C6021" s="2"/>
      <c r="D6021" s="2"/>
    </row>
    <row r="6022" spans="1:4" x14ac:dyDescent="0.2">
      <c r="A6022" s="2"/>
      <c r="B6022" s="2"/>
      <c r="C6022" s="2"/>
      <c r="D6022" s="2"/>
    </row>
    <row r="6023" spans="1:4" x14ac:dyDescent="0.2">
      <c r="A6023" s="2"/>
      <c r="B6023" s="2"/>
      <c r="C6023" s="2"/>
      <c r="D6023" s="2"/>
    </row>
    <row r="6024" spans="1:4" x14ac:dyDescent="0.2">
      <c r="A6024" s="2"/>
      <c r="B6024" s="2"/>
      <c r="C6024" s="2"/>
      <c r="D6024" s="2"/>
    </row>
    <row r="6025" spans="1:4" x14ac:dyDescent="0.2">
      <c r="A6025" s="2"/>
      <c r="B6025" s="2"/>
      <c r="C6025" s="2"/>
      <c r="D6025" s="2"/>
    </row>
    <row r="6026" spans="1:4" x14ac:dyDescent="0.2">
      <c r="A6026" s="2"/>
      <c r="B6026" s="2"/>
      <c r="C6026" s="2"/>
      <c r="D6026" s="2"/>
    </row>
    <row r="6027" spans="1:4" x14ac:dyDescent="0.2">
      <c r="A6027" s="2"/>
      <c r="B6027" s="2"/>
      <c r="C6027" s="2"/>
      <c r="D6027" s="2"/>
    </row>
    <row r="6028" spans="1:4" x14ac:dyDescent="0.2">
      <c r="A6028" s="2"/>
      <c r="B6028" s="2"/>
      <c r="C6028" s="2"/>
      <c r="D6028" s="2"/>
    </row>
    <row r="6029" spans="1:4" x14ac:dyDescent="0.2">
      <c r="A6029" s="2"/>
      <c r="B6029" s="2"/>
      <c r="C6029" s="2"/>
      <c r="D6029" s="2"/>
    </row>
    <row r="6030" spans="1:4" x14ac:dyDescent="0.2">
      <c r="A6030" s="2"/>
      <c r="B6030" s="2"/>
      <c r="C6030" s="2"/>
      <c r="D6030" s="2"/>
    </row>
    <row r="6031" spans="1:4" x14ac:dyDescent="0.2">
      <c r="A6031" s="2"/>
      <c r="B6031" s="2"/>
      <c r="C6031" s="2"/>
      <c r="D6031" s="2"/>
    </row>
    <row r="6032" spans="1:4" x14ac:dyDescent="0.2">
      <c r="A6032" s="2"/>
      <c r="B6032" s="2"/>
      <c r="C6032" s="2"/>
      <c r="D6032" s="2"/>
    </row>
    <row r="6033" spans="1:4" x14ac:dyDescent="0.2">
      <c r="A6033" s="2"/>
      <c r="B6033" s="2"/>
      <c r="C6033" s="2"/>
      <c r="D6033" s="2"/>
    </row>
    <row r="6034" spans="1:4" x14ac:dyDescent="0.2">
      <c r="A6034" s="2"/>
      <c r="B6034" s="2"/>
      <c r="C6034" s="2"/>
      <c r="D6034" s="2"/>
    </row>
    <row r="6035" spans="1:4" x14ac:dyDescent="0.2">
      <c r="A6035" s="2"/>
      <c r="B6035" s="2"/>
      <c r="C6035" s="2"/>
      <c r="D6035" s="2"/>
    </row>
    <row r="6036" spans="1:4" x14ac:dyDescent="0.2">
      <c r="A6036" s="2"/>
      <c r="B6036" s="2"/>
      <c r="C6036" s="2"/>
      <c r="D6036" s="2"/>
    </row>
    <row r="6037" spans="1:4" x14ac:dyDescent="0.2">
      <c r="A6037" s="2"/>
      <c r="B6037" s="2"/>
      <c r="C6037" s="2"/>
      <c r="D6037" s="2"/>
    </row>
    <row r="6038" spans="1:4" x14ac:dyDescent="0.2">
      <c r="A6038" s="2"/>
      <c r="B6038" s="2"/>
      <c r="C6038" s="2"/>
      <c r="D6038" s="2"/>
    </row>
    <row r="6039" spans="1:4" x14ac:dyDescent="0.2">
      <c r="A6039" s="2"/>
      <c r="B6039" s="2"/>
      <c r="C6039" s="2"/>
      <c r="D6039" s="2"/>
    </row>
    <row r="6040" spans="1:4" x14ac:dyDescent="0.2">
      <c r="A6040" s="2"/>
      <c r="B6040" s="2"/>
      <c r="C6040" s="2"/>
      <c r="D6040" s="2"/>
    </row>
    <row r="6041" spans="1:4" x14ac:dyDescent="0.2">
      <c r="A6041" s="2"/>
      <c r="B6041" s="2"/>
      <c r="C6041" s="2"/>
      <c r="D6041" s="2"/>
    </row>
    <row r="6042" spans="1:4" x14ac:dyDescent="0.2">
      <c r="A6042" s="2"/>
      <c r="B6042" s="2"/>
      <c r="C6042" s="2"/>
      <c r="D6042" s="2"/>
    </row>
    <row r="6043" spans="1:4" x14ac:dyDescent="0.2">
      <c r="A6043" s="2"/>
      <c r="B6043" s="2"/>
      <c r="C6043" s="2"/>
      <c r="D6043" s="2"/>
    </row>
    <row r="6044" spans="1:4" x14ac:dyDescent="0.2">
      <c r="A6044" s="2"/>
      <c r="B6044" s="2"/>
      <c r="C6044" s="2"/>
      <c r="D6044" s="2"/>
    </row>
    <row r="6045" spans="1:4" x14ac:dyDescent="0.2">
      <c r="A6045" s="2"/>
      <c r="B6045" s="2"/>
      <c r="C6045" s="2"/>
      <c r="D6045" s="2"/>
    </row>
    <row r="6046" spans="1:4" x14ac:dyDescent="0.2">
      <c r="A6046" s="2"/>
      <c r="B6046" s="2"/>
      <c r="C6046" s="2"/>
      <c r="D6046" s="2"/>
    </row>
    <row r="6047" spans="1:4" x14ac:dyDescent="0.2">
      <c r="A6047" s="2"/>
      <c r="B6047" s="2"/>
      <c r="C6047" s="2"/>
      <c r="D6047" s="2"/>
    </row>
    <row r="6048" spans="1:4" x14ac:dyDescent="0.2">
      <c r="A6048" s="2"/>
      <c r="B6048" s="2"/>
      <c r="C6048" s="2"/>
      <c r="D6048" s="2"/>
    </row>
    <row r="6049" spans="1:4" x14ac:dyDescent="0.2">
      <c r="A6049" s="2"/>
      <c r="B6049" s="2"/>
      <c r="C6049" s="2"/>
      <c r="D6049" s="2"/>
    </row>
    <row r="6050" spans="1:4" x14ac:dyDescent="0.2">
      <c r="A6050" s="2"/>
      <c r="B6050" s="2"/>
      <c r="C6050" s="2"/>
      <c r="D6050" s="2"/>
    </row>
    <row r="6051" spans="1:4" x14ac:dyDescent="0.2">
      <c r="A6051" s="2"/>
      <c r="B6051" s="2"/>
      <c r="C6051" s="2"/>
      <c r="D6051" s="2"/>
    </row>
    <row r="6052" spans="1:4" x14ac:dyDescent="0.2">
      <c r="A6052" s="2"/>
      <c r="B6052" s="2"/>
      <c r="C6052" s="2"/>
      <c r="D6052" s="2"/>
    </row>
    <row r="6053" spans="1:4" x14ac:dyDescent="0.2">
      <c r="A6053" s="2"/>
      <c r="B6053" s="2"/>
      <c r="C6053" s="2"/>
      <c r="D6053" s="2"/>
    </row>
    <row r="6054" spans="1:4" x14ac:dyDescent="0.2">
      <c r="A6054" s="2"/>
      <c r="B6054" s="2"/>
      <c r="C6054" s="2"/>
      <c r="D6054" s="2"/>
    </row>
    <row r="6055" spans="1:4" x14ac:dyDescent="0.2">
      <c r="A6055" s="2"/>
      <c r="B6055" s="2"/>
      <c r="C6055" s="2"/>
      <c r="D6055" s="2"/>
    </row>
    <row r="6056" spans="1:4" x14ac:dyDescent="0.2">
      <c r="A6056" s="2"/>
      <c r="B6056" s="2"/>
      <c r="C6056" s="2"/>
      <c r="D6056" s="2"/>
    </row>
    <row r="6057" spans="1:4" x14ac:dyDescent="0.2">
      <c r="A6057" s="2"/>
      <c r="B6057" s="2"/>
      <c r="C6057" s="2"/>
      <c r="D6057" s="2"/>
    </row>
    <row r="6058" spans="1:4" x14ac:dyDescent="0.2">
      <c r="A6058" s="2"/>
      <c r="B6058" s="2"/>
      <c r="C6058" s="2"/>
      <c r="D6058" s="2"/>
    </row>
    <row r="6059" spans="1:4" x14ac:dyDescent="0.2">
      <c r="A6059" s="2"/>
      <c r="B6059" s="2"/>
      <c r="C6059" s="2"/>
      <c r="D6059" s="2"/>
    </row>
    <row r="6060" spans="1:4" x14ac:dyDescent="0.2">
      <c r="A6060" s="2"/>
      <c r="B6060" s="2"/>
      <c r="C6060" s="2"/>
      <c r="D6060" s="2"/>
    </row>
    <row r="6061" spans="1:4" x14ac:dyDescent="0.2">
      <c r="A6061" s="2"/>
      <c r="B6061" s="2"/>
      <c r="C6061" s="2"/>
      <c r="D6061" s="2"/>
    </row>
    <row r="6062" spans="1:4" x14ac:dyDescent="0.2">
      <c r="A6062" s="2"/>
      <c r="B6062" s="2"/>
      <c r="C6062" s="2"/>
      <c r="D6062" s="2"/>
    </row>
    <row r="6063" spans="1:4" x14ac:dyDescent="0.2">
      <c r="A6063" s="2"/>
      <c r="B6063" s="2"/>
      <c r="C6063" s="2"/>
      <c r="D6063" s="2"/>
    </row>
    <row r="6064" spans="1:4" x14ac:dyDescent="0.2">
      <c r="A6064" s="2"/>
      <c r="B6064" s="2"/>
      <c r="C6064" s="2"/>
      <c r="D6064" s="2"/>
    </row>
    <row r="6065" spans="1:4" x14ac:dyDescent="0.2">
      <c r="A6065" s="2"/>
      <c r="B6065" s="2"/>
      <c r="C6065" s="2"/>
      <c r="D6065" s="2"/>
    </row>
    <row r="6066" spans="1:4" x14ac:dyDescent="0.2">
      <c r="A6066" s="2"/>
      <c r="B6066" s="2"/>
      <c r="C6066" s="2"/>
      <c r="D6066" s="2"/>
    </row>
    <row r="6067" spans="1:4" x14ac:dyDescent="0.2">
      <c r="A6067" s="2"/>
      <c r="B6067" s="2"/>
      <c r="C6067" s="2"/>
      <c r="D6067" s="2"/>
    </row>
    <row r="6068" spans="1:4" x14ac:dyDescent="0.2">
      <c r="A6068" s="2"/>
      <c r="B6068" s="2"/>
      <c r="C6068" s="2"/>
      <c r="D6068" s="2"/>
    </row>
    <row r="6069" spans="1:4" x14ac:dyDescent="0.2">
      <c r="A6069" s="2"/>
      <c r="B6069" s="2"/>
      <c r="C6069" s="2"/>
      <c r="D6069" s="2"/>
    </row>
    <row r="6070" spans="1:4" x14ac:dyDescent="0.2">
      <c r="A6070" s="2"/>
      <c r="B6070" s="2"/>
      <c r="C6070" s="2"/>
      <c r="D6070" s="2"/>
    </row>
    <row r="6071" spans="1:4" x14ac:dyDescent="0.2">
      <c r="A6071" s="2"/>
      <c r="B6071" s="2"/>
      <c r="C6071" s="2"/>
      <c r="D6071" s="2"/>
    </row>
    <row r="6072" spans="1:4" x14ac:dyDescent="0.2">
      <c r="A6072" s="2"/>
      <c r="B6072" s="2"/>
      <c r="C6072" s="2"/>
      <c r="D6072" s="2"/>
    </row>
    <row r="6073" spans="1:4" x14ac:dyDescent="0.2">
      <c r="A6073" s="2"/>
      <c r="B6073" s="2"/>
      <c r="C6073" s="2"/>
      <c r="D6073" s="2"/>
    </row>
    <row r="6074" spans="1:4" x14ac:dyDescent="0.2">
      <c r="A6074" s="2"/>
      <c r="B6074" s="2"/>
      <c r="C6074" s="2"/>
      <c r="D6074" s="2"/>
    </row>
    <row r="6075" spans="1:4" x14ac:dyDescent="0.2">
      <c r="A6075" s="2"/>
      <c r="B6075" s="2"/>
      <c r="C6075" s="2"/>
      <c r="D6075" s="2"/>
    </row>
    <row r="6076" spans="1:4" x14ac:dyDescent="0.2">
      <c r="A6076" s="2"/>
      <c r="B6076" s="2"/>
      <c r="C6076" s="2"/>
      <c r="D6076" s="2"/>
    </row>
    <row r="6077" spans="1:4" x14ac:dyDescent="0.2">
      <c r="A6077" s="2"/>
      <c r="B6077" s="2"/>
      <c r="C6077" s="2"/>
      <c r="D6077" s="2"/>
    </row>
    <row r="6078" spans="1:4" x14ac:dyDescent="0.2">
      <c r="A6078" s="2"/>
      <c r="B6078" s="2"/>
      <c r="C6078" s="2"/>
      <c r="D6078" s="2"/>
    </row>
    <row r="6079" spans="1:4" x14ac:dyDescent="0.2">
      <c r="A6079" s="2"/>
      <c r="B6079" s="2"/>
      <c r="C6079" s="2"/>
      <c r="D6079" s="2"/>
    </row>
    <row r="6080" spans="1:4" x14ac:dyDescent="0.2">
      <c r="A6080" s="2"/>
      <c r="B6080" s="2"/>
      <c r="C6080" s="2"/>
      <c r="D6080" s="2"/>
    </row>
    <row r="6081" spans="1:4" x14ac:dyDescent="0.2">
      <c r="A6081" s="2"/>
      <c r="B6081" s="2"/>
      <c r="C6081" s="2"/>
      <c r="D6081" s="2"/>
    </row>
    <row r="6082" spans="1:4" x14ac:dyDescent="0.2">
      <c r="A6082" s="2"/>
      <c r="B6082" s="2"/>
      <c r="C6082" s="2"/>
      <c r="D6082" s="2"/>
    </row>
    <row r="6083" spans="1:4" x14ac:dyDescent="0.2">
      <c r="A6083" s="2"/>
      <c r="B6083" s="2"/>
      <c r="C6083" s="2"/>
      <c r="D6083" s="2"/>
    </row>
    <row r="6084" spans="1:4" x14ac:dyDescent="0.2">
      <c r="A6084" s="2"/>
      <c r="B6084" s="2"/>
      <c r="C6084" s="2"/>
      <c r="D6084" s="2"/>
    </row>
    <row r="6085" spans="1:4" x14ac:dyDescent="0.2">
      <c r="A6085" s="2"/>
      <c r="B6085" s="2"/>
      <c r="C6085" s="2"/>
      <c r="D6085" s="2"/>
    </row>
    <row r="6086" spans="1:4" x14ac:dyDescent="0.2">
      <c r="A6086" s="2"/>
      <c r="B6086" s="2"/>
      <c r="C6086" s="2"/>
      <c r="D6086" s="2"/>
    </row>
    <row r="6087" spans="1:4" x14ac:dyDescent="0.2">
      <c r="A6087" s="2"/>
      <c r="B6087" s="2"/>
      <c r="C6087" s="2"/>
      <c r="D6087" s="2"/>
    </row>
    <row r="6088" spans="1:4" x14ac:dyDescent="0.2">
      <c r="A6088" s="2"/>
      <c r="B6088" s="2"/>
      <c r="C6088" s="2"/>
      <c r="D6088" s="2"/>
    </row>
    <row r="6089" spans="1:4" x14ac:dyDescent="0.2">
      <c r="A6089" s="2"/>
      <c r="B6089" s="2"/>
      <c r="C6089" s="2"/>
      <c r="D6089" s="2"/>
    </row>
    <row r="6090" spans="1:4" x14ac:dyDescent="0.2">
      <c r="A6090" s="2"/>
      <c r="B6090" s="2"/>
      <c r="C6090" s="2"/>
      <c r="D6090" s="2"/>
    </row>
    <row r="6091" spans="1:4" x14ac:dyDescent="0.2">
      <c r="A6091" s="2"/>
      <c r="B6091" s="2"/>
      <c r="C6091" s="2"/>
      <c r="D6091" s="2"/>
    </row>
    <row r="6092" spans="1:4" x14ac:dyDescent="0.2">
      <c r="A6092" s="2"/>
      <c r="B6092" s="2"/>
      <c r="C6092" s="2"/>
      <c r="D6092" s="2"/>
    </row>
    <row r="6093" spans="1:4" x14ac:dyDescent="0.2">
      <c r="A6093" s="2"/>
      <c r="B6093" s="2"/>
      <c r="C6093" s="2"/>
      <c r="D6093" s="2"/>
    </row>
    <row r="6094" spans="1:4" x14ac:dyDescent="0.2">
      <c r="A6094" s="2"/>
      <c r="B6094" s="2"/>
      <c r="C6094" s="2"/>
      <c r="D6094" s="2"/>
    </row>
    <row r="6095" spans="1:4" x14ac:dyDescent="0.2">
      <c r="A6095" s="2"/>
      <c r="B6095" s="2"/>
      <c r="C6095" s="2"/>
      <c r="D6095" s="2"/>
    </row>
    <row r="6096" spans="1:4" x14ac:dyDescent="0.2">
      <c r="A6096" s="2"/>
      <c r="B6096" s="2"/>
      <c r="C6096" s="2"/>
      <c r="D6096" s="2"/>
    </row>
    <row r="6097" spans="1:4" x14ac:dyDescent="0.2">
      <c r="A6097" s="2"/>
      <c r="B6097" s="2"/>
      <c r="C6097" s="2"/>
      <c r="D6097" s="2"/>
    </row>
    <row r="6098" spans="1:4" x14ac:dyDescent="0.2">
      <c r="A6098" s="2"/>
      <c r="B6098" s="2"/>
      <c r="C6098" s="2"/>
      <c r="D6098" s="2"/>
    </row>
    <row r="6099" spans="1:4" x14ac:dyDescent="0.2">
      <c r="A6099" s="2"/>
      <c r="B6099" s="2"/>
      <c r="C6099" s="2"/>
      <c r="D6099" s="2"/>
    </row>
    <row r="6100" spans="1:4" x14ac:dyDescent="0.2">
      <c r="A6100" s="2"/>
      <c r="B6100" s="2"/>
      <c r="C6100" s="2"/>
      <c r="D6100" s="2"/>
    </row>
    <row r="6101" spans="1:4" x14ac:dyDescent="0.2">
      <c r="A6101" s="2"/>
      <c r="B6101" s="2"/>
      <c r="C6101" s="2"/>
      <c r="D6101" s="2"/>
    </row>
    <row r="6102" spans="1:4" x14ac:dyDescent="0.2">
      <c r="A6102" s="2"/>
      <c r="B6102" s="2"/>
      <c r="C6102" s="2"/>
      <c r="D6102" s="2"/>
    </row>
    <row r="6103" spans="1:4" x14ac:dyDescent="0.2">
      <c r="A6103" s="2"/>
      <c r="B6103" s="2"/>
      <c r="C6103" s="2"/>
      <c r="D6103" s="2"/>
    </row>
    <row r="6104" spans="1:4" x14ac:dyDescent="0.2">
      <c r="A6104" s="2"/>
      <c r="B6104" s="2"/>
      <c r="C6104" s="2"/>
      <c r="D6104" s="2"/>
    </row>
    <row r="6105" spans="1:4" x14ac:dyDescent="0.2">
      <c r="A6105" s="2"/>
      <c r="B6105" s="2"/>
      <c r="C6105" s="2"/>
      <c r="D6105" s="2"/>
    </row>
    <row r="6106" spans="1:4" x14ac:dyDescent="0.2">
      <c r="A6106" s="2"/>
      <c r="B6106" s="2"/>
      <c r="C6106" s="2"/>
      <c r="D6106" s="2"/>
    </row>
    <row r="6107" spans="1:4" x14ac:dyDescent="0.2">
      <c r="A6107" s="2"/>
      <c r="B6107" s="2"/>
      <c r="C6107" s="2"/>
      <c r="D6107" s="2"/>
    </row>
    <row r="6108" spans="1:4" x14ac:dyDescent="0.2">
      <c r="A6108" s="2"/>
      <c r="B6108" s="2"/>
      <c r="C6108" s="2"/>
      <c r="D6108" s="2"/>
    </row>
    <row r="6109" spans="1:4" x14ac:dyDescent="0.2">
      <c r="A6109" s="2"/>
      <c r="B6109" s="2"/>
      <c r="C6109" s="2"/>
      <c r="D6109" s="2"/>
    </row>
    <row r="6110" spans="1:4" x14ac:dyDescent="0.2">
      <c r="A6110" s="2"/>
      <c r="B6110" s="2"/>
      <c r="C6110" s="2"/>
      <c r="D6110" s="2"/>
    </row>
    <row r="6111" spans="1:4" x14ac:dyDescent="0.2">
      <c r="A6111" s="2"/>
      <c r="B6111" s="2"/>
      <c r="C6111" s="2"/>
      <c r="D6111" s="2"/>
    </row>
    <row r="6112" spans="1:4" x14ac:dyDescent="0.2">
      <c r="A6112" s="2"/>
      <c r="B6112" s="2"/>
      <c r="C6112" s="2"/>
      <c r="D6112" s="2"/>
    </row>
    <row r="6113" spans="1:4" x14ac:dyDescent="0.2">
      <c r="A6113" s="2"/>
      <c r="B6113" s="2"/>
      <c r="C6113" s="2"/>
      <c r="D6113" s="2"/>
    </row>
    <row r="6114" spans="1:4" x14ac:dyDescent="0.2">
      <c r="A6114" s="2"/>
      <c r="B6114" s="2"/>
      <c r="C6114" s="2"/>
      <c r="D6114" s="2"/>
    </row>
    <row r="6115" spans="1:4" x14ac:dyDescent="0.2">
      <c r="A6115" s="2"/>
      <c r="B6115" s="2"/>
      <c r="C6115" s="2"/>
      <c r="D6115" s="2"/>
    </row>
    <row r="6116" spans="1:4" x14ac:dyDescent="0.2">
      <c r="A6116" s="2"/>
      <c r="B6116" s="2"/>
      <c r="C6116" s="2"/>
      <c r="D6116" s="2"/>
    </row>
    <row r="6117" spans="1:4" x14ac:dyDescent="0.2">
      <c r="A6117" s="2"/>
      <c r="B6117" s="2"/>
      <c r="C6117" s="2"/>
      <c r="D6117" s="2"/>
    </row>
    <row r="6118" spans="1:4" x14ac:dyDescent="0.2">
      <c r="A6118" s="2"/>
      <c r="B6118" s="2"/>
      <c r="C6118" s="2"/>
      <c r="D6118" s="2"/>
    </row>
    <row r="6119" spans="1:4" x14ac:dyDescent="0.2">
      <c r="A6119" s="2"/>
      <c r="B6119" s="2"/>
      <c r="C6119" s="2"/>
      <c r="D6119" s="2"/>
    </row>
    <row r="6120" spans="1:4" x14ac:dyDescent="0.2">
      <c r="A6120" s="2"/>
      <c r="B6120" s="2"/>
      <c r="C6120" s="2"/>
      <c r="D6120" s="2"/>
    </row>
    <row r="6121" spans="1:4" x14ac:dyDescent="0.2">
      <c r="A6121" s="2"/>
      <c r="B6121" s="2"/>
      <c r="C6121" s="2"/>
      <c r="D6121" s="2"/>
    </row>
    <row r="6122" spans="1:4" x14ac:dyDescent="0.2">
      <c r="A6122" s="2"/>
      <c r="B6122" s="2"/>
      <c r="C6122" s="2"/>
      <c r="D6122" s="2"/>
    </row>
    <row r="6123" spans="1:4" x14ac:dyDescent="0.2">
      <c r="A6123" s="2"/>
      <c r="B6123" s="2"/>
      <c r="C6123" s="2"/>
      <c r="D6123" s="2"/>
    </row>
    <row r="6124" spans="1:4" x14ac:dyDescent="0.2">
      <c r="A6124" s="2"/>
      <c r="B6124" s="2"/>
      <c r="C6124" s="2"/>
      <c r="D6124" s="2"/>
    </row>
    <row r="6125" spans="1:4" x14ac:dyDescent="0.2">
      <c r="A6125" s="2"/>
      <c r="B6125" s="2"/>
      <c r="C6125" s="2"/>
      <c r="D6125" s="2"/>
    </row>
    <row r="6126" spans="1:4" x14ac:dyDescent="0.2">
      <c r="A6126" s="2"/>
      <c r="B6126" s="2"/>
      <c r="C6126" s="2"/>
      <c r="D6126" s="2"/>
    </row>
    <row r="6127" spans="1:4" x14ac:dyDescent="0.2">
      <c r="A6127" s="2"/>
      <c r="B6127" s="2"/>
      <c r="C6127" s="2"/>
      <c r="D6127" s="2"/>
    </row>
    <row r="6128" spans="1:4" x14ac:dyDescent="0.2">
      <c r="A6128" s="2"/>
      <c r="B6128" s="2"/>
      <c r="C6128" s="2"/>
      <c r="D6128" s="2"/>
    </row>
    <row r="6129" spans="1:4" x14ac:dyDescent="0.2">
      <c r="A6129" s="2"/>
      <c r="B6129" s="2"/>
      <c r="C6129" s="2"/>
      <c r="D6129" s="2"/>
    </row>
    <row r="6130" spans="1:4" x14ac:dyDescent="0.2">
      <c r="A6130" s="2"/>
      <c r="B6130" s="2"/>
      <c r="C6130" s="2"/>
      <c r="D6130" s="2"/>
    </row>
    <row r="6131" spans="1:4" x14ac:dyDescent="0.2">
      <c r="A6131" s="2"/>
      <c r="B6131" s="2"/>
      <c r="C6131" s="2"/>
      <c r="D6131" s="2"/>
    </row>
    <row r="6132" spans="1:4" x14ac:dyDescent="0.2">
      <c r="A6132" s="2"/>
      <c r="B6132" s="2"/>
      <c r="C6132" s="2"/>
      <c r="D6132" s="2"/>
    </row>
    <row r="6133" spans="1:4" x14ac:dyDescent="0.2">
      <c r="A6133" s="2"/>
      <c r="B6133" s="2"/>
      <c r="C6133" s="2"/>
      <c r="D6133" s="2"/>
    </row>
    <row r="6134" spans="1:4" x14ac:dyDescent="0.2">
      <c r="A6134" s="2"/>
      <c r="B6134" s="2"/>
      <c r="C6134" s="2"/>
      <c r="D6134" s="2"/>
    </row>
    <row r="6135" spans="1:4" x14ac:dyDescent="0.2">
      <c r="A6135" s="2"/>
      <c r="B6135" s="2"/>
      <c r="C6135" s="2"/>
      <c r="D6135" s="2"/>
    </row>
    <row r="6136" spans="1:4" x14ac:dyDescent="0.2">
      <c r="A6136" s="2"/>
      <c r="B6136" s="2"/>
      <c r="C6136" s="2"/>
      <c r="D6136" s="2"/>
    </row>
    <row r="6137" spans="1:4" x14ac:dyDescent="0.2">
      <c r="A6137" s="2"/>
      <c r="B6137" s="2"/>
      <c r="C6137" s="2"/>
      <c r="D6137" s="2"/>
    </row>
    <row r="6138" spans="1:4" x14ac:dyDescent="0.2">
      <c r="A6138" s="2"/>
      <c r="B6138" s="2"/>
      <c r="C6138" s="2"/>
      <c r="D6138" s="2"/>
    </row>
    <row r="6139" spans="1:4" x14ac:dyDescent="0.2">
      <c r="A6139" s="2"/>
      <c r="B6139" s="2"/>
      <c r="C6139" s="2"/>
      <c r="D6139" s="2"/>
    </row>
    <row r="6140" spans="1:4" x14ac:dyDescent="0.2">
      <c r="A6140" s="2"/>
      <c r="B6140" s="2"/>
      <c r="C6140" s="2"/>
      <c r="D6140" s="2"/>
    </row>
    <row r="6141" spans="1:4" x14ac:dyDescent="0.2">
      <c r="A6141" s="2"/>
      <c r="B6141" s="2"/>
      <c r="C6141" s="2"/>
      <c r="D6141" s="2"/>
    </row>
    <row r="6142" spans="1:4" x14ac:dyDescent="0.2">
      <c r="A6142" s="2"/>
      <c r="B6142" s="2"/>
      <c r="C6142" s="2"/>
      <c r="D6142" s="2"/>
    </row>
    <row r="6143" spans="1:4" x14ac:dyDescent="0.2">
      <c r="A6143" s="2"/>
      <c r="B6143" s="2"/>
      <c r="C6143" s="2"/>
      <c r="D6143" s="2"/>
    </row>
    <row r="6144" spans="1:4" x14ac:dyDescent="0.2">
      <c r="A6144" s="2"/>
      <c r="B6144" s="2"/>
      <c r="C6144" s="2"/>
      <c r="D6144" s="2"/>
    </row>
    <row r="6145" spans="1:4" x14ac:dyDescent="0.2">
      <c r="A6145" s="2"/>
      <c r="B6145" s="2"/>
      <c r="C6145" s="2"/>
      <c r="D6145" s="2"/>
    </row>
    <row r="6146" spans="1:4" x14ac:dyDescent="0.2">
      <c r="A6146" s="2"/>
      <c r="B6146" s="2"/>
      <c r="C6146" s="2"/>
      <c r="D6146" s="2"/>
    </row>
    <row r="6147" spans="1:4" x14ac:dyDescent="0.2">
      <c r="A6147" s="2"/>
      <c r="B6147" s="2"/>
      <c r="C6147" s="2"/>
      <c r="D6147" s="2"/>
    </row>
    <row r="6148" spans="1:4" x14ac:dyDescent="0.2">
      <c r="A6148" s="2"/>
      <c r="B6148" s="2"/>
      <c r="C6148" s="2"/>
      <c r="D6148" s="2"/>
    </row>
    <row r="6149" spans="1:4" x14ac:dyDescent="0.2">
      <c r="A6149" s="2"/>
      <c r="B6149" s="2"/>
      <c r="C6149" s="2"/>
      <c r="D6149" s="2"/>
    </row>
    <row r="6150" spans="1:4" x14ac:dyDescent="0.2">
      <c r="A6150" s="2"/>
      <c r="B6150" s="2"/>
      <c r="C6150" s="2"/>
      <c r="D6150" s="2"/>
    </row>
    <row r="6151" spans="1:4" x14ac:dyDescent="0.2">
      <c r="A6151" s="2"/>
      <c r="B6151" s="2"/>
      <c r="C6151" s="2"/>
      <c r="D6151" s="2"/>
    </row>
    <row r="6152" spans="1:4" x14ac:dyDescent="0.2">
      <c r="A6152" s="2"/>
      <c r="B6152" s="2"/>
      <c r="C6152" s="2"/>
      <c r="D6152" s="2"/>
    </row>
    <row r="6153" spans="1:4" x14ac:dyDescent="0.2">
      <c r="A6153" s="2"/>
      <c r="B6153" s="2"/>
      <c r="C6153" s="2"/>
      <c r="D6153" s="2"/>
    </row>
    <row r="6154" spans="1:4" x14ac:dyDescent="0.2">
      <c r="A6154" s="2"/>
      <c r="B6154" s="2"/>
      <c r="C6154" s="2"/>
      <c r="D6154" s="2"/>
    </row>
    <row r="6155" spans="1:4" x14ac:dyDescent="0.2">
      <c r="A6155" s="2"/>
      <c r="B6155" s="2"/>
      <c r="C6155" s="2"/>
      <c r="D6155" s="2"/>
    </row>
    <row r="6156" spans="1:4" x14ac:dyDescent="0.2">
      <c r="A6156" s="2"/>
      <c r="B6156" s="2"/>
      <c r="C6156" s="2"/>
      <c r="D6156" s="2"/>
    </row>
    <row r="6157" spans="1:4" x14ac:dyDescent="0.2">
      <c r="A6157" s="2"/>
      <c r="B6157" s="2"/>
      <c r="C6157" s="2"/>
      <c r="D6157" s="2"/>
    </row>
    <row r="6158" spans="1:4" x14ac:dyDescent="0.2">
      <c r="A6158" s="2"/>
      <c r="B6158" s="2"/>
      <c r="C6158" s="2"/>
      <c r="D6158" s="2"/>
    </row>
    <row r="6159" spans="1:4" x14ac:dyDescent="0.2">
      <c r="A6159" s="2"/>
      <c r="B6159" s="2"/>
      <c r="C6159" s="2"/>
      <c r="D6159" s="2"/>
    </row>
    <row r="6160" spans="1:4" x14ac:dyDescent="0.2">
      <c r="A6160" s="2"/>
      <c r="B6160" s="2"/>
      <c r="C6160" s="2"/>
      <c r="D6160" s="2"/>
    </row>
    <row r="6161" spans="1:4" x14ac:dyDescent="0.2">
      <c r="A6161" s="2"/>
      <c r="B6161" s="2"/>
      <c r="C6161" s="2"/>
      <c r="D6161" s="2"/>
    </row>
    <row r="6162" spans="1:4" x14ac:dyDescent="0.2">
      <c r="A6162" s="2"/>
      <c r="B6162" s="2"/>
      <c r="C6162" s="2"/>
      <c r="D6162" s="2"/>
    </row>
    <row r="6163" spans="1:4" x14ac:dyDescent="0.2">
      <c r="A6163" s="2"/>
      <c r="B6163" s="2"/>
      <c r="C6163" s="2"/>
      <c r="D6163" s="2"/>
    </row>
    <row r="6164" spans="1:4" x14ac:dyDescent="0.2">
      <c r="A6164" s="2"/>
      <c r="B6164" s="2"/>
      <c r="C6164" s="2"/>
      <c r="D6164" s="2"/>
    </row>
    <row r="6165" spans="1:4" x14ac:dyDescent="0.2">
      <c r="A6165" s="2"/>
      <c r="B6165" s="2"/>
      <c r="C6165" s="2"/>
      <c r="D6165" s="2"/>
    </row>
    <row r="6166" spans="1:4" x14ac:dyDescent="0.2">
      <c r="A6166" s="2"/>
      <c r="B6166" s="2"/>
      <c r="C6166" s="2"/>
      <c r="D6166" s="2"/>
    </row>
    <row r="6167" spans="1:4" x14ac:dyDescent="0.2">
      <c r="A6167" s="2"/>
      <c r="B6167" s="2"/>
      <c r="C6167" s="2"/>
      <c r="D6167" s="2"/>
    </row>
    <row r="6168" spans="1:4" x14ac:dyDescent="0.2">
      <c r="A6168" s="2"/>
      <c r="B6168" s="2"/>
      <c r="C6168" s="2"/>
      <c r="D6168" s="2"/>
    </row>
    <row r="6169" spans="1:4" x14ac:dyDescent="0.2">
      <c r="A6169" s="2"/>
      <c r="B6169" s="2"/>
      <c r="C6169" s="2"/>
      <c r="D6169" s="2"/>
    </row>
    <row r="6170" spans="1:4" x14ac:dyDescent="0.2">
      <c r="A6170" s="2"/>
      <c r="B6170" s="2"/>
      <c r="C6170" s="2"/>
      <c r="D6170" s="2"/>
    </row>
    <row r="6171" spans="1:4" x14ac:dyDescent="0.2">
      <c r="A6171" s="2"/>
      <c r="B6171" s="2"/>
      <c r="C6171" s="2"/>
      <c r="D6171" s="2"/>
    </row>
    <row r="6172" spans="1:4" x14ac:dyDescent="0.2">
      <c r="A6172" s="2"/>
      <c r="B6172" s="2"/>
      <c r="C6172" s="2"/>
      <c r="D6172" s="2"/>
    </row>
    <row r="6173" spans="1:4" x14ac:dyDescent="0.2">
      <c r="A6173" s="2"/>
      <c r="B6173" s="2"/>
      <c r="C6173" s="2"/>
      <c r="D6173" s="2"/>
    </row>
    <row r="6174" spans="1:4" x14ac:dyDescent="0.2">
      <c r="A6174" s="2"/>
      <c r="B6174" s="2"/>
      <c r="C6174" s="2"/>
      <c r="D6174" s="2"/>
    </row>
    <row r="6175" spans="1:4" x14ac:dyDescent="0.2">
      <c r="A6175" s="2"/>
      <c r="B6175" s="2"/>
      <c r="C6175" s="2"/>
      <c r="D6175" s="2"/>
    </row>
    <row r="6176" spans="1:4" x14ac:dyDescent="0.2">
      <c r="A6176" s="2"/>
      <c r="B6176" s="2"/>
      <c r="C6176" s="2"/>
      <c r="D6176" s="2"/>
    </row>
    <row r="6177" spans="1:4" x14ac:dyDescent="0.2">
      <c r="A6177" s="2"/>
      <c r="B6177" s="2"/>
      <c r="C6177" s="2"/>
      <c r="D6177" s="2"/>
    </row>
    <row r="6178" spans="1:4" x14ac:dyDescent="0.2">
      <c r="A6178" s="2"/>
      <c r="B6178" s="2"/>
      <c r="C6178" s="2"/>
      <c r="D6178" s="2"/>
    </row>
    <row r="6179" spans="1:4" x14ac:dyDescent="0.2">
      <c r="A6179" s="2"/>
      <c r="B6179" s="2"/>
      <c r="C6179" s="2"/>
      <c r="D6179" s="2"/>
    </row>
    <row r="6180" spans="1:4" x14ac:dyDescent="0.2">
      <c r="A6180" s="2"/>
      <c r="B6180" s="2"/>
      <c r="C6180" s="2"/>
      <c r="D6180" s="2"/>
    </row>
    <row r="6181" spans="1:4" x14ac:dyDescent="0.2">
      <c r="A6181" s="2"/>
      <c r="B6181" s="2"/>
      <c r="C6181" s="2"/>
      <c r="D6181" s="2"/>
    </row>
    <row r="6182" spans="1:4" x14ac:dyDescent="0.2">
      <c r="A6182" s="2"/>
      <c r="B6182" s="2"/>
      <c r="C6182" s="2"/>
      <c r="D6182" s="2"/>
    </row>
    <row r="6183" spans="1:4" x14ac:dyDescent="0.2">
      <c r="A6183" s="2"/>
      <c r="B6183" s="2"/>
      <c r="C6183" s="2"/>
      <c r="D6183" s="2"/>
    </row>
    <row r="6184" spans="1:4" x14ac:dyDescent="0.2">
      <c r="A6184" s="2"/>
      <c r="B6184" s="2"/>
      <c r="C6184" s="2"/>
      <c r="D6184" s="2"/>
    </row>
    <row r="6185" spans="1:4" x14ac:dyDescent="0.2">
      <c r="A6185" s="2"/>
      <c r="B6185" s="2"/>
      <c r="C6185" s="2"/>
      <c r="D6185" s="2"/>
    </row>
    <row r="6186" spans="1:4" x14ac:dyDescent="0.2">
      <c r="A6186" s="2"/>
      <c r="B6186" s="2"/>
      <c r="C6186" s="2"/>
      <c r="D6186" s="2"/>
    </row>
    <row r="6187" spans="1:4" x14ac:dyDescent="0.2">
      <c r="A6187" s="2"/>
      <c r="B6187" s="2"/>
      <c r="C6187" s="2"/>
      <c r="D6187" s="2"/>
    </row>
    <row r="6188" spans="1:4" x14ac:dyDescent="0.2">
      <c r="A6188" s="2"/>
      <c r="B6188" s="2"/>
      <c r="C6188" s="2"/>
      <c r="D6188" s="2"/>
    </row>
    <row r="6189" spans="1:4" x14ac:dyDescent="0.2">
      <c r="A6189" s="2"/>
      <c r="B6189" s="2"/>
      <c r="C6189" s="2"/>
      <c r="D6189" s="2"/>
    </row>
    <row r="6190" spans="1:4" x14ac:dyDescent="0.2">
      <c r="A6190" s="2"/>
      <c r="B6190" s="2"/>
      <c r="C6190" s="2"/>
      <c r="D6190" s="2"/>
    </row>
    <row r="6191" spans="1:4" x14ac:dyDescent="0.2">
      <c r="A6191" s="2"/>
      <c r="B6191" s="2"/>
      <c r="C6191" s="2"/>
      <c r="D6191" s="2"/>
    </row>
    <row r="6192" spans="1:4" x14ac:dyDescent="0.2">
      <c r="A6192" s="2"/>
      <c r="B6192" s="2"/>
      <c r="C6192" s="2"/>
      <c r="D6192" s="2"/>
    </row>
    <row r="6193" spans="1:4" x14ac:dyDescent="0.2">
      <c r="A6193" s="2"/>
      <c r="B6193" s="2"/>
      <c r="C6193" s="2"/>
      <c r="D6193" s="2"/>
    </row>
    <row r="6194" spans="1:4" x14ac:dyDescent="0.2">
      <c r="A6194" s="2"/>
      <c r="B6194" s="2"/>
      <c r="C6194" s="2"/>
      <c r="D6194" s="2"/>
    </row>
    <row r="6195" spans="1:4" x14ac:dyDescent="0.2">
      <c r="A6195" s="2"/>
      <c r="B6195" s="2"/>
      <c r="C6195" s="2"/>
      <c r="D6195" s="2"/>
    </row>
    <row r="6196" spans="1:4" x14ac:dyDescent="0.2">
      <c r="A6196" s="2"/>
      <c r="B6196" s="2"/>
      <c r="C6196" s="2"/>
      <c r="D6196" s="2"/>
    </row>
    <row r="6197" spans="1:4" x14ac:dyDescent="0.2">
      <c r="A6197" s="2"/>
      <c r="B6197" s="2"/>
      <c r="C6197" s="2"/>
      <c r="D6197" s="2"/>
    </row>
    <row r="6198" spans="1:4" x14ac:dyDescent="0.2">
      <c r="A6198" s="2"/>
      <c r="B6198" s="2"/>
      <c r="C6198" s="2"/>
      <c r="D6198" s="2"/>
    </row>
    <row r="6199" spans="1:4" x14ac:dyDescent="0.2">
      <c r="A6199" s="2"/>
      <c r="B6199" s="2"/>
      <c r="C6199" s="2"/>
      <c r="D6199" s="2"/>
    </row>
    <row r="6200" spans="1:4" x14ac:dyDescent="0.2">
      <c r="A6200" s="2"/>
      <c r="B6200" s="2"/>
      <c r="C6200" s="2"/>
      <c r="D6200" s="2"/>
    </row>
    <row r="6201" spans="1:4" x14ac:dyDescent="0.2">
      <c r="A6201" s="2"/>
      <c r="B6201" s="2"/>
      <c r="C6201" s="2"/>
      <c r="D6201" s="2"/>
    </row>
    <row r="6202" spans="1:4" x14ac:dyDescent="0.2">
      <c r="A6202" s="2"/>
      <c r="B6202" s="2"/>
      <c r="C6202" s="2"/>
      <c r="D6202" s="2"/>
    </row>
    <row r="6203" spans="1:4" x14ac:dyDescent="0.2">
      <c r="A6203" s="2"/>
      <c r="B6203" s="2"/>
      <c r="C6203" s="2"/>
      <c r="D6203" s="2"/>
    </row>
    <row r="6204" spans="1:4" x14ac:dyDescent="0.2">
      <c r="A6204" s="2"/>
      <c r="B6204" s="2"/>
      <c r="C6204" s="2"/>
      <c r="D6204" s="2"/>
    </row>
    <row r="6205" spans="1:4" x14ac:dyDescent="0.2">
      <c r="A6205" s="2"/>
      <c r="B6205" s="2"/>
      <c r="C6205" s="2"/>
      <c r="D6205" s="2"/>
    </row>
    <row r="6206" spans="1:4" x14ac:dyDescent="0.2">
      <c r="A6206" s="2"/>
      <c r="B6206" s="2"/>
      <c r="C6206" s="2"/>
      <c r="D6206" s="2"/>
    </row>
    <row r="6207" spans="1:4" x14ac:dyDescent="0.2">
      <c r="A6207" s="2"/>
      <c r="B6207" s="2"/>
      <c r="C6207" s="2"/>
      <c r="D6207" s="2"/>
    </row>
    <row r="6208" spans="1:4" x14ac:dyDescent="0.2">
      <c r="A6208" s="2"/>
      <c r="B6208" s="2"/>
      <c r="C6208" s="2"/>
      <c r="D6208" s="2"/>
    </row>
    <row r="6209" spans="1:4" x14ac:dyDescent="0.2">
      <c r="A6209" s="2"/>
      <c r="B6209" s="2"/>
      <c r="C6209" s="2"/>
      <c r="D6209" s="2"/>
    </row>
    <row r="6210" spans="1:4" x14ac:dyDescent="0.2">
      <c r="A6210" s="2"/>
      <c r="B6210" s="2"/>
      <c r="C6210" s="2"/>
      <c r="D6210" s="2"/>
    </row>
    <row r="6211" spans="1:4" x14ac:dyDescent="0.2">
      <c r="A6211" s="2"/>
      <c r="B6211" s="2"/>
      <c r="C6211" s="2"/>
      <c r="D6211" s="2"/>
    </row>
    <row r="6212" spans="1:4" x14ac:dyDescent="0.2">
      <c r="A6212" s="2"/>
      <c r="B6212" s="2"/>
      <c r="C6212" s="2"/>
      <c r="D6212" s="2"/>
    </row>
    <row r="6213" spans="1:4" x14ac:dyDescent="0.2">
      <c r="A6213" s="2"/>
      <c r="B6213" s="2"/>
      <c r="C6213" s="2"/>
      <c r="D6213" s="2"/>
    </row>
    <row r="6214" spans="1:4" x14ac:dyDescent="0.2">
      <c r="A6214" s="2"/>
      <c r="B6214" s="2"/>
      <c r="C6214" s="2"/>
      <c r="D6214" s="2"/>
    </row>
    <row r="6215" spans="1:4" x14ac:dyDescent="0.2">
      <c r="A6215" s="2"/>
      <c r="B6215" s="2"/>
      <c r="C6215" s="2"/>
      <c r="D6215" s="2"/>
    </row>
    <row r="6216" spans="1:4" x14ac:dyDescent="0.2">
      <c r="A6216" s="2"/>
      <c r="B6216" s="2"/>
      <c r="C6216" s="2"/>
      <c r="D6216" s="2"/>
    </row>
    <row r="6217" spans="1:4" x14ac:dyDescent="0.2">
      <c r="A6217" s="2"/>
      <c r="B6217" s="2"/>
      <c r="C6217" s="2"/>
      <c r="D6217" s="2"/>
    </row>
    <row r="6218" spans="1:4" x14ac:dyDescent="0.2">
      <c r="A6218" s="2"/>
      <c r="B6218" s="2"/>
      <c r="C6218" s="2"/>
      <c r="D6218" s="2"/>
    </row>
    <row r="6219" spans="1:4" x14ac:dyDescent="0.2">
      <c r="A6219" s="2"/>
      <c r="B6219" s="2"/>
      <c r="C6219" s="2"/>
      <c r="D6219" s="2"/>
    </row>
    <row r="6220" spans="1:4" x14ac:dyDescent="0.2">
      <c r="A6220" s="2"/>
      <c r="B6220" s="2"/>
      <c r="C6220" s="2"/>
      <c r="D6220" s="2"/>
    </row>
    <row r="6221" spans="1:4" x14ac:dyDescent="0.2">
      <c r="A6221" s="2"/>
      <c r="B6221" s="2"/>
      <c r="C6221" s="2"/>
      <c r="D6221" s="2"/>
    </row>
    <row r="6222" spans="1:4" x14ac:dyDescent="0.2">
      <c r="A6222" s="2"/>
      <c r="B6222" s="2"/>
      <c r="C6222" s="2"/>
      <c r="D6222" s="2"/>
    </row>
    <row r="6223" spans="1:4" x14ac:dyDescent="0.2">
      <c r="A6223" s="2"/>
      <c r="B6223" s="2"/>
      <c r="C6223" s="2"/>
      <c r="D6223" s="2"/>
    </row>
    <row r="6224" spans="1:4" x14ac:dyDescent="0.2">
      <c r="A6224" s="2"/>
      <c r="B6224" s="2"/>
      <c r="C6224" s="2"/>
      <c r="D6224" s="2"/>
    </row>
    <row r="6225" spans="1:4" x14ac:dyDescent="0.2">
      <c r="A6225" s="2"/>
      <c r="B6225" s="2"/>
      <c r="C6225" s="2"/>
      <c r="D6225" s="2"/>
    </row>
    <row r="6226" spans="1:4" x14ac:dyDescent="0.2">
      <c r="A6226" s="2"/>
      <c r="B6226" s="2"/>
      <c r="C6226" s="2"/>
      <c r="D6226" s="2"/>
    </row>
    <row r="6227" spans="1:4" x14ac:dyDescent="0.2">
      <c r="A6227" s="2"/>
      <c r="B6227" s="2"/>
      <c r="C6227" s="2"/>
      <c r="D6227" s="2"/>
    </row>
    <row r="6228" spans="1:4" x14ac:dyDescent="0.2">
      <c r="A6228" s="2"/>
      <c r="B6228" s="2"/>
      <c r="C6228" s="2"/>
      <c r="D6228" s="2"/>
    </row>
    <row r="6229" spans="1:4" x14ac:dyDescent="0.2">
      <c r="A6229" s="2"/>
      <c r="B6229" s="2"/>
      <c r="C6229" s="2"/>
      <c r="D6229" s="2"/>
    </row>
    <row r="6230" spans="1:4" x14ac:dyDescent="0.2">
      <c r="A6230" s="2"/>
      <c r="B6230" s="2"/>
      <c r="C6230" s="2"/>
      <c r="D6230" s="2"/>
    </row>
    <row r="6231" spans="1:4" x14ac:dyDescent="0.2">
      <c r="A6231" s="2"/>
      <c r="B6231" s="2"/>
      <c r="C6231" s="2"/>
      <c r="D6231" s="2"/>
    </row>
    <row r="6232" spans="1:4" x14ac:dyDescent="0.2">
      <c r="A6232" s="2"/>
      <c r="B6232" s="2"/>
      <c r="C6232" s="2"/>
      <c r="D6232" s="2"/>
    </row>
    <row r="6233" spans="1:4" x14ac:dyDescent="0.2">
      <c r="A6233" s="2"/>
      <c r="B6233" s="2"/>
      <c r="C6233" s="2"/>
      <c r="D6233" s="2"/>
    </row>
    <row r="6234" spans="1:4" x14ac:dyDescent="0.2">
      <c r="A6234" s="2"/>
      <c r="B6234" s="2"/>
      <c r="C6234" s="2"/>
      <c r="D6234" s="2"/>
    </row>
    <row r="6235" spans="1:4" x14ac:dyDescent="0.2">
      <c r="A6235" s="2"/>
      <c r="B6235" s="2"/>
      <c r="C6235" s="2"/>
      <c r="D6235" s="2"/>
    </row>
    <row r="6236" spans="1:4" x14ac:dyDescent="0.2">
      <c r="A6236" s="2"/>
      <c r="B6236" s="2"/>
      <c r="C6236" s="2"/>
      <c r="D6236" s="2"/>
    </row>
    <row r="6237" spans="1:4" x14ac:dyDescent="0.2">
      <c r="A6237" s="2"/>
      <c r="B6237" s="2"/>
      <c r="C6237" s="2"/>
      <c r="D6237" s="2"/>
    </row>
    <row r="6238" spans="1:4" x14ac:dyDescent="0.2">
      <c r="A6238" s="2"/>
      <c r="B6238" s="2"/>
      <c r="C6238" s="2"/>
      <c r="D6238" s="2"/>
    </row>
    <row r="6239" spans="1:4" x14ac:dyDescent="0.2">
      <c r="A6239" s="2"/>
      <c r="B6239" s="2"/>
      <c r="C6239" s="2"/>
      <c r="D6239" s="2"/>
    </row>
    <row r="6240" spans="1:4" x14ac:dyDescent="0.2">
      <c r="A6240" s="2"/>
      <c r="B6240" s="2"/>
      <c r="C6240" s="2"/>
      <c r="D6240" s="2"/>
    </row>
    <row r="6241" spans="1:4" x14ac:dyDescent="0.2">
      <c r="A6241" s="2"/>
      <c r="B6241" s="2"/>
      <c r="C6241" s="2"/>
      <c r="D6241" s="2"/>
    </row>
    <row r="6242" spans="1:4" x14ac:dyDescent="0.2">
      <c r="A6242" s="2"/>
      <c r="B6242" s="2"/>
      <c r="C6242" s="2"/>
      <c r="D6242" s="2"/>
    </row>
    <row r="6243" spans="1:4" x14ac:dyDescent="0.2">
      <c r="A6243" s="2"/>
      <c r="B6243" s="2"/>
      <c r="C6243" s="2"/>
      <c r="D6243" s="2"/>
    </row>
    <row r="6244" spans="1:4" x14ac:dyDescent="0.2">
      <c r="A6244" s="2"/>
      <c r="B6244" s="2"/>
      <c r="C6244" s="2"/>
      <c r="D6244" s="2"/>
    </row>
    <row r="6245" spans="1:4" x14ac:dyDescent="0.2">
      <c r="A6245" s="2"/>
      <c r="B6245" s="2"/>
      <c r="C6245" s="2"/>
      <c r="D6245" s="2"/>
    </row>
    <row r="6246" spans="1:4" x14ac:dyDescent="0.2">
      <c r="A6246" s="2"/>
      <c r="B6246" s="2"/>
      <c r="C6246" s="2"/>
      <c r="D6246" s="2"/>
    </row>
    <row r="6247" spans="1:4" x14ac:dyDescent="0.2">
      <c r="A6247" s="2"/>
      <c r="B6247" s="2"/>
      <c r="C6247" s="2"/>
      <c r="D6247" s="2"/>
    </row>
    <row r="6248" spans="1:4" x14ac:dyDescent="0.2">
      <c r="A6248" s="2"/>
      <c r="B6248" s="2"/>
      <c r="C6248" s="2"/>
      <c r="D6248" s="2"/>
    </row>
    <row r="6249" spans="1:4" x14ac:dyDescent="0.2">
      <c r="A6249" s="2"/>
      <c r="B6249" s="2"/>
      <c r="C6249" s="2"/>
      <c r="D6249" s="2"/>
    </row>
    <row r="6250" spans="1:4" x14ac:dyDescent="0.2">
      <c r="A6250" s="2"/>
      <c r="B6250" s="2"/>
      <c r="C6250" s="2"/>
      <c r="D6250" s="2"/>
    </row>
    <row r="6251" spans="1:4" x14ac:dyDescent="0.2">
      <c r="A6251" s="2"/>
      <c r="B6251" s="2"/>
      <c r="C6251" s="2"/>
      <c r="D6251" s="2"/>
    </row>
    <row r="6252" spans="1:4" x14ac:dyDescent="0.2">
      <c r="A6252" s="2"/>
      <c r="B6252" s="2"/>
      <c r="C6252" s="2"/>
      <c r="D6252" s="2"/>
    </row>
    <row r="6253" spans="1:4" x14ac:dyDescent="0.2">
      <c r="A6253" s="2"/>
      <c r="B6253" s="2"/>
      <c r="C6253" s="2"/>
      <c r="D6253" s="2"/>
    </row>
    <row r="6254" spans="1:4" x14ac:dyDescent="0.2">
      <c r="A6254" s="2"/>
      <c r="B6254" s="2"/>
      <c r="C6254" s="2"/>
      <c r="D6254" s="2"/>
    </row>
    <row r="6255" spans="1:4" x14ac:dyDescent="0.2">
      <c r="A6255" s="2"/>
      <c r="B6255" s="2"/>
      <c r="C6255" s="2"/>
      <c r="D6255" s="2"/>
    </row>
    <row r="6256" spans="1:4" x14ac:dyDescent="0.2">
      <c r="A6256" s="2"/>
      <c r="B6256" s="2"/>
      <c r="C6256" s="2"/>
      <c r="D6256" s="2"/>
    </row>
    <row r="6257" spans="1:4" x14ac:dyDescent="0.2">
      <c r="A6257" s="2"/>
      <c r="B6257" s="2"/>
      <c r="C6257" s="2"/>
      <c r="D6257" s="2"/>
    </row>
    <row r="6258" spans="1:4" x14ac:dyDescent="0.2">
      <c r="A6258" s="2"/>
      <c r="B6258" s="2"/>
      <c r="C6258" s="2"/>
      <c r="D6258" s="2"/>
    </row>
    <row r="6259" spans="1:4" x14ac:dyDescent="0.2">
      <c r="A6259" s="2"/>
      <c r="B6259" s="2"/>
      <c r="C6259" s="2"/>
      <c r="D6259" s="2"/>
    </row>
    <row r="6260" spans="1:4" x14ac:dyDescent="0.2">
      <c r="A6260" s="2"/>
      <c r="B6260" s="2"/>
      <c r="C6260" s="2"/>
      <c r="D6260" s="2"/>
    </row>
    <row r="6261" spans="1:4" x14ac:dyDescent="0.2">
      <c r="A6261" s="2"/>
      <c r="B6261" s="2"/>
      <c r="C6261" s="2"/>
      <c r="D6261" s="2"/>
    </row>
    <row r="6262" spans="1:4" x14ac:dyDescent="0.2">
      <c r="A6262" s="2"/>
      <c r="B6262" s="2"/>
      <c r="C6262" s="2"/>
      <c r="D6262" s="2"/>
    </row>
    <row r="6263" spans="1:4" x14ac:dyDescent="0.2">
      <c r="A6263" s="2"/>
      <c r="B6263" s="2"/>
      <c r="C6263" s="2"/>
      <c r="D6263" s="2"/>
    </row>
    <row r="6264" spans="1:4" x14ac:dyDescent="0.2">
      <c r="A6264" s="2"/>
      <c r="B6264" s="2"/>
      <c r="C6264" s="2"/>
      <c r="D6264" s="2"/>
    </row>
    <row r="6265" spans="1:4" x14ac:dyDescent="0.2">
      <c r="A6265" s="2"/>
      <c r="B6265" s="2"/>
      <c r="C6265" s="2"/>
      <c r="D6265" s="2"/>
    </row>
    <row r="6266" spans="1:4" x14ac:dyDescent="0.2">
      <c r="A6266" s="2"/>
      <c r="B6266" s="2"/>
      <c r="C6266" s="2"/>
      <c r="D6266" s="2"/>
    </row>
    <row r="6267" spans="1:4" x14ac:dyDescent="0.2">
      <c r="A6267" s="2"/>
      <c r="B6267" s="2"/>
      <c r="C6267" s="2"/>
      <c r="D6267" s="2"/>
    </row>
    <row r="6268" spans="1:4" x14ac:dyDescent="0.2">
      <c r="A6268" s="2"/>
      <c r="B6268" s="2"/>
      <c r="C6268" s="2"/>
      <c r="D6268" s="2"/>
    </row>
    <row r="6269" spans="1:4" x14ac:dyDescent="0.2">
      <c r="A6269" s="2"/>
      <c r="B6269" s="2"/>
      <c r="C6269" s="2"/>
      <c r="D6269" s="2"/>
    </row>
    <row r="6270" spans="1:4" x14ac:dyDescent="0.2">
      <c r="A6270" s="2"/>
      <c r="B6270" s="2"/>
      <c r="C6270" s="2"/>
      <c r="D6270" s="2"/>
    </row>
    <row r="6271" spans="1:4" x14ac:dyDescent="0.2">
      <c r="A6271" s="2"/>
      <c r="B6271" s="2"/>
      <c r="C6271" s="2"/>
      <c r="D6271" s="2"/>
    </row>
    <row r="6272" spans="1:4" x14ac:dyDescent="0.2">
      <c r="A6272" s="2"/>
      <c r="B6272" s="2"/>
      <c r="C6272" s="2"/>
      <c r="D6272" s="2"/>
    </row>
    <row r="6273" spans="1:4" x14ac:dyDescent="0.2">
      <c r="A6273" s="2"/>
      <c r="B6273" s="2"/>
      <c r="C6273" s="2"/>
      <c r="D6273" s="2"/>
    </row>
    <row r="6274" spans="1:4" x14ac:dyDescent="0.2">
      <c r="A6274" s="2"/>
      <c r="B6274" s="2"/>
      <c r="C6274" s="2"/>
      <c r="D6274" s="2"/>
    </row>
    <row r="6275" spans="1:4" x14ac:dyDescent="0.2">
      <c r="A6275" s="2"/>
      <c r="B6275" s="2"/>
      <c r="C6275" s="2"/>
      <c r="D6275" s="2"/>
    </row>
    <row r="6276" spans="1:4" x14ac:dyDescent="0.2">
      <c r="A6276" s="2"/>
      <c r="B6276" s="2"/>
      <c r="C6276" s="2"/>
      <c r="D6276" s="2"/>
    </row>
    <row r="6277" spans="1:4" x14ac:dyDescent="0.2">
      <c r="A6277" s="2"/>
      <c r="B6277" s="2"/>
      <c r="C6277" s="2"/>
      <c r="D6277" s="2"/>
    </row>
    <row r="6278" spans="1:4" x14ac:dyDescent="0.2">
      <c r="A6278" s="2"/>
      <c r="B6278" s="2"/>
      <c r="C6278" s="2"/>
      <c r="D6278" s="2"/>
    </row>
    <row r="6279" spans="1:4" x14ac:dyDescent="0.2">
      <c r="A6279" s="2"/>
      <c r="B6279" s="2"/>
      <c r="C6279" s="2"/>
      <c r="D6279" s="2"/>
    </row>
    <row r="6280" spans="1:4" x14ac:dyDescent="0.2">
      <c r="A6280" s="2"/>
      <c r="B6280" s="2"/>
      <c r="C6280" s="2"/>
      <c r="D6280" s="2"/>
    </row>
    <row r="6281" spans="1:4" x14ac:dyDescent="0.2">
      <c r="A6281" s="2"/>
      <c r="B6281" s="2"/>
      <c r="C6281" s="2"/>
      <c r="D6281" s="2"/>
    </row>
    <row r="6282" spans="1:4" x14ac:dyDescent="0.2">
      <c r="A6282" s="2"/>
      <c r="B6282" s="2"/>
      <c r="C6282" s="2"/>
      <c r="D6282" s="2"/>
    </row>
    <row r="6283" spans="1:4" x14ac:dyDescent="0.2">
      <c r="A6283" s="2"/>
      <c r="B6283" s="2"/>
      <c r="C6283" s="2"/>
      <c r="D6283" s="2"/>
    </row>
    <row r="6284" spans="1:4" x14ac:dyDescent="0.2">
      <c r="A6284" s="2"/>
      <c r="B6284" s="2"/>
      <c r="C6284" s="2"/>
      <c r="D6284" s="2"/>
    </row>
    <row r="6285" spans="1:4" x14ac:dyDescent="0.2">
      <c r="A6285" s="2"/>
      <c r="B6285" s="2"/>
      <c r="C6285" s="2"/>
      <c r="D6285" s="2"/>
    </row>
    <row r="6286" spans="1:4" x14ac:dyDescent="0.2">
      <c r="A6286" s="2"/>
      <c r="B6286" s="2"/>
      <c r="C6286" s="2"/>
      <c r="D6286" s="2"/>
    </row>
    <row r="6287" spans="1:4" x14ac:dyDescent="0.2">
      <c r="A6287" s="2"/>
      <c r="B6287" s="2"/>
      <c r="C6287" s="2"/>
      <c r="D6287" s="2"/>
    </row>
    <row r="6288" spans="1:4" x14ac:dyDescent="0.2">
      <c r="A6288" s="2"/>
      <c r="B6288" s="2"/>
      <c r="C6288" s="2"/>
      <c r="D6288" s="2"/>
    </row>
    <row r="6289" spans="1:4" x14ac:dyDescent="0.2">
      <c r="A6289" s="2"/>
      <c r="B6289" s="2"/>
      <c r="C6289" s="2"/>
      <c r="D6289" s="2"/>
    </row>
    <row r="6290" spans="1:4" x14ac:dyDescent="0.2">
      <c r="A6290" s="2"/>
      <c r="B6290" s="2"/>
      <c r="C6290" s="2"/>
      <c r="D6290" s="2"/>
    </row>
    <row r="6291" spans="1:4" x14ac:dyDescent="0.2">
      <c r="A6291" s="2"/>
      <c r="B6291" s="2"/>
      <c r="C6291" s="2"/>
      <c r="D6291" s="2"/>
    </row>
    <row r="6292" spans="1:4" x14ac:dyDescent="0.2">
      <c r="A6292" s="2"/>
      <c r="B6292" s="2"/>
      <c r="C6292" s="2"/>
      <c r="D6292" s="2"/>
    </row>
    <row r="6293" spans="1:4" x14ac:dyDescent="0.2">
      <c r="A6293" s="2"/>
      <c r="B6293" s="2"/>
      <c r="C6293" s="2"/>
      <c r="D6293" s="2"/>
    </row>
    <row r="6294" spans="1:4" x14ac:dyDescent="0.2">
      <c r="A6294" s="2"/>
      <c r="B6294" s="2"/>
      <c r="C6294" s="2"/>
      <c r="D6294" s="2"/>
    </row>
    <row r="6295" spans="1:4" x14ac:dyDescent="0.2">
      <c r="A6295" s="2"/>
      <c r="B6295" s="2"/>
      <c r="C6295" s="2"/>
      <c r="D6295" s="2"/>
    </row>
    <row r="6296" spans="1:4" x14ac:dyDescent="0.2">
      <c r="A6296" s="2"/>
      <c r="B6296" s="2"/>
      <c r="C6296" s="2"/>
      <c r="D6296" s="2"/>
    </row>
    <row r="6297" spans="1:4" x14ac:dyDescent="0.2">
      <c r="A6297" s="2"/>
      <c r="B6297" s="2"/>
      <c r="C6297" s="2"/>
      <c r="D6297" s="2"/>
    </row>
    <row r="6298" spans="1:4" x14ac:dyDescent="0.2">
      <c r="A6298" s="2"/>
      <c r="B6298" s="2"/>
      <c r="C6298" s="2"/>
      <c r="D6298" s="2"/>
    </row>
    <row r="6299" spans="1:4" x14ac:dyDescent="0.2">
      <c r="A6299" s="2"/>
      <c r="B6299" s="2"/>
      <c r="C6299" s="2"/>
      <c r="D6299" s="2"/>
    </row>
    <row r="6300" spans="1:4" x14ac:dyDescent="0.2">
      <c r="A6300" s="2"/>
      <c r="B6300" s="2"/>
      <c r="C6300" s="2"/>
      <c r="D6300" s="2"/>
    </row>
    <row r="6301" spans="1:4" x14ac:dyDescent="0.2">
      <c r="A6301" s="2"/>
      <c r="B6301" s="2"/>
      <c r="C6301" s="2"/>
      <c r="D6301" s="2"/>
    </row>
    <row r="6302" spans="1:4" x14ac:dyDescent="0.2">
      <c r="A6302" s="2"/>
      <c r="B6302" s="2"/>
      <c r="C6302" s="2"/>
      <c r="D6302" s="2"/>
    </row>
    <row r="6303" spans="1:4" x14ac:dyDescent="0.2">
      <c r="A6303" s="2"/>
      <c r="B6303" s="2"/>
      <c r="C6303" s="2"/>
      <c r="D6303" s="2"/>
    </row>
    <row r="6304" spans="1:4" x14ac:dyDescent="0.2">
      <c r="A6304" s="2"/>
      <c r="B6304" s="2"/>
      <c r="C6304" s="2"/>
      <c r="D6304" s="2"/>
    </row>
    <row r="6305" spans="1:4" x14ac:dyDescent="0.2">
      <c r="A6305" s="2"/>
      <c r="B6305" s="2"/>
      <c r="C6305" s="2"/>
      <c r="D6305" s="2"/>
    </row>
    <row r="6306" spans="1:4" x14ac:dyDescent="0.2">
      <c r="A6306" s="2"/>
      <c r="B6306" s="2"/>
      <c r="C6306" s="2"/>
      <c r="D6306" s="2"/>
    </row>
    <row r="6307" spans="1:4" x14ac:dyDescent="0.2">
      <c r="A6307" s="2"/>
      <c r="B6307" s="2"/>
      <c r="C6307" s="2"/>
      <c r="D6307" s="2"/>
    </row>
    <row r="6308" spans="1:4" x14ac:dyDescent="0.2">
      <c r="A6308" s="2"/>
      <c r="B6308" s="2"/>
      <c r="C6308" s="2"/>
      <c r="D6308" s="2"/>
    </row>
    <row r="6309" spans="1:4" x14ac:dyDescent="0.2">
      <c r="A6309" s="2"/>
      <c r="B6309" s="2"/>
      <c r="C6309" s="2"/>
      <c r="D6309" s="2"/>
    </row>
    <row r="6310" spans="1:4" x14ac:dyDescent="0.2">
      <c r="A6310" s="2"/>
      <c r="B6310" s="2"/>
      <c r="C6310" s="2"/>
      <c r="D6310" s="2"/>
    </row>
    <row r="6311" spans="1:4" x14ac:dyDescent="0.2">
      <c r="A6311" s="2"/>
      <c r="B6311" s="2"/>
      <c r="C6311" s="2"/>
      <c r="D6311" s="2"/>
    </row>
    <row r="6312" spans="1:4" x14ac:dyDescent="0.2">
      <c r="A6312" s="2"/>
      <c r="B6312" s="2"/>
      <c r="C6312" s="2"/>
      <c r="D6312" s="2"/>
    </row>
    <row r="6313" spans="1:4" x14ac:dyDescent="0.2">
      <c r="A6313" s="2"/>
      <c r="B6313" s="2"/>
      <c r="C6313" s="2"/>
      <c r="D6313" s="2"/>
    </row>
    <row r="6314" spans="1:4" x14ac:dyDescent="0.2">
      <c r="A6314" s="2"/>
      <c r="B6314" s="2"/>
      <c r="C6314" s="2"/>
      <c r="D6314" s="2"/>
    </row>
    <row r="6315" spans="1:4" x14ac:dyDescent="0.2">
      <c r="A6315" s="2"/>
      <c r="B6315" s="2"/>
      <c r="C6315" s="2"/>
      <c r="D6315" s="2"/>
    </row>
    <row r="6316" spans="1:4" x14ac:dyDescent="0.2">
      <c r="A6316" s="2"/>
      <c r="B6316" s="2"/>
      <c r="C6316" s="2"/>
      <c r="D6316" s="2"/>
    </row>
    <row r="6317" spans="1:4" x14ac:dyDescent="0.2">
      <c r="A6317" s="2"/>
      <c r="B6317" s="2"/>
      <c r="C6317" s="2"/>
      <c r="D6317" s="2"/>
    </row>
    <row r="6318" spans="1:4" x14ac:dyDescent="0.2">
      <c r="A6318" s="2"/>
      <c r="B6318" s="2"/>
      <c r="C6318" s="2"/>
      <c r="D6318" s="2"/>
    </row>
    <row r="6319" spans="1:4" x14ac:dyDescent="0.2">
      <c r="A6319" s="2"/>
      <c r="B6319" s="2"/>
      <c r="C6319" s="2"/>
      <c r="D6319" s="2"/>
    </row>
    <row r="6320" spans="1:4" x14ac:dyDescent="0.2">
      <c r="A6320" s="2"/>
      <c r="B6320" s="2"/>
      <c r="C6320" s="2"/>
      <c r="D6320" s="2"/>
    </row>
    <row r="6321" spans="1:4" x14ac:dyDescent="0.2">
      <c r="A6321" s="2"/>
      <c r="B6321" s="2"/>
      <c r="C6321" s="2"/>
      <c r="D6321" s="2"/>
    </row>
    <row r="6322" spans="1:4" x14ac:dyDescent="0.2">
      <c r="A6322" s="2"/>
      <c r="B6322" s="2"/>
      <c r="C6322" s="2"/>
      <c r="D6322" s="2"/>
    </row>
    <row r="6323" spans="1:4" x14ac:dyDescent="0.2">
      <c r="A6323" s="2"/>
      <c r="B6323" s="2"/>
      <c r="C6323" s="2"/>
      <c r="D6323" s="2"/>
    </row>
    <row r="6324" spans="1:4" x14ac:dyDescent="0.2">
      <c r="A6324" s="2"/>
      <c r="B6324" s="2"/>
      <c r="C6324" s="2"/>
      <c r="D6324" s="2"/>
    </row>
    <row r="6325" spans="1:4" x14ac:dyDescent="0.2">
      <c r="A6325" s="2"/>
      <c r="B6325" s="2"/>
      <c r="C6325" s="2"/>
      <c r="D6325" s="2"/>
    </row>
    <row r="6326" spans="1:4" x14ac:dyDescent="0.2">
      <c r="A6326" s="2"/>
      <c r="B6326" s="2"/>
      <c r="C6326" s="2"/>
      <c r="D6326" s="2"/>
    </row>
    <row r="6327" spans="1:4" x14ac:dyDescent="0.2">
      <c r="A6327" s="2"/>
      <c r="B6327" s="2"/>
      <c r="C6327" s="2"/>
      <c r="D6327" s="2"/>
    </row>
    <row r="6328" spans="1:4" x14ac:dyDescent="0.2">
      <c r="A6328" s="2"/>
      <c r="B6328" s="2"/>
      <c r="C6328" s="2"/>
      <c r="D6328" s="2"/>
    </row>
    <row r="6329" spans="1:4" x14ac:dyDescent="0.2">
      <c r="A6329" s="2"/>
      <c r="B6329" s="2"/>
      <c r="C6329" s="2"/>
      <c r="D6329" s="2"/>
    </row>
    <row r="6330" spans="1:4" x14ac:dyDescent="0.2">
      <c r="A6330" s="2"/>
      <c r="B6330" s="2"/>
      <c r="C6330" s="2"/>
      <c r="D6330" s="2"/>
    </row>
    <row r="6331" spans="1:4" x14ac:dyDescent="0.2">
      <c r="A6331" s="2"/>
      <c r="B6331" s="2"/>
      <c r="C6331" s="2"/>
      <c r="D6331" s="2"/>
    </row>
    <row r="6332" spans="1:4" x14ac:dyDescent="0.2">
      <c r="A6332" s="2"/>
      <c r="B6332" s="2"/>
      <c r="C6332" s="2"/>
      <c r="D6332" s="2"/>
    </row>
    <row r="6333" spans="1:4" x14ac:dyDescent="0.2">
      <c r="A6333" s="2"/>
      <c r="B6333" s="2"/>
      <c r="C6333" s="2"/>
      <c r="D6333" s="2"/>
    </row>
    <row r="6334" spans="1:4" x14ac:dyDescent="0.2">
      <c r="A6334" s="2"/>
      <c r="B6334" s="2"/>
      <c r="C6334" s="2"/>
      <c r="D6334" s="2"/>
    </row>
    <row r="6335" spans="1:4" x14ac:dyDescent="0.2">
      <c r="A6335" s="2"/>
      <c r="B6335" s="2"/>
      <c r="C6335" s="2"/>
      <c r="D6335" s="2"/>
    </row>
    <row r="6336" spans="1:4" x14ac:dyDescent="0.2">
      <c r="A6336" s="2"/>
      <c r="B6336" s="2"/>
      <c r="C6336" s="2"/>
      <c r="D6336" s="2"/>
    </row>
    <row r="6337" spans="1:4" x14ac:dyDescent="0.2">
      <c r="A6337" s="2"/>
      <c r="B6337" s="2"/>
      <c r="C6337" s="2"/>
      <c r="D6337" s="2"/>
    </row>
    <row r="6338" spans="1:4" x14ac:dyDescent="0.2">
      <c r="A6338" s="2"/>
      <c r="B6338" s="2"/>
      <c r="C6338" s="2"/>
      <c r="D6338" s="2"/>
    </row>
    <row r="6339" spans="1:4" x14ac:dyDescent="0.2">
      <c r="A6339" s="2"/>
      <c r="B6339" s="2"/>
      <c r="C6339" s="2"/>
      <c r="D6339" s="2"/>
    </row>
    <row r="6340" spans="1:4" x14ac:dyDescent="0.2">
      <c r="A6340" s="2"/>
      <c r="B6340" s="2"/>
      <c r="C6340" s="2"/>
      <c r="D6340" s="2"/>
    </row>
    <row r="6341" spans="1:4" x14ac:dyDescent="0.2">
      <c r="A6341" s="2"/>
      <c r="B6341" s="2"/>
      <c r="C6341" s="2"/>
      <c r="D6341" s="2"/>
    </row>
    <row r="6342" spans="1:4" x14ac:dyDescent="0.2">
      <c r="A6342" s="2"/>
      <c r="B6342" s="2"/>
      <c r="C6342" s="2"/>
      <c r="D6342" s="2"/>
    </row>
    <row r="6343" spans="1:4" x14ac:dyDescent="0.2">
      <c r="A6343" s="2"/>
      <c r="B6343" s="2"/>
      <c r="C6343" s="2"/>
      <c r="D6343" s="2"/>
    </row>
    <row r="6344" spans="1:4" x14ac:dyDescent="0.2">
      <c r="A6344" s="2"/>
      <c r="B6344" s="2"/>
      <c r="C6344" s="2"/>
      <c r="D6344" s="2"/>
    </row>
    <row r="6345" spans="1:4" x14ac:dyDescent="0.2">
      <c r="A6345" s="2"/>
      <c r="B6345" s="2"/>
      <c r="C6345" s="2"/>
      <c r="D6345" s="2"/>
    </row>
    <row r="6346" spans="1:4" x14ac:dyDescent="0.2">
      <c r="A6346" s="2"/>
      <c r="B6346" s="2"/>
      <c r="C6346" s="2"/>
      <c r="D6346" s="2"/>
    </row>
    <row r="6347" spans="1:4" x14ac:dyDescent="0.2">
      <c r="A6347" s="2"/>
      <c r="B6347" s="2"/>
      <c r="C6347" s="2"/>
      <c r="D6347" s="2"/>
    </row>
    <row r="6348" spans="1:4" x14ac:dyDescent="0.2">
      <c r="A6348" s="2"/>
      <c r="B6348" s="2"/>
      <c r="C6348" s="2"/>
      <c r="D6348" s="2"/>
    </row>
    <row r="6349" spans="1:4" x14ac:dyDescent="0.2">
      <c r="A6349" s="2"/>
      <c r="B6349" s="2"/>
      <c r="C6349" s="2"/>
      <c r="D6349" s="2"/>
    </row>
    <row r="6350" spans="1:4" x14ac:dyDescent="0.2">
      <c r="A6350" s="2"/>
      <c r="B6350" s="2"/>
      <c r="C6350" s="2"/>
      <c r="D6350" s="2"/>
    </row>
    <row r="6351" spans="1:4" x14ac:dyDescent="0.2">
      <c r="A6351" s="2"/>
      <c r="B6351" s="2"/>
      <c r="C6351" s="2"/>
      <c r="D6351" s="2"/>
    </row>
    <row r="6352" spans="1:4" x14ac:dyDescent="0.2">
      <c r="A6352" s="2"/>
      <c r="B6352" s="2"/>
      <c r="C6352" s="2"/>
      <c r="D6352" s="2"/>
    </row>
    <row r="6353" spans="1:4" x14ac:dyDescent="0.2">
      <c r="A6353" s="2"/>
      <c r="B6353" s="2"/>
      <c r="C6353" s="2"/>
      <c r="D6353" s="2"/>
    </row>
    <row r="6354" spans="1:4" x14ac:dyDescent="0.2">
      <c r="A6354" s="2"/>
      <c r="B6354" s="2"/>
      <c r="C6354" s="2"/>
      <c r="D6354" s="2"/>
    </row>
    <row r="6355" spans="1:4" x14ac:dyDescent="0.2">
      <c r="A6355" s="2"/>
      <c r="B6355" s="2"/>
      <c r="C6355" s="2"/>
      <c r="D6355" s="2"/>
    </row>
    <row r="6356" spans="1:4" x14ac:dyDescent="0.2">
      <c r="A6356" s="2"/>
      <c r="B6356" s="2"/>
      <c r="C6356" s="2"/>
      <c r="D6356" s="2"/>
    </row>
    <row r="6357" spans="1:4" x14ac:dyDescent="0.2">
      <c r="A6357" s="2"/>
      <c r="B6357" s="2"/>
      <c r="C6357" s="2"/>
      <c r="D6357" s="2"/>
    </row>
    <row r="6358" spans="1:4" x14ac:dyDescent="0.2">
      <c r="A6358" s="2"/>
      <c r="B6358" s="2"/>
      <c r="C6358" s="2"/>
      <c r="D6358" s="2"/>
    </row>
    <row r="6359" spans="1:4" x14ac:dyDescent="0.2">
      <c r="A6359" s="2"/>
      <c r="B6359" s="2"/>
      <c r="C6359" s="2"/>
      <c r="D6359" s="2"/>
    </row>
    <row r="6360" spans="1:4" x14ac:dyDescent="0.2">
      <c r="A6360" s="2"/>
      <c r="B6360" s="2"/>
      <c r="C6360" s="2"/>
      <c r="D6360" s="2"/>
    </row>
    <row r="6361" spans="1:4" x14ac:dyDescent="0.2">
      <c r="A6361" s="2"/>
      <c r="B6361" s="2"/>
      <c r="C6361" s="2"/>
      <c r="D6361" s="2"/>
    </row>
    <row r="6362" spans="1:4" x14ac:dyDescent="0.2">
      <c r="A6362" s="2"/>
      <c r="B6362" s="2"/>
      <c r="C6362" s="2"/>
      <c r="D6362" s="2"/>
    </row>
    <row r="6363" spans="1:4" x14ac:dyDescent="0.2">
      <c r="A6363" s="2"/>
      <c r="B6363" s="2"/>
      <c r="C6363" s="2"/>
      <c r="D6363" s="2"/>
    </row>
    <row r="6364" spans="1:4" x14ac:dyDescent="0.2">
      <c r="A6364" s="2"/>
      <c r="B6364" s="2"/>
      <c r="C6364" s="2"/>
      <c r="D6364" s="2"/>
    </row>
    <row r="6365" spans="1:4" x14ac:dyDescent="0.2">
      <c r="A6365" s="2"/>
      <c r="B6365" s="2"/>
      <c r="C6365" s="2"/>
      <c r="D6365" s="2"/>
    </row>
    <row r="6366" spans="1:4" x14ac:dyDescent="0.2">
      <c r="A6366" s="2"/>
      <c r="B6366" s="2"/>
      <c r="C6366" s="2"/>
      <c r="D6366" s="2"/>
    </row>
    <row r="6367" spans="1:4" x14ac:dyDescent="0.2">
      <c r="A6367" s="2"/>
      <c r="B6367" s="2"/>
      <c r="C6367" s="2"/>
      <c r="D6367" s="2"/>
    </row>
    <row r="6368" spans="1:4" x14ac:dyDescent="0.2">
      <c r="A6368" s="2"/>
      <c r="B6368" s="2"/>
      <c r="C6368" s="2"/>
      <c r="D6368" s="2"/>
    </row>
    <row r="6369" spans="1:4" x14ac:dyDescent="0.2">
      <c r="A6369" s="2"/>
      <c r="B6369" s="2"/>
      <c r="C6369" s="2"/>
      <c r="D6369" s="2"/>
    </row>
    <row r="6370" spans="1:4" x14ac:dyDescent="0.2">
      <c r="A6370" s="2"/>
      <c r="B6370" s="2"/>
      <c r="C6370" s="2"/>
      <c r="D6370" s="2"/>
    </row>
    <row r="6371" spans="1:4" x14ac:dyDescent="0.2">
      <c r="A6371" s="2"/>
      <c r="B6371" s="2"/>
      <c r="C6371" s="2"/>
      <c r="D6371" s="2"/>
    </row>
    <row r="6372" spans="1:4" x14ac:dyDescent="0.2">
      <c r="A6372" s="2"/>
      <c r="B6372" s="2"/>
      <c r="C6372" s="2"/>
      <c r="D6372" s="2"/>
    </row>
    <row r="6373" spans="1:4" x14ac:dyDescent="0.2">
      <c r="A6373" s="2"/>
      <c r="B6373" s="2"/>
      <c r="C6373" s="2"/>
      <c r="D6373" s="2"/>
    </row>
    <row r="6374" spans="1:4" x14ac:dyDescent="0.2">
      <c r="A6374" s="2"/>
      <c r="B6374" s="2"/>
      <c r="C6374" s="2"/>
      <c r="D6374" s="2"/>
    </row>
    <row r="6375" spans="1:4" x14ac:dyDescent="0.2">
      <c r="A6375" s="2"/>
      <c r="B6375" s="2"/>
      <c r="C6375" s="2"/>
      <c r="D6375" s="2"/>
    </row>
    <row r="6376" spans="1:4" x14ac:dyDescent="0.2">
      <c r="A6376" s="2"/>
      <c r="B6376" s="2"/>
      <c r="C6376" s="2"/>
      <c r="D6376" s="2"/>
    </row>
    <row r="6377" spans="1:4" x14ac:dyDescent="0.2">
      <c r="A6377" s="2"/>
      <c r="B6377" s="2"/>
      <c r="C6377" s="2"/>
      <c r="D6377" s="2"/>
    </row>
    <row r="6378" spans="1:4" x14ac:dyDescent="0.2">
      <c r="A6378" s="2"/>
      <c r="B6378" s="2"/>
      <c r="C6378" s="2"/>
      <c r="D6378" s="2"/>
    </row>
    <row r="6379" spans="1:4" x14ac:dyDescent="0.2">
      <c r="A6379" s="2"/>
      <c r="B6379" s="2"/>
      <c r="C6379" s="2"/>
      <c r="D6379" s="2"/>
    </row>
    <row r="6380" spans="1:4" x14ac:dyDescent="0.2">
      <c r="A6380" s="2"/>
      <c r="B6380" s="2"/>
      <c r="C6380" s="2"/>
      <c r="D6380" s="2"/>
    </row>
    <row r="6381" spans="1:4" x14ac:dyDescent="0.2">
      <c r="A6381" s="2"/>
      <c r="B6381" s="2"/>
      <c r="C6381" s="2"/>
      <c r="D6381" s="2"/>
    </row>
    <row r="6382" spans="1:4" x14ac:dyDescent="0.2">
      <c r="A6382" s="2"/>
      <c r="B6382" s="2"/>
      <c r="C6382" s="2"/>
      <c r="D6382" s="2"/>
    </row>
    <row r="6383" spans="1:4" x14ac:dyDescent="0.2">
      <c r="A6383" s="2"/>
      <c r="B6383" s="2"/>
      <c r="C6383" s="2"/>
      <c r="D6383" s="2"/>
    </row>
    <row r="6384" spans="1:4" x14ac:dyDescent="0.2">
      <c r="A6384" s="2"/>
      <c r="B6384" s="2"/>
      <c r="C6384" s="2"/>
      <c r="D6384" s="2"/>
    </row>
    <row r="6385" spans="1:4" x14ac:dyDescent="0.2">
      <c r="A6385" s="2"/>
      <c r="B6385" s="2"/>
      <c r="C6385" s="2"/>
      <c r="D6385" s="2"/>
    </row>
    <row r="6386" spans="1:4" x14ac:dyDescent="0.2">
      <c r="A6386" s="2"/>
      <c r="B6386" s="2"/>
      <c r="C6386" s="2"/>
      <c r="D6386" s="2"/>
    </row>
    <row r="6387" spans="1:4" x14ac:dyDescent="0.2">
      <c r="A6387" s="2"/>
      <c r="B6387" s="2"/>
      <c r="C6387" s="2"/>
      <c r="D6387" s="2"/>
    </row>
    <row r="6388" spans="1:4" x14ac:dyDescent="0.2">
      <c r="A6388" s="2"/>
      <c r="B6388" s="2"/>
      <c r="C6388" s="2"/>
      <c r="D6388" s="2"/>
    </row>
    <row r="6389" spans="1:4" x14ac:dyDescent="0.2">
      <c r="A6389" s="2"/>
      <c r="B6389" s="2"/>
      <c r="C6389" s="2"/>
      <c r="D6389" s="2"/>
    </row>
    <row r="6390" spans="1:4" x14ac:dyDescent="0.2">
      <c r="A6390" s="2"/>
      <c r="B6390" s="2"/>
      <c r="C6390" s="2"/>
      <c r="D6390" s="2"/>
    </row>
    <row r="6391" spans="1:4" x14ac:dyDescent="0.2">
      <c r="A6391" s="2"/>
      <c r="B6391" s="2"/>
      <c r="C6391" s="2"/>
      <c r="D6391" s="2"/>
    </row>
    <row r="6392" spans="1:4" x14ac:dyDescent="0.2">
      <c r="A6392" s="2"/>
      <c r="B6392" s="2"/>
      <c r="C6392" s="2"/>
      <c r="D6392" s="2"/>
    </row>
    <row r="6393" spans="1:4" x14ac:dyDescent="0.2">
      <c r="A6393" s="2"/>
      <c r="B6393" s="2"/>
      <c r="C6393" s="2"/>
      <c r="D6393" s="2"/>
    </row>
    <row r="6394" spans="1:4" x14ac:dyDescent="0.2">
      <c r="A6394" s="2"/>
      <c r="B6394" s="2"/>
      <c r="C6394" s="2"/>
      <c r="D6394" s="2"/>
    </row>
    <row r="6395" spans="1:4" x14ac:dyDescent="0.2">
      <c r="A6395" s="2"/>
      <c r="B6395" s="2"/>
      <c r="C6395" s="2"/>
      <c r="D6395" s="2"/>
    </row>
    <row r="6396" spans="1:4" x14ac:dyDescent="0.2">
      <c r="A6396" s="2"/>
      <c r="B6396" s="2"/>
      <c r="C6396" s="2"/>
      <c r="D6396" s="2"/>
    </row>
    <row r="6397" spans="1:4" x14ac:dyDescent="0.2">
      <c r="A6397" s="2"/>
      <c r="B6397" s="2"/>
      <c r="C6397" s="2"/>
      <c r="D6397" s="2"/>
    </row>
    <row r="6398" spans="1:4" x14ac:dyDescent="0.2">
      <c r="A6398" s="2"/>
      <c r="B6398" s="2"/>
      <c r="C6398" s="2"/>
      <c r="D6398" s="2"/>
    </row>
    <row r="6399" spans="1:4" x14ac:dyDescent="0.2">
      <c r="A6399" s="2"/>
      <c r="B6399" s="2"/>
      <c r="C6399" s="2"/>
      <c r="D6399" s="2"/>
    </row>
    <row r="6400" spans="1:4" x14ac:dyDescent="0.2">
      <c r="A6400" s="2"/>
      <c r="B6400" s="2"/>
      <c r="C6400" s="2"/>
      <c r="D6400" s="2"/>
    </row>
    <row r="6401" spans="1:4" x14ac:dyDescent="0.2">
      <c r="A6401" s="2"/>
      <c r="B6401" s="2"/>
      <c r="C6401" s="2"/>
      <c r="D6401" s="2"/>
    </row>
    <row r="6402" spans="1:4" x14ac:dyDescent="0.2">
      <c r="A6402" s="2"/>
      <c r="B6402" s="2"/>
      <c r="C6402" s="2"/>
      <c r="D6402" s="2"/>
    </row>
    <row r="6403" spans="1:4" x14ac:dyDescent="0.2">
      <c r="A6403" s="2"/>
      <c r="B6403" s="2"/>
      <c r="C6403" s="2"/>
      <c r="D6403" s="2"/>
    </row>
    <row r="6404" spans="1:4" x14ac:dyDescent="0.2">
      <c r="A6404" s="2"/>
      <c r="B6404" s="2"/>
      <c r="C6404" s="2"/>
      <c r="D6404" s="2"/>
    </row>
    <row r="6405" spans="1:4" x14ac:dyDescent="0.2">
      <c r="A6405" s="2"/>
      <c r="B6405" s="2"/>
      <c r="C6405" s="2"/>
      <c r="D6405" s="2"/>
    </row>
    <row r="6406" spans="1:4" x14ac:dyDescent="0.2">
      <c r="A6406" s="2"/>
      <c r="B6406" s="2"/>
      <c r="C6406" s="2"/>
      <c r="D6406" s="2"/>
    </row>
    <row r="6407" spans="1:4" x14ac:dyDescent="0.2">
      <c r="A6407" s="2"/>
      <c r="B6407" s="2"/>
      <c r="C6407" s="2"/>
      <c r="D6407" s="2"/>
    </row>
    <row r="6408" spans="1:4" x14ac:dyDescent="0.2">
      <c r="A6408" s="2"/>
      <c r="B6408" s="2"/>
      <c r="C6408" s="2"/>
      <c r="D6408" s="2"/>
    </row>
    <row r="6409" spans="1:4" x14ac:dyDescent="0.2">
      <c r="A6409" s="2"/>
      <c r="B6409" s="2"/>
      <c r="C6409" s="2"/>
      <c r="D6409" s="2"/>
    </row>
    <row r="6410" spans="1:4" x14ac:dyDescent="0.2">
      <c r="A6410" s="2"/>
      <c r="B6410" s="2"/>
      <c r="C6410" s="2"/>
      <c r="D6410" s="2"/>
    </row>
    <row r="6411" spans="1:4" x14ac:dyDescent="0.2">
      <c r="A6411" s="2"/>
      <c r="B6411" s="2"/>
      <c r="C6411" s="2"/>
      <c r="D6411" s="2"/>
    </row>
    <row r="6412" spans="1:4" x14ac:dyDescent="0.2">
      <c r="A6412" s="2"/>
      <c r="B6412" s="2"/>
      <c r="C6412" s="2"/>
      <c r="D6412" s="2"/>
    </row>
    <row r="6413" spans="1:4" x14ac:dyDescent="0.2">
      <c r="A6413" s="2"/>
      <c r="B6413" s="2"/>
      <c r="C6413" s="2"/>
      <c r="D6413" s="2"/>
    </row>
    <row r="6414" spans="1:4" x14ac:dyDescent="0.2">
      <c r="A6414" s="2"/>
      <c r="B6414" s="2"/>
      <c r="C6414" s="2"/>
      <c r="D6414" s="2"/>
    </row>
    <row r="6415" spans="1:4" x14ac:dyDescent="0.2">
      <c r="A6415" s="2"/>
      <c r="B6415" s="2"/>
      <c r="C6415" s="2"/>
      <c r="D6415" s="2"/>
    </row>
    <row r="6416" spans="1:4" x14ac:dyDescent="0.2">
      <c r="A6416" s="2"/>
      <c r="B6416" s="2"/>
      <c r="C6416" s="2"/>
      <c r="D6416" s="2"/>
    </row>
    <row r="6417" spans="1:4" x14ac:dyDescent="0.2">
      <c r="A6417" s="2"/>
      <c r="B6417" s="2"/>
      <c r="C6417" s="2"/>
      <c r="D6417" s="2"/>
    </row>
    <row r="6418" spans="1:4" x14ac:dyDescent="0.2">
      <c r="A6418" s="2"/>
      <c r="B6418" s="2"/>
      <c r="C6418" s="2"/>
      <c r="D6418" s="2"/>
    </row>
    <row r="6419" spans="1:4" x14ac:dyDescent="0.2">
      <c r="A6419" s="2"/>
      <c r="B6419" s="2"/>
      <c r="C6419" s="2"/>
      <c r="D6419" s="2"/>
    </row>
    <row r="6420" spans="1:4" x14ac:dyDescent="0.2">
      <c r="A6420" s="2"/>
      <c r="B6420" s="2"/>
      <c r="C6420" s="2"/>
      <c r="D6420" s="2"/>
    </row>
    <row r="6421" spans="1:4" x14ac:dyDescent="0.2">
      <c r="A6421" s="2"/>
      <c r="B6421" s="2"/>
      <c r="C6421" s="2"/>
      <c r="D6421" s="2"/>
    </row>
    <row r="6422" spans="1:4" x14ac:dyDescent="0.2">
      <c r="A6422" s="2"/>
      <c r="B6422" s="2"/>
      <c r="C6422" s="2"/>
      <c r="D6422" s="2"/>
    </row>
    <row r="6423" spans="1:4" x14ac:dyDescent="0.2">
      <c r="A6423" s="2"/>
      <c r="B6423" s="2"/>
      <c r="C6423" s="2"/>
      <c r="D6423" s="2"/>
    </row>
    <row r="6424" spans="1:4" x14ac:dyDescent="0.2">
      <c r="A6424" s="2"/>
      <c r="B6424" s="2"/>
      <c r="C6424" s="2"/>
      <c r="D6424" s="2"/>
    </row>
    <row r="6425" spans="1:4" x14ac:dyDescent="0.2">
      <c r="A6425" s="2"/>
      <c r="B6425" s="2"/>
      <c r="C6425" s="2"/>
      <c r="D6425" s="2"/>
    </row>
    <row r="6426" spans="1:4" x14ac:dyDescent="0.2">
      <c r="A6426" s="2"/>
      <c r="B6426" s="2"/>
      <c r="C6426" s="2"/>
      <c r="D6426" s="2"/>
    </row>
    <row r="6427" spans="1:4" x14ac:dyDescent="0.2">
      <c r="A6427" s="2"/>
      <c r="B6427" s="2"/>
      <c r="C6427" s="2"/>
      <c r="D6427" s="2"/>
    </row>
    <row r="6428" spans="1:4" x14ac:dyDescent="0.2">
      <c r="A6428" s="2"/>
      <c r="B6428" s="2"/>
      <c r="C6428" s="2"/>
      <c r="D6428" s="2"/>
    </row>
    <row r="6429" spans="1:4" x14ac:dyDescent="0.2">
      <c r="A6429" s="2"/>
      <c r="B6429" s="2"/>
      <c r="C6429" s="2"/>
      <c r="D6429" s="2"/>
    </row>
    <row r="6430" spans="1:4" x14ac:dyDescent="0.2">
      <c r="A6430" s="2"/>
      <c r="B6430" s="2"/>
      <c r="C6430" s="2"/>
      <c r="D6430" s="2"/>
    </row>
    <row r="6431" spans="1:4" x14ac:dyDescent="0.2">
      <c r="A6431" s="2"/>
      <c r="B6431" s="2"/>
      <c r="C6431" s="2"/>
      <c r="D6431" s="2"/>
    </row>
    <row r="6432" spans="1:4" x14ac:dyDescent="0.2">
      <c r="A6432" s="2"/>
      <c r="B6432" s="2"/>
      <c r="C6432" s="2"/>
      <c r="D6432" s="2"/>
    </row>
    <row r="6433" spans="1:4" x14ac:dyDescent="0.2">
      <c r="A6433" s="2"/>
      <c r="B6433" s="2"/>
      <c r="C6433" s="2"/>
      <c r="D6433" s="2"/>
    </row>
    <row r="6434" spans="1:4" x14ac:dyDescent="0.2">
      <c r="A6434" s="2"/>
      <c r="B6434" s="2"/>
      <c r="C6434" s="2"/>
      <c r="D6434" s="2"/>
    </row>
    <row r="6435" spans="1:4" x14ac:dyDescent="0.2">
      <c r="A6435" s="2"/>
      <c r="B6435" s="2"/>
      <c r="C6435" s="2"/>
      <c r="D6435" s="2"/>
    </row>
    <row r="6436" spans="1:4" x14ac:dyDescent="0.2">
      <c r="A6436" s="2"/>
      <c r="B6436" s="2"/>
      <c r="C6436" s="2"/>
      <c r="D6436" s="2"/>
    </row>
    <row r="6437" spans="1:4" x14ac:dyDescent="0.2">
      <c r="A6437" s="2"/>
      <c r="B6437" s="2"/>
      <c r="C6437" s="2"/>
      <c r="D6437" s="2"/>
    </row>
    <row r="6438" spans="1:4" x14ac:dyDescent="0.2">
      <c r="A6438" s="2"/>
      <c r="B6438" s="2"/>
      <c r="C6438" s="2"/>
      <c r="D6438" s="2"/>
    </row>
    <row r="6439" spans="1:4" x14ac:dyDescent="0.2">
      <c r="A6439" s="2"/>
      <c r="B6439" s="2"/>
      <c r="C6439" s="2"/>
      <c r="D6439" s="2"/>
    </row>
    <row r="6440" spans="1:4" x14ac:dyDescent="0.2">
      <c r="A6440" s="2"/>
      <c r="B6440" s="2"/>
      <c r="C6440" s="2"/>
      <c r="D6440" s="2"/>
    </row>
    <row r="6441" spans="1:4" x14ac:dyDescent="0.2">
      <c r="A6441" s="2"/>
      <c r="B6441" s="2"/>
      <c r="C6441" s="2"/>
      <c r="D6441" s="2"/>
    </row>
    <row r="6442" spans="1:4" x14ac:dyDescent="0.2">
      <c r="A6442" s="2"/>
      <c r="B6442" s="2"/>
      <c r="C6442" s="2"/>
      <c r="D6442" s="2"/>
    </row>
    <row r="6443" spans="1:4" x14ac:dyDescent="0.2">
      <c r="A6443" s="2"/>
      <c r="B6443" s="2"/>
      <c r="C6443" s="2"/>
      <c r="D6443" s="2"/>
    </row>
    <row r="6444" spans="1:4" x14ac:dyDescent="0.2">
      <c r="A6444" s="2"/>
      <c r="B6444" s="2"/>
      <c r="C6444" s="2"/>
      <c r="D6444" s="2"/>
    </row>
    <row r="6445" spans="1:4" x14ac:dyDescent="0.2">
      <c r="A6445" s="2"/>
      <c r="B6445" s="2"/>
      <c r="C6445" s="2"/>
      <c r="D6445" s="2"/>
    </row>
    <row r="6446" spans="1:4" x14ac:dyDescent="0.2">
      <c r="A6446" s="2"/>
      <c r="B6446" s="2"/>
      <c r="C6446" s="2"/>
      <c r="D6446" s="2"/>
    </row>
    <row r="6447" spans="1:4" x14ac:dyDescent="0.2">
      <c r="A6447" s="2"/>
      <c r="B6447" s="2"/>
      <c r="C6447" s="2"/>
      <c r="D6447" s="2"/>
    </row>
    <row r="6448" spans="1:4" x14ac:dyDescent="0.2">
      <c r="A6448" s="2"/>
      <c r="B6448" s="2"/>
      <c r="C6448" s="2"/>
      <c r="D6448" s="2"/>
    </row>
    <row r="6449" spans="1:4" x14ac:dyDescent="0.2">
      <c r="A6449" s="2"/>
      <c r="B6449" s="2"/>
      <c r="C6449" s="2"/>
      <c r="D6449" s="2"/>
    </row>
    <row r="6450" spans="1:4" x14ac:dyDescent="0.2">
      <c r="A6450" s="2"/>
      <c r="B6450" s="2"/>
      <c r="C6450" s="2"/>
      <c r="D6450" s="2"/>
    </row>
    <row r="6451" spans="1:4" x14ac:dyDescent="0.2">
      <c r="A6451" s="2"/>
      <c r="B6451" s="2"/>
      <c r="C6451" s="2"/>
      <c r="D6451" s="2"/>
    </row>
    <row r="6452" spans="1:4" x14ac:dyDescent="0.2">
      <c r="A6452" s="2"/>
      <c r="B6452" s="2"/>
      <c r="C6452" s="2"/>
      <c r="D6452" s="2"/>
    </row>
    <row r="6453" spans="1:4" x14ac:dyDescent="0.2">
      <c r="A6453" s="2"/>
      <c r="B6453" s="2"/>
      <c r="C6453" s="2"/>
      <c r="D6453" s="2"/>
    </row>
    <row r="6454" spans="1:4" x14ac:dyDescent="0.2">
      <c r="A6454" s="2"/>
      <c r="B6454" s="2"/>
      <c r="C6454" s="2"/>
      <c r="D6454" s="2"/>
    </row>
    <row r="6455" spans="1:4" x14ac:dyDescent="0.2">
      <c r="A6455" s="2"/>
      <c r="B6455" s="2"/>
      <c r="C6455" s="2"/>
      <c r="D6455" s="2"/>
    </row>
    <row r="6456" spans="1:4" x14ac:dyDescent="0.2">
      <c r="A6456" s="2"/>
      <c r="B6456" s="2"/>
      <c r="C6456" s="2"/>
      <c r="D6456" s="2"/>
    </row>
    <row r="6457" spans="1:4" x14ac:dyDescent="0.2">
      <c r="A6457" s="2"/>
      <c r="B6457" s="2"/>
      <c r="C6457" s="2"/>
      <c r="D6457" s="2"/>
    </row>
    <row r="6458" spans="1:4" x14ac:dyDescent="0.2">
      <c r="A6458" s="2"/>
      <c r="B6458" s="2"/>
      <c r="C6458" s="2"/>
      <c r="D6458" s="2"/>
    </row>
    <row r="6459" spans="1:4" x14ac:dyDescent="0.2">
      <c r="A6459" s="2"/>
      <c r="B6459" s="2"/>
      <c r="C6459" s="2"/>
      <c r="D6459" s="2"/>
    </row>
    <row r="6460" spans="1:4" x14ac:dyDescent="0.2">
      <c r="A6460" s="2"/>
      <c r="B6460" s="2"/>
      <c r="C6460" s="2"/>
      <c r="D6460" s="2"/>
    </row>
    <row r="6461" spans="1:4" x14ac:dyDescent="0.2">
      <c r="A6461" s="2"/>
      <c r="B6461" s="2"/>
      <c r="C6461" s="2"/>
      <c r="D6461" s="2"/>
    </row>
    <row r="6462" spans="1:4" x14ac:dyDescent="0.2">
      <c r="A6462" s="2"/>
      <c r="B6462" s="2"/>
      <c r="C6462" s="2"/>
      <c r="D6462" s="2"/>
    </row>
    <row r="6463" spans="1:4" x14ac:dyDescent="0.2">
      <c r="A6463" s="2"/>
      <c r="B6463" s="2"/>
      <c r="C6463" s="2"/>
      <c r="D6463" s="2"/>
    </row>
    <row r="6464" spans="1:4" x14ac:dyDescent="0.2">
      <c r="A6464" s="2"/>
      <c r="B6464" s="2"/>
      <c r="C6464" s="2"/>
      <c r="D6464" s="2"/>
    </row>
    <row r="6465" spans="1:4" x14ac:dyDescent="0.2">
      <c r="A6465" s="2"/>
      <c r="B6465" s="2"/>
      <c r="C6465" s="2"/>
      <c r="D6465" s="2"/>
    </row>
    <row r="6466" spans="1:4" x14ac:dyDescent="0.2">
      <c r="A6466" s="2"/>
      <c r="B6466" s="2"/>
      <c r="C6466" s="2"/>
      <c r="D6466" s="2"/>
    </row>
    <row r="6467" spans="1:4" x14ac:dyDescent="0.2">
      <c r="A6467" s="2"/>
      <c r="B6467" s="2"/>
      <c r="C6467" s="2"/>
      <c r="D6467" s="2"/>
    </row>
    <row r="6468" spans="1:4" x14ac:dyDescent="0.2">
      <c r="A6468" s="2"/>
      <c r="B6468" s="2"/>
      <c r="C6468" s="2"/>
      <c r="D6468" s="2"/>
    </row>
    <row r="6469" spans="1:4" x14ac:dyDescent="0.2">
      <c r="A6469" s="2"/>
      <c r="B6469" s="2"/>
      <c r="C6469" s="2"/>
      <c r="D6469" s="2"/>
    </row>
    <row r="6470" spans="1:4" x14ac:dyDescent="0.2">
      <c r="A6470" s="2"/>
      <c r="B6470" s="2"/>
      <c r="C6470" s="2"/>
      <c r="D6470" s="2"/>
    </row>
    <row r="6471" spans="1:4" x14ac:dyDescent="0.2">
      <c r="A6471" s="2"/>
      <c r="B6471" s="2"/>
      <c r="C6471" s="2"/>
      <c r="D6471" s="2"/>
    </row>
    <row r="6472" spans="1:4" x14ac:dyDescent="0.2">
      <c r="A6472" s="2"/>
      <c r="B6472" s="2"/>
      <c r="C6472" s="2"/>
      <c r="D6472" s="2"/>
    </row>
    <row r="6473" spans="1:4" x14ac:dyDescent="0.2">
      <c r="A6473" s="2"/>
      <c r="B6473" s="2"/>
      <c r="C6473" s="2"/>
      <c r="D6473" s="2"/>
    </row>
    <row r="6474" spans="1:4" x14ac:dyDescent="0.2">
      <c r="A6474" s="2"/>
      <c r="B6474" s="2"/>
      <c r="C6474" s="2"/>
      <c r="D6474" s="2"/>
    </row>
    <row r="6475" spans="1:4" x14ac:dyDescent="0.2">
      <c r="A6475" s="2"/>
      <c r="B6475" s="2"/>
      <c r="C6475" s="2"/>
      <c r="D6475" s="2"/>
    </row>
    <row r="6476" spans="1:4" x14ac:dyDescent="0.2">
      <c r="A6476" s="2"/>
      <c r="B6476" s="2"/>
      <c r="C6476" s="2"/>
      <c r="D6476" s="2"/>
    </row>
    <row r="6477" spans="1:4" x14ac:dyDescent="0.2">
      <c r="A6477" s="2"/>
      <c r="B6477" s="2"/>
      <c r="C6477" s="2"/>
      <c r="D6477" s="2"/>
    </row>
    <row r="6478" spans="1:4" x14ac:dyDescent="0.2">
      <c r="A6478" s="2"/>
      <c r="B6478" s="2"/>
      <c r="C6478" s="2"/>
      <c r="D6478" s="2"/>
    </row>
    <row r="6479" spans="1:4" x14ac:dyDescent="0.2">
      <c r="A6479" s="2"/>
      <c r="B6479" s="2"/>
      <c r="C6479" s="2"/>
      <c r="D6479" s="2"/>
    </row>
    <row r="6480" spans="1:4" x14ac:dyDescent="0.2">
      <c r="A6480" s="2"/>
      <c r="B6480" s="2"/>
      <c r="C6480" s="2"/>
      <c r="D6480" s="2"/>
    </row>
    <row r="6481" spans="1:4" x14ac:dyDescent="0.2">
      <c r="A6481" s="2"/>
      <c r="B6481" s="2"/>
      <c r="C6481" s="2"/>
      <c r="D6481" s="2"/>
    </row>
    <row r="6482" spans="1:4" x14ac:dyDescent="0.2">
      <c r="A6482" s="2"/>
      <c r="B6482" s="2"/>
      <c r="C6482" s="2"/>
      <c r="D6482" s="2"/>
    </row>
    <row r="6483" spans="1:4" x14ac:dyDescent="0.2">
      <c r="A6483" s="2"/>
      <c r="B6483" s="2"/>
      <c r="C6483" s="2"/>
      <c r="D6483" s="2"/>
    </row>
    <row r="6484" spans="1:4" x14ac:dyDescent="0.2">
      <c r="A6484" s="2"/>
      <c r="B6484" s="2"/>
      <c r="C6484" s="2"/>
      <c r="D6484" s="2"/>
    </row>
    <row r="6485" spans="1:4" x14ac:dyDescent="0.2">
      <c r="A6485" s="2"/>
      <c r="B6485" s="2"/>
      <c r="C6485" s="2"/>
      <c r="D6485" s="2"/>
    </row>
    <row r="6486" spans="1:4" x14ac:dyDescent="0.2">
      <c r="A6486" s="2"/>
      <c r="B6486" s="2"/>
      <c r="C6486" s="2"/>
      <c r="D6486" s="2"/>
    </row>
    <row r="6487" spans="1:4" x14ac:dyDescent="0.2">
      <c r="A6487" s="2"/>
      <c r="B6487" s="2"/>
      <c r="C6487" s="2"/>
      <c r="D6487" s="2"/>
    </row>
    <row r="6488" spans="1:4" x14ac:dyDescent="0.2">
      <c r="A6488" s="2"/>
      <c r="B6488" s="2"/>
      <c r="C6488" s="2"/>
      <c r="D6488" s="2"/>
    </row>
    <row r="6489" spans="1:4" x14ac:dyDescent="0.2">
      <c r="A6489" s="2"/>
      <c r="B6489" s="2"/>
      <c r="C6489" s="2"/>
      <c r="D6489" s="2"/>
    </row>
    <row r="6490" spans="1:4" x14ac:dyDescent="0.2">
      <c r="A6490" s="2"/>
      <c r="B6490" s="2"/>
      <c r="C6490" s="2"/>
      <c r="D6490" s="2"/>
    </row>
    <row r="6491" spans="1:4" x14ac:dyDescent="0.2">
      <c r="A6491" s="2"/>
      <c r="B6491" s="2"/>
      <c r="C6491" s="2"/>
      <c r="D6491" s="2"/>
    </row>
    <row r="6492" spans="1:4" x14ac:dyDescent="0.2">
      <c r="A6492" s="2"/>
      <c r="B6492" s="2"/>
      <c r="C6492" s="2"/>
      <c r="D6492" s="2"/>
    </row>
    <row r="6493" spans="1:4" x14ac:dyDescent="0.2">
      <c r="A6493" s="2"/>
      <c r="B6493" s="2"/>
      <c r="C6493" s="2"/>
      <c r="D6493" s="2"/>
    </row>
    <row r="6494" spans="1:4" x14ac:dyDescent="0.2">
      <c r="A6494" s="2"/>
      <c r="B6494" s="2"/>
      <c r="C6494" s="2"/>
      <c r="D6494" s="2"/>
    </row>
    <row r="6495" spans="1:4" x14ac:dyDescent="0.2">
      <c r="A6495" s="2"/>
      <c r="B6495" s="2"/>
      <c r="C6495" s="2"/>
      <c r="D6495" s="2"/>
    </row>
    <row r="6496" spans="1:4" x14ac:dyDescent="0.2">
      <c r="A6496" s="2"/>
      <c r="B6496" s="2"/>
      <c r="C6496" s="2"/>
      <c r="D6496" s="2"/>
    </row>
    <row r="6497" spans="1:4" x14ac:dyDescent="0.2">
      <c r="A6497" s="2"/>
      <c r="B6497" s="2"/>
      <c r="C6497" s="2"/>
      <c r="D6497" s="2"/>
    </row>
    <row r="6498" spans="1:4" x14ac:dyDescent="0.2">
      <c r="A6498" s="2"/>
      <c r="B6498" s="2"/>
      <c r="C6498" s="2"/>
      <c r="D6498" s="2"/>
    </row>
    <row r="6499" spans="1:4" x14ac:dyDescent="0.2">
      <c r="A6499" s="2"/>
      <c r="B6499" s="2"/>
      <c r="C6499" s="2"/>
      <c r="D6499" s="2"/>
    </row>
    <row r="6500" spans="1:4" x14ac:dyDescent="0.2">
      <c r="A6500" s="2"/>
      <c r="B6500" s="2"/>
      <c r="C6500" s="2"/>
      <c r="D6500" s="2"/>
    </row>
    <row r="6501" spans="1:4" x14ac:dyDescent="0.2">
      <c r="A6501" s="2"/>
      <c r="B6501" s="2"/>
      <c r="C6501" s="2"/>
      <c r="D6501" s="2"/>
    </row>
    <row r="6502" spans="1:4" x14ac:dyDescent="0.2">
      <c r="A6502" s="2"/>
      <c r="B6502" s="2"/>
      <c r="C6502" s="2"/>
      <c r="D6502" s="2"/>
    </row>
    <row r="6503" spans="1:4" x14ac:dyDescent="0.2">
      <c r="A6503" s="2"/>
      <c r="B6503" s="2"/>
      <c r="C6503" s="2"/>
      <c r="D6503" s="2"/>
    </row>
    <row r="6504" spans="1:4" x14ac:dyDescent="0.2">
      <c r="A6504" s="2"/>
      <c r="B6504" s="2"/>
      <c r="C6504" s="2"/>
      <c r="D6504" s="2"/>
    </row>
    <row r="6505" spans="1:4" x14ac:dyDescent="0.2">
      <c r="A6505" s="2"/>
      <c r="B6505" s="2"/>
      <c r="C6505" s="2"/>
      <c r="D6505" s="2"/>
    </row>
    <row r="6506" spans="1:4" x14ac:dyDescent="0.2">
      <c r="A6506" s="2"/>
      <c r="B6506" s="2"/>
      <c r="C6506" s="2"/>
      <c r="D6506" s="2"/>
    </row>
    <row r="6507" spans="1:4" x14ac:dyDescent="0.2">
      <c r="A6507" s="2"/>
      <c r="B6507" s="2"/>
      <c r="C6507" s="2"/>
      <c r="D6507" s="2"/>
    </row>
    <row r="6508" spans="1:4" x14ac:dyDescent="0.2">
      <c r="A6508" s="2"/>
      <c r="B6508" s="2"/>
      <c r="C6508" s="2"/>
      <c r="D6508" s="2"/>
    </row>
    <row r="6509" spans="1:4" x14ac:dyDescent="0.2">
      <c r="A6509" s="2"/>
      <c r="B6509" s="2"/>
      <c r="C6509" s="2"/>
      <c r="D6509" s="2"/>
    </row>
    <row r="6510" spans="1:4" x14ac:dyDescent="0.2">
      <c r="A6510" s="2"/>
      <c r="B6510" s="2"/>
      <c r="C6510" s="2"/>
      <c r="D6510" s="2"/>
    </row>
    <row r="6511" spans="1:4" x14ac:dyDescent="0.2">
      <c r="A6511" s="2"/>
      <c r="B6511" s="2"/>
      <c r="C6511" s="2"/>
      <c r="D6511" s="2"/>
    </row>
    <row r="6512" spans="1:4" x14ac:dyDescent="0.2">
      <c r="A6512" s="2"/>
      <c r="B6512" s="2"/>
      <c r="C6512" s="2"/>
      <c r="D6512" s="2"/>
    </row>
    <row r="6513" spans="1:4" x14ac:dyDescent="0.2">
      <c r="A6513" s="2"/>
      <c r="B6513" s="2"/>
      <c r="C6513" s="2"/>
      <c r="D6513" s="2"/>
    </row>
    <row r="6514" spans="1:4" x14ac:dyDescent="0.2">
      <c r="A6514" s="2"/>
      <c r="B6514" s="2"/>
      <c r="C6514" s="2"/>
      <c r="D6514" s="2"/>
    </row>
    <row r="6515" spans="1:4" x14ac:dyDescent="0.2">
      <c r="A6515" s="2"/>
      <c r="B6515" s="2"/>
      <c r="C6515" s="2"/>
      <c r="D6515" s="2"/>
    </row>
    <row r="6516" spans="1:4" x14ac:dyDescent="0.2">
      <c r="A6516" s="2"/>
      <c r="B6516" s="2"/>
      <c r="C6516" s="2"/>
      <c r="D6516" s="2"/>
    </row>
    <row r="6517" spans="1:4" x14ac:dyDescent="0.2">
      <c r="A6517" s="2"/>
      <c r="B6517" s="2"/>
      <c r="C6517" s="2"/>
      <c r="D6517" s="2"/>
    </row>
    <row r="6518" spans="1:4" x14ac:dyDescent="0.2">
      <c r="A6518" s="2"/>
      <c r="B6518" s="2"/>
      <c r="C6518" s="2"/>
      <c r="D6518" s="2"/>
    </row>
    <row r="6519" spans="1:4" x14ac:dyDescent="0.2">
      <c r="A6519" s="2"/>
      <c r="B6519" s="2"/>
      <c r="C6519" s="2"/>
      <c r="D6519" s="2"/>
    </row>
    <row r="6520" spans="1:4" x14ac:dyDescent="0.2">
      <c r="A6520" s="2"/>
      <c r="B6520" s="2"/>
      <c r="C6520" s="2"/>
      <c r="D6520" s="2"/>
    </row>
    <row r="6521" spans="1:4" x14ac:dyDescent="0.2">
      <c r="A6521" s="2"/>
      <c r="B6521" s="2"/>
      <c r="C6521" s="2"/>
      <c r="D6521" s="2"/>
    </row>
    <row r="6522" spans="1:4" x14ac:dyDescent="0.2">
      <c r="A6522" s="2"/>
      <c r="B6522" s="2"/>
      <c r="C6522" s="2"/>
      <c r="D6522" s="2"/>
    </row>
    <row r="6523" spans="1:4" x14ac:dyDescent="0.2">
      <c r="A6523" s="2"/>
      <c r="B6523" s="2"/>
      <c r="C6523" s="2"/>
      <c r="D6523" s="2"/>
    </row>
    <row r="6524" spans="1:4" x14ac:dyDescent="0.2">
      <c r="A6524" s="2"/>
      <c r="B6524" s="2"/>
      <c r="C6524" s="2"/>
      <c r="D6524" s="2"/>
    </row>
    <row r="6525" spans="1:4" x14ac:dyDescent="0.2">
      <c r="A6525" s="2"/>
      <c r="B6525" s="2"/>
      <c r="C6525" s="2"/>
      <c r="D6525" s="2"/>
    </row>
    <row r="6526" spans="1:4" x14ac:dyDescent="0.2">
      <c r="A6526" s="2"/>
      <c r="B6526" s="2"/>
      <c r="C6526" s="2"/>
      <c r="D6526" s="2"/>
    </row>
    <row r="6527" spans="1:4" x14ac:dyDescent="0.2">
      <c r="A6527" s="2"/>
      <c r="B6527" s="2"/>
      <c r="C6527" s="2"/>
      <c r="D6527" s="2"/>
    </row>
    <row r="6528" spans="1:4" x14ac:dyDescent="0.2">
      <c r="A6528" s="2"/>
      <c r="B6528" s="2"/>
      <c r="C6528" s="2"/>
      <c r="D6528" s="2"/>
    </row>
    <row r="6529" spans="1:4" x14ac:dyDescent="0.2">
      <c r="A6529" s="2"/>
      <c r="B6529" s="2"/>
      <c r="C6529" s="2"/>
      <c r="D6529" s="2"/>
    </row>
    <row r="6530" spans="1:4" x14ac:dyDescent="0.2">
      <c r="A6530" s="2"/>
      <c r="B6530" s="2"/>
      <c r="C6530" s="2"/>
      <c r="D6530" s="2"/>
    </row>
    <row r="6531" spans="1:4" x14ac:dyDescent="0.2">
      <c r="A6531" s="2"/>
      <c r="B6531" s="2"/>
      <c r="C6531" s="2"/>
      <c r="D6531" s="2"/>
    </row>
    <row r="6532" spans="1:4" x14ac:dyDescent="0.2">
      <c r="A6532" s="2"/>
      <c r="B6532" s="2"/>
      <c r="C6532" s="2"/>
      <c r="D6532" s="2"/>
    </row>
    <row r="6533" spans="1:4" x14ac:dyDescent="0.2">
      <c r="A6533" s="2"/>
      <c r="B6533" s="2"/>
      <c r="C6533" s="2"/>
      <c r="D6533" s="2"/>
    </row>
    <row r="6534" spans="1:4" x14ac:dyDescent="0.2">
      <c r="A6534" s="2"/>
      <c r="B6534" s="2"/>
      <c r="C6534" s="2"/>
      <c r="D6534" s="2"/>
    </row>
    <row r="6535" spans="1:4" x14ac:dyDescent="0.2">
      <c r="A6535" s="2"/>
      <c r="B6535" s="2"/>
      <c r="C6535" s="2"/>
      <c r="D6535" s="2"/>
    </row>
    <row r="6536" spans="1:4" x14ac:dyDescent="0.2">
      <c r="A6536" s="2"/>
      <c r="B6536" s="2"/>
      <c r="C6536" s="2"/>
      <c r="D6536" s="2"/>
    </row>
    <row r="6537" spans="1:4" x14ac:dyDescent="0.2">
      <c r="A6537" s="2"/>
      <c r="B6537" s="2"/>
      <c r="C6537" s="2"/>
      <c r="D6537" s="2"/>
    </row>
    <row r="6538" spans="1:4" x14ac:dyDescent="0.2">
      <c r="A6538" s="2"/>
      <c r="B6538" s="2"/>
      <c r="C6538" s="2"/>
      <c r="D6538" s="2"/>
    </row>
    <row r="6539" spans="1:4" x14ac:dyDescent="0.2">
      <c r="A6539" s="2"/>
      <c r="B6539" s="2"/>
      <c r="C6539" s="2"/>
      <c r="D6539" s="2"/>
    </row>
    <row r="6540" spans="1:4" x14ac:dyDescent="0.2">
      <c r="A6540" s="2"/>
      <c r="B6540" s="2"/>
      <c r="C6540" s="2"/>
      <c r="D6540" s="2"/>
    </row>
    <row r="6541" spans="1:4" x14ac:dyDescent="0.2">
      <c r="A6541" s="2"/>
      <c r="B6541" s="2"/>
      <c r="C6541" s="2"/>
      <c r="D6541" s="2"/>
    </row>
    <row r="6542" spans="1:4" x14ac:dyDescent="0.2">
      <c r="A6542" s="2"/>
      <c r="B6542" s="2"/>
      <c r="C6542" s="2"/>
      <c r="D6542" s="2"/>
    </row>
    <row r="6543" spans="1:4" x14ac:dyDescent="0.2">
      <c r="A6543" s="2"/>
      <c r="B6543" s="2"/>
      <c r="C6543" s="2"/>
      <c r="D6543" s="2"/>
    </row>
    <row r="6544" spans="1:4" x14ac:dyDescent="0.2">
      <c r="A6544" s="2"/>
      <c r="B6544" s="2"/>
      <c r="C6544" s="2"/>
      <c r="D6544" s="2"/>
    </row>
    <row r="6545" spans="1:4" x14ac:dyDescent="0.2">
      <c r="A6545" s="2"/>
      <c r="B6545" s="2"/>
      <c r="C6545" s="2"/>
      <c r="D6545" s="2"/>
    </row>
    <row r="6546" spans="1:4" x14ac:dyDescent="0.2">
      <c r="A6546" s="2"/>
      <c r="B6546" s="2"/>
      <c r="C6546" s="2"/>
      <c r="D6546" s="2"/>
    </row>
    <row r="6547" spans="1:4" x14ac:dyDescent="0.2">
      <c r="A6547" s="2"/>
      <c r="B6547" s="2"/>
      <c r="C6547" s="2"/>
      <c r="D6547" s="2"/>
    </row>
    <row r="6548" spans="1:4" x14ac:dyDescent="0.2">
      <c r="A6548" s="2"/>
      <c r="B6548" s="2"/>
      <c r="C6548" s="2"/>
      <c r="D6548" s="2"/>
    </row>
    <row r="6549" spans="1:4" x14ac:dyDescent="0.2">
      <c r="A6549" s="2"/>
      <c r="B6549" s="2"/>
      <c r="C6549" s="2"/>
      <c r="D6549" s="2"/>
    </row>
    <row r="6550" spans="1:4" x14ac:dyDescent="0.2">
      <c r="A6550" s="2"/>
      <c r="B6550" s="2"/>
      <c r="C6550" s="2"/>
      <c r="D6550" s="2"/>
    </row>
    <row r="6551" spans="1:4" x14ac:dyDescent="0.2">
      <c r="A6551" s="2"/>
      <c r="B6551" s="2"/>
      <c r="C6551" s="2"/>
      <c r="D6551" s="2"/>
    </row>
    <row r="6552" spans="1:4" x14ac:dyDescent="0.2">
      <c r="A6552" s="2"/>
      <c r="B6552" s="2"/>
      <c r="C6552" s="2"/>
      <c r="D6552" s="2"/>
    </row>
    <row r="6553" spans="1:4" x14ac:dyDescent="0.2">
      <c r="A6553" s="2"/>
      <c r="B6553" s="2"/>
      <c r="C6553" s="2"/>
      <c r="D6553" s="2"/>
    </row>
    <row r="6554" spans="1:4" x14ac:dyDescent="0.2">
      <c r="A6554" s="2"/>
      <c r="B6554" s="2"/>
      <c r="C6554" s="2"/>
      <c r="D6554" s="2"/>
    </row>
    <row r="6555" spans="1:4" x14ac:dyDescent="0.2">
      <c r="A6555" s="2"/>
      <c r="B6555" s="2"/>
      <c r="C6555" s="2"/>
      <c r="D6555" s="2"/>
    </row>
    <row r="6556" spans="1:4" x14ac:dyDescent="0.2">
      <c r="A6556" s="2"/>
      <c r="B6556" s="2"/>
      <c r="C6556" s="2"/>
      <c r="D6556" s="2"/>
    </row>
    <row r="6557" spans="1:4" x14ac:dyDescent="0.2">
      <c r="A6557" s="2"/>
      <c r="B6557" s="2"/>
      <c r="C6557" s="2"/>
      <c r="D6557" s="2"/>
    </row>
    <row r="6558" spans="1:4" x14ac:dyDescent="0.2">
      <c r="A6558" s="2"/>
      <c r="B6558" s="2"/>
      <c r="C6558" s="2"/>
      <c r="D6558" s="2"/>
    </row>
    <row r="6559" spans="1:4" x14ac:dyDescent="0.2">
      <c r="A6559" s="2"/>
      <c r="B6559" s="2"/>
      <c r="C6559" s="2"/>
      <c r="D6559" s="2"/>
    </row>
    <row r="6560" spans="1:4" x14ac:dyDescent="0.2">
      <c r="A6560" s="2"/>
      <c r="B6560" s="2"/>
      <c r="C6560" s="2"/>
      <c r="D6560" s="2"/>
    </row>
    <row r="6561" spans="1:4" x14ac:dyDescent="0.2">
      <c r="A6561" s="2"/>
      <c r="B6561" s="2"/>
      <c r="C6561" s="2"/>
      <c r="D6561" s="2"/>
    </row>
    <row r="6562" spans="1:4" x14ac:dyDescent="0.2">
      <c r="A6562" s="2"/>
      <c r="B6562" s="2"/>
      <c r="C6562" s="2"/>
      <c r="D6562" s="2"/>
    </row>
    <row r="6563" spans="1:4" x14ac:dyDescent="0.2">
      <c r="A6563" s="2"/>
      <c r="B6563" s="2"/>
      <c r="C6563" s="2"/>
      <c r="D6563" s="2"/>
    </row>
    <row r="6564" spans="1:4" x14ac:dyDescent="0.2">
      <c r="A6564" s="2"/>
      <c r="B6564" s="2"/>
      <c r="C6564" s="2"/>
      <c r="D6564" s="2"/>
    </row>
    <row r="6565" spans="1:4" x14ac:dyDescent="0.2">
      <c r="A6565" s="2"/>
      <c r="B6565" s="2"/>
      <c r="C6565" s="2"/>
      <c r="D6565" s="2"/>
    </row>
    <row r="6566" spans="1:4" x14ac:dyDescent="0.2">
      <c r="A6566" s="2"/>
      <c r="B6566" s="2"/>
      <c r="C6566" s="2"/>
      <c r="D6566" s="2"/>
    </row>
    <row r="6567" spans="1:4" x14ac:dyDescent="0.2">
      <c r="A6567" s="2"/>
      <c r="B6567" s="2"/>
      <c r="C6567" s="2"/>
      <c r="D6567" s="2"/>
    </row>
    <row r="6568" spans="1:4" x14ac:dyDescent="0.2">
      <c r="A6568" s="2"/>
      <c r="B6568" s="2"/>
      <c r="C6568" s="2"/>
      <c r="D6568" s="2"/>
    </row>
    <row r="6569" spans="1:4" x14ac:dyDescent="0.2">
      <c r="A6569" s="2"/>
      <c r="B6569" s="2"/>
      <c r="C6569" s="2"/>
      <c r="D6569" s="2"/>
    </row>
    <row r="6570" spans="1:4" x14ac:dyDescent="0.2">
      <c r="A6570" s="2"/>
      <c r="B6570" s="2"/>
      <c r="C6570" s="2"/>
      <c r="D6570" s="2"/>
    </row>
    <row r="6571" spans="1:4" x14ac:dyDescent="0.2">
      <c r="A6571" s="2"/>
      <c r="B6571" s="2"/>
      <c r="C6571" s="2"/>
      <c r="D6571" s="2"/>
    </row>
    <row r="6572" spans="1:4" x14ac:dyDescent="0.2">
      <c r="A6572" s="2"/>
      <c r="B6572" s="2"/>
      <c r="C6572" s="2"/>
      <c r="D6572" s="2"/>
    </row>
    <row r="6573" spans="1:4" x14ac:dyDescent="0.2">
      <c r="A6573" s="2"/>
      <c r="B6573" s="2"/>
      <c r="C6573" s="2"/>
      <c r="D6573" s="2"/>
    </row>
    <row r="6574" spans="1:4" x14ac:dyDescent="0.2">
      <c r="A6574" s="2"/>
      <c r="B6574" s="2"/>
      <c r="C6574" s="2"/>
      <c r="D6574" s="2"/>
    </row>
    <row r="6575" spans="1:4" x14ac:dyDescent="0.2">
      <c r="A6575" s="2"/>
      <c r="B6575" s="2"/>
      <c r="C6575" s="2"/>
      <c r="D6575" s="2"/>
    </row>
    <row r="6576" spans="1:4" x14ac:dyDescent="0.2">
      <c r="A6576" s="2"/>
      <c r="B6576" s="2"/>
      <c r="C6576" s="2"/>
      <c r="D6576" s="2"/>
    </row>
    <row r="6577" spans="1:4" x14ac:dyDescent="0.2">
      <c r="A6577" s="2"/>
      <c r="B6577" s="2"/>
      <c r="C6577" s="2"/>
      <c r="D6577" s="2"/>
    </row>
    <row r="6578" spans="1:4" x14ac:dyDescent="0.2">
      <c r="A6578" s="2"/>
      <c r="B6578" s="2"/>
      <c r="C6578" s="2"/>
      <c r="D6578" s="2"/>
    </row>
    <row r="6579" spans="1:4" x14ac:dyDescent="0.2">
      <c r="A6579" s="2"/>
      <c r="B6579" s="2"/>
      <c r="C6579" s="2"/>
      <c r="D6579" s="2"/>
    </row>
    <row r="6580" spans="1:4" x14ac:dyDescent="0.2">
      <c r="A6580" s="2"/>
      <c r="B6580" s="2"/>
      <c r="C6580" s="2"/>
      <c r="D6580" s="2"/>
    </row>
    <row r="6581" spans="1:4" x14ac:dyDescent="0.2">
      <c r="A6581" s="2"/>
      <c r="B6581" s="2"/>
      <c r="C6581" s="2"/>
      <c r="D6581" s="2"/>
    </row>
    <row r="6582" spans="1:4" x14ac:dyDescent="0.2">
      <c r="A6582" s="2"/>
      <c r="B6582" s="2"/>
      <c r="C6582" s="2"/>
      <c r="D6582" s="2"/>
    </row>
    <row r="6583" spans="1:4" x14ac:dyDescent="0.2">
      <c r="A6583" s="2"/>
      <c r="B6583" s="2"/>
      <c r="C6583" s="2"/>
      <c r="D6583" s="2"/>
    </row>
    <row r="6584" spans="1:4" x14ac:dyDescent="0.2">
      <c r="A6584" s="2"/>
      <c r="B6584" s="2"/>
      <c r="C6584" s="2"/>
      <c r="D6584" s="2"/>
    </row>
    <row r="6585" spans="1:4" x14ac:dyDescent="0.2">
      <c r="A6585" s="2"/>
      <c r="B6585" s="2"/>
      <c r="C6585" s="2"/>
      <c r="D6585" s="2"/>
    </row>
    <row r="6586" spans="1:4" x14ac:dyDescent="0.2">
      <c r="A6586" s="2"/>
      <c r="B6586" s="2"/>
      <c r="C6586" s="2"/>
      <c r="D6586" s="2"/>
    </row>
    <row r="6587" spans="1:4" x14ac:dyDescent="0.2">
      <c r="A6587" s="2"/>
      <c r="B6587" s="2"/>
      <c r="C6587" s="2"/>
      <c r="D6587" s="2"/>
    </row>
    <row r="6588" spans="1:4" x14ac:dyDescent="0.2">
      <c r="A6588" s="2"/>
      <c r="B6588" s="2"/>
      <c r="C6588" s="2"/>
      <c r="D6588" s="2"/>
    </row>
    <row r="6589" spans="1:4" x14ac:dyDescent="0.2">
      <c r="A6589" s="2"/>
      <c r="B6589" s="2"/>
      <c r="C6589" s="2"/>
      <c r="D6589" s="2"/>
    </row>
    <row r="6590" spans="1:4" x14ac:dyDescent="0.2">
      <c r="A6590" s="2"/>
      <c r="B6590" s="2"/>
      <c r="C6590" s="2"/>
      <c r="D6590" s="2"/>
    </row>
    <row r="6591" spans="1:4" x14ac:dyDescent="0.2">
      <c r="A6591" s="2"/>
      <c r="B6591" s="2"/>
      <c r="C6591" s="2"/>
      <c r="D6591" s="2"/>
    </row>
    <row r="6592" spans="1:4" x14ac:dyDescent="0.2">
      <c r="A6592" s="2"/>
      <c r="B6592" s="2"/>
      <c r="C6592" s="2"/>
      <c r="D6592" s="2"/>
    </row>
    <row r="6593" spans="1:4" x14ac:dyDescent="0.2">
      <c r="A6593" s="2"/>
      <c r="B6593" s="2"/>
      <c r="C6593" s="2"/>
      <c r="D6593" s="2"/>
    </row>
    <row r="6594" spans="1:4" x14ac:dyDescent="0.2">
      <c r="A6594" s="2"/>
      <c r="B6594" s="2"/>
      <c r="C6594" s="2"/>
      <c r="D6594" s="2"/>
    </row>
    <row r="6595" spans="1:4" x14ac:dyDescent="0.2">
      <c r="A6595" s="2"/>
      <c r="B6595" s="2"/>
      <c r="C6595" s="2"/>
      <c r="D6595" s="2"/>
    </row>
    <row r="6596" spans="1:4" x14ac:dyDescent="0.2">
      <c r="A6596" s="2"/>
      <c r="B6596" s="2"/>
      <c r="C6596" s="2"/>
      <c r="D6596" s="2"/>
    </row>
    <row r="6597" spans="1:4" x14ac:dyDescent="0.2">
      <c r="A6597" s="2"/>
      <c r="B6597" s="2"/>
      <c r="C6597" s="2"/>
      <c r="D6597" s="2"/>
    </row>
    <row r="6598" spans="1:4" x14ac:dyDescent="0.2">
      <c r="A6598" s="2"/>
      <c r="B6598" s="2"/>
      <c r="C6598" s="2"/>
      <c r="D6598" s="2"/>
    </row>
    <row r="6599" spans="1:4" x14ac:dyDescent="0.2">
      <c r="A6599" s="2"/>
      <c r="B6599" s="2"/>
      <c r="C6599" s="2"/>
      <c r="D6599" s="2"/>
    </row>
    <row r="6600" spans="1:4" x14ac:dyDescent="0.2">
      <c r="A6600" s="2"/>
      <c r="B6600" s="2"/>
      <c r="C6600" s="2"/>
      <c r="D6600" s="2"/>
    </row>
    <row r="6601" spans="1:4" x14ac:dyDescent="0.2">
      <c r="A6601" s="2"/>
      <c r="B6601" s="2"/>
      <c r="C6601" s="2"/>
      <c r="D6601" s="2"/>
    </row>
    <row r="6602" spans="1:4" x14ac:dyDescent="0.2">
      <c r="A6602" s="2"/>
      <c r="B6602" s="2"/>
      <c r="C6602" s="2"/>
      <c r="D6602" s="2"/>
    </row>
    <row r="6603" spans="1:4" x14ac:dyDescent="0.2">
      <c r="A6603" s="2"/>
      <c r="B6603" s="2"/>
      <c r="C6603" s="2"/>
      <c r="D6603" s="2"/>
    </row>
    <row r="6604" spans="1:4" x14ac:dyDescent="0.2">
      <c r="A6604" s="2"/>
      <c r="B6604" s="2"/>
      <c r="C6604" s="2"/>
      <c r="D6604" s="2"/>
    </row>
    <row r="6605" spans="1:4" x14ac:dyDescent="0.2">
      <c r="A6605" s="2"/>
      <c r="B6605" s="2"/>
      <c r="C6605" s="2"/>
      <c r="D6605" s="2"/>
    </row>
    <row r="6606" spans="1:4" x14ac:dyDescent="0.2">
      <c r="A6606" s="2"/>
      <c r="B6606" s="2"/>
      <c r="C6606" s="2"/>
      <c r="D6606" s="2"/>
    </row>
    <row r="6607" spans="1:4" x14ac:dyDescent="0.2">
      <c r="A6607" s="2"/>
      <c r="B6607" s="2"/>
      <c r="C6607" s="2"/>
      <c r="D6607" s="2"/>
    </row>
    <row r="6608" spans="1:4" x14ac:dyDescent="0.2">
      <c r="A6608" s="2"/>
      <c r="B6608" s="2"/>
      <c r="C6608" s="2"/>
      <c r="D6608" s="2"/>
    </row>
    <row r="6609" spans="1:4" x14ac:dyDescent="0.2">
      <c r="A6609" s="2"/>
      <c r="B6609" s="2"/>
      <c r="C6609" s="2"/>
      <c r="D6609" s="2"/>
    </row>
    <row r="6610" spans="1:4" x14ac:dyDescent="0.2">
      <c r="A6610" s="2"/>
      <c r="B6610" s="2"/>
      <c r="C6610" s="2"/>
      <c r="D6610" s="2"/>
    </row>
    <row r="6611" spans="1:4" x14ac:dyDescent="0.2">
      <c r="A6611" s="2"/>
      <c r="B6611" s="2"/>
      <c r="C6611" s="2"/>
      <c r="D6611" s="2"/>
    </row>
    <row r="6612" spans="1:4" x14ac:dyDescent="0.2">
      <c r="A6612" s="2"/>
      <c r="B6612" s="2"/>
      <c r="C6612" s="2"/>
      <c r="D6612" s="2"/>
    </row>
    <row r="6613" spans="1:4" x14ac:dyDescent="0.2">
      <c r="A6613" s="2"/>
      <c r="B6613" s="2"/>
      <c r="C6613" s="2"/>
      <c r="D6613" s="2"/>
    </row>
    <row r="6614" spans="1:4" x14ac:dyDescent="0.2">
      <c r="A6614" s="2"/>
      <c r="B6614" s="2"/>
      <c r="C6614" s="2"/>
      <c r="D6614" s="2"/>
    </row>
    <row r="6615" spans="1:4" x14ac:dyDescent="0.2">
      <c r="A6615" s="2"/>
      <c r="B6615" s="2"/>
      <c r="C6615" s="2"/>
      <c r="D6615" s="2"/>
    </row>
    <row r="6616" spans="1:4" x14ac:dyDescent="0.2">
      <c r="A6616" s="2"/>
      <c r="B6616" s="2"/>
      <c r="C6616" s="2"/>
      <c r="D6616" s="2"/>
    </row>
    <row r="6617" spans="1:4" x14ac:dyDescent="0.2">
      <c r="A6617" s="2"/>
      <c r="B6617" s="2"/>
      <c r="C6617" s="2"/>
      <c r="D6617" s="2"/>
    </row>
    <row r="6618" spans="1:4" x14ac:dyDescent="0.2">
      <c r="A6618" s="2"/>
      <c r="B6618" s="2"/>
      <c r="C6618" s="2"/>
      <c r="D6618" s="2"/>
    </row>
    <row r="6619" spans="1:4" x14ac:dyDescent="0.2">
      <c r="A6619" s="2"/>
      <c r="B6619" s="2"/>
      <c r="C6619" s="2"/>
      <c r="D6619" s="2"/>
    </row>
    <row r="6620" spans="1:4" x14ac:dyDescent="0.2">
      <c r="A6620" s="2"/>
      <c r="B6620" s="2"/>
      <c r="C6620" s="2"/>
      <c r="D6620" s="2"/>
    </row>
    <row r="6621" spans="1:4" x14ac:dyDescent="0.2">
      <c r="A6621" s="2"/>
      <c r="B6621" s="2"/>
      <c r="C6621" s="2"/>
      <c r="D6621" s="2"/>
    </row>
    <row r="6622" spans="1:4" x14ac:dyDescent="0.2">
      <c r="A6622" s="2"/>
      <c r="B6622" s="2"/>
      <c r="C6622" s="2"/>
      <c r="D6622" s="2"/>
    </row>
    <row r="6623" spans="1:4" x14ac:dyDescent="0.2">
      <c r="A6623" s="2"/>
      <c r="B6623" s="2"/>
      <c r="C6623" s="2"/>
      <c r="D6623" s="2"/>
    </row>
    <row r="6624" spans="1:4" x14ac:dyDescent="0.2">
      <c r="A6624" s="2"/>
      <c r="B6624" s="2"/>
      <c r="C6624" s="2"/>
      <c r="D6624" s="2"/>
    </row>
    <row r="6625" spans="1:4" x14ac:dyDescent="0.2">
      <c r="A6625" s="2"/>
      <c r="B6625" s="2"/>
      <c r="C6625" s="2"/>
      <c r="D6625" s="2"/>
    </row>
    <row r="6626" spans="1:4" x14ac:dyDescent="0.2">
      <c r="A6626" s="2"/>
      <c r="B6626" s="2"/>
      <c r="C6626" s="2"/>
      <c r="D6626" s="2"/>
    </row>
    <row r="6627" spans="1:4" x14ac:dyDescent="0.2">
      <c r="A6627" s="2"/>
      <c r="B6627" s="2"/>
      <c r="C6627" s="2"/>
      <c r="D6627" s="2"/>
    </row>
    <row r="6628" spans="1:4" x14ac:dyDescent="0.2">
      <c r="A6628" s="2"/>
      <c r="B6628" s="2"/>
      <c r="C6628" s="2"/>
      <c r="D6628" s="2"/>
    </row>
    <row r="6629" spans="1:4" x14ac:dyDescent="0.2">
      <c r="A6629" s="2"/>
      <c r="B6629" s="2"/>
      <c r="C6629" s="2"/>
      <c r="D6629" s="2"/>
    </row>
    <row r="6630" spans="1:4" x14ac:dyDescent="0.2">
      <c r="A6630" s="2"/>
      <c r="B6630" s="2"/>
      <c r="C6630" s="2"/>
      <c r="D6630" s="2"/>
    </row>
    <row r="6631" spans="1:4" x14ac:dyDescent="0.2">
      <c r="A6631" s="2"/>
      <c r="B6631" s="2"/>
      <c r="C6631" s="2"/>
      <c r="D6631" s="2"/>
    </row>
    <row r="6632" spans="1:4" x14ac:dyDescent="0.2">
      <c r="A6632" s="2"/>
      <c r="B6632" s="2"/>
      <c r="C6632" s="2"/>
      <c r="D6632" s="2"/>
    </row>
    <row r="6633" spans="1:4" x14ac:dyDescent="0.2">
      <c r="A6633" s="2"/>
      <c r="B6633" s="2"/>
      <c r="C6633" s="2"/>
      <c r="D6633" s="2"/>
    </row>
    <row r="6634" spans="1:4" x14ac:dyDescent="0.2">
      <c r="A6634" s="2"/>
      <c r="B6634" s="2"/>
      <c r="C6634" s="2"/>
      <c r="D6634" s="2"/>
    </row>
    <row r="6635" spans="1:4" x14ac:dyDescent="0.2">
      <c r="A6635" s="2"/>
      <c r="B6635" s="2"/>
      <c r="C6635" s="2"/>
      <c r="D6635" s="2"/>
    </row>
    <row r="6636" spans="1:4" x14ac:dyDescent="0.2">
      <c r="A6636" s="2"/>
      <c r="B6636" s="2"/>
      <c r="C6636" s="2"/>
      <c r="D6636" s="2"/>
    </row>
    <row r="6637" spans="1:4" x14ac:dyDescent="0.2">
      <c r="A6637" s="2"/>
      <c r="B6637" s="2"/>
      <c r="C6637" s="2"/>
      <c r="D6637" s="2"/>
    </row>
    <row r="6638" spans="1:4" x14ac:dyDescent="0.2">
      <c r="A6638" s="2"/>
      <c r="B6638" s="2"/>
      <c r="C6638" s="2"/>
      <c r="D6638" s="2"/>
    </row>
    <row r="6639" spans="1:4" x14ac:dyDescent="0.2">
      <c r="A6639" s="2"/>
      <c r="B6639" s="2"/>
      <c r="C6639" s="2"/>
      <c r="D6639" s="2"/>
    </row>
    <row r="6640" spans="1:4" x14ac:dyDescent="0.2">
      <c r="A6640" s="2"/>
      <c r="B6640" s="2"/>
      <c r="C6640" s="2"/>
      <c r="D6640" s="2"/>
    </row>
    <row r="6641" spans="1:4" x14ac:dyDescent="0.2">
      <c r="A6641" s="2"/>
      <c r="B6641" s="2"/>
      <c r="C6641" s="2"/>
      <c r="D6641" s="2"/>
    </row>
    <row r="6642" spans="1:4" x14ac:dyDescent="0.2">
      <c r="A6642" s="2"/>
      <c r="B6642" s="2"/>
      <c r="C6642" s="2"/>
      <c r="D6642" s="2"/>
    </row>
    <row r="6643" spans="1:4" x14ac:dyDescent="0.2">
      <c r="A6643" s="2"/>
      <c r="B6643" s="2"/>
      <c r="C6643" s="2"/>
      <c r="D6643" s="2"/>
    </row>
    <row r="6644" spans="1:4" x14ac:dyDescent="0.2">
      <c r="A6644" s="2"/>
      <c r="B6644" s="2"/>
      <c r="C6644" s="2"/>
      <c r="D6644" s="2"/>
    </row>
    <row r="6645" spans="1:4" x14ac:dyDescent="0.2">
      <c r="A6645" s="2"/>
      <c r="B6645" s="2"/>
      <c r="C6645" s="2"/>
      <c r="D6645" s="2"/>
    </row>
    <row r="6646" spans="1:4" x14ac:dyDescent="0.2">
      <c r="A6646" s="2"/>
      <c r="B6646" s="2"/>
      <c r="C6646" s="2"/>
      <c r="D6646" s="2"/>
    </row>
    <row r="6647" spans="1:4" x14ac:dyDescent="0.2">
      <c r="A6647" s="2"/>
      <c r="B6647" s="2"/>
      <c r="C6647" s="2"/>
      <c r="D6647" s="2"/>
    </row>
    <row r="6648" spans="1:4" x14ac:dyDescent="0.2">
      <c r="A6648" s="2"/>
      <c r="B6648" s="2"/>
      <c r="C6648" s="2"/>
      <c r="D6648" s="2"/>
    </row>
    <row r="6649" spans="1:4" x14ac:dyDescent="0.2">
      <c r="A6649" s="2"/>
      <c r="B6649" s="2"/>
      <c r="C6649" s="2"/>
      <c r="D6649" s="2"/>
    </row>
    <row r="6650" spans="1:4" x14ac:dyDescent="0.2">
      <c r="A6650" s="2"/>
      <c r="B6650" s="2"/>
      <c r="C6650" s="2"/>
      <c r="D6650" s="2"/>
    </row>
    <row r="6651" spans="1:4" x14ac:dyDescent="0.2">
      <c r="A6651" s="2"/>
      <c r="B6651" s="2"/>
      <c r="C6651" s="2"/>
      <c r="D6651" s="2"/>
    </row>
    <row r="6652" spans="1:4" x14ac:dyDescent="0.2">
      <c r="A6652" s="2"/>
      <c r="B6652" s="2"/>
      <c r="C6652" s="2"/>
      <c r="D6652" s="2"/>
    </row>
    <row r="6653" spans="1:4" x14ac:dyDescent="0.2">
      <c r="A6653" s="2"/>
      <c r="B6653" s="2"/>
      <c r="C6653" s="2"/>
      <c r="D6653" s="2"/>
    </row>
    <row r="6654" spans="1:4" x14ac:dyDescent="0.2">
      <c r="A6654" s="2"/>
      <c r="B6654" s="2"/>
      <c r="C6654" s="2"/>
      <c r="D6654" s="2"/>
    </row>
    <row r="6655" spans="1:4" x14ac:dyDescent="0.2">
      <c r="A6655" s="2"/>
      <c r="B6655" s="2"/>
      <c r="C6655" s="2"/>
      <c r="D6655" s="2"/>
    </row>
    <row r="6656" spans="1:4" x14ac:dyDescent="0.2">
      <c r="A6656" s="2"/>
      <c r="B6656" s="2"/>
      <c r="C6656" s="2"/>
      <c r="D6656" s="2"/>
    </row>
    <row r="6657" spans="1:4" x14ac:dyDescent="0.2">
      <c r="A6657" s="2"/>
      <c r="B6657" s="2"/>
      <c r="C6657" s="2"/>
      <c r="D6657" s="2"/>
    </row>
    <row r="6658" spans="1:4" x14ac:dyDescent="0.2">
      <c r="A6658" s="2"/>
      <c r="B6658" s="2"/>
      <c r="C6658" s="2"/>
      <c r="D6658" s="2"/>
    </row>
    <row r="6659" spans="1:4" x14ac:dyDescent="0.2">
      <c r="A6659" s="2"/>
      <c r="B6659" s="2"/>
      <c r="C6659" s="2"/>
      <c r="D6659" s="2"/>
    </row>
    <row r="6660" spans="1:4" x14ac:dyDescent="0.2">
      <c r="A6660" s="2"/>
      <c r="B6660" s="2"/>
      <c r="C6660" s="2"/>
      <c r="D6660" s="2"/>
    </row>
    <row r="6661" spans="1:4" x14ac:dyDescent="0.2">
      <c r="A6661" s="2"/>
      <c r="B6661" s="2"/>
      <c r="C6661" s="2"/>
      <c r="D6661" s="2"/>
    </row>
    <row r="6662" spans="1:4" x14ac:dyDescent="0.2">
      <c r="A6662" s="2"/>
      <c r="B6662" s="2"/>
      <c r="C6662" s="2"/>
      <c r="D6662" s="2"/>
    </row>
    <row r="6663" spans="1:4" x14ac:dyDescent="0.2">
      <c r="A6663" s="2"/>
      <c r="B6663" s="2"/>
      <c r="C6663" s="2"/>
      <c r="D6663" s="2"/>
    </row>
    <row r="6664" spans="1:4" x14ac:dyDescent="0.2">
      <c r="A6664" s="2"/>
      <c r="B6664" s="2"/>
      <c r="C6664" s="2"/>
      <c r="D6664" s="2"/>
    </row>
    <row r="6665" spans="1:4" x14ac:dyDescent="0.2">
      <c r="A6665" s="2"/>
      <c r="B6665" s="2"/>
      <c r="C6665" s="2"/>
      <c r="D6665" s="2"/>
    </row>
    <row r="6666" spans="1:4" x14ac:dyDescent="0.2">
      <c r="A6666" s="2"/>
      <c r="B6666" s="2"/>
      <c r="C6666" s="2"/>
      <c r="D6666" s="2"/>
    </row>
    <row r="6667" spans="1:4" x14ac:dyDescent="0.2">
      <c r="A6667" s="2"/>
      <c r="B6667" s="2"/>
      <c r="C6667" s="2"/>
      <c r="D6667" s="2"/>
    </row>
    <row r="6668" spans="1:4" x14ac:dyDescent="0.2">
      <c r="A6668" s="2"/>
      <c r="B6668" s="2"/>
      <c r="C6668" s="2"/>
      <c r="D6668" s="2"/>
    </row>
    <row r="6669" spans="1:4" x14ac:dyDescent="0.2">
      <c r="A6669" s="2"/>
      <c r="B6669" s="2"/>
      <c r="C6669" s="2"/>
      <c r="D6669" s="2"/>
    </row>
    <row r="6670" spans="1:4" x14ac:dyDescent="0.2">
      <c r="A6670" s="2"/>
      <c r="B6670" s="2"/>
      <c r="C6670" s="2"/>
      <c r="D6670" s="2"/>
    </row>
    <row r="6671" spans="1:4" x14ac:dyDescent="0.2">
      <c r="A6671" s="2"/>
      <c r="B6671" s="2"/>
      <c r="C6671" s="2"/>
      <c r="D6671" s="2"/>
    </row>
    <row r="6672" spans="1:4" x14ac:dyDescent="0.2">
      <c r="A6672" s="2"/>
      <c r="B6672" s="2"/>
      <c r="C6672" s="2"/>
      <c r="D6672" s="2"/>
    </row>
    <row r="6673" spans="1:4" x14ac:dyDescent="0.2">
      <c r="A6673" s="2"/>
      <c r="B6673" s="2"/>
      <c r="C6673" s="2"/>
      <c r="D6673" s="2"/>
    </row>
    <row r="6674" spans="1:4" x14ac:dyDescent="0.2">
      <c r="A6674" s="2"/>
      <c r="B6674" s="2"/>
      <c r="C6674" s="2"/>
      <c r="D6674" s="2"/>
    </row>
    <row r="6675" spans="1:4" x14ac:dyDescent="0.2">
      <c r="A6675" s="2"/>
      <c r="B6675" s="2"/>
      <c r="C6675" s="2"/>
      <c r="D6675" s="2"/>
    </row>
    <row r="6676" spans="1:4" x14ac:dyDescent="0.2">
      <c r="A6676" s="2"/>
      <c r="B6676" s="2"/>
      <c r="C6676" s="2"/>
      <c r="D6676" s="2"/>
    </row>
    <row r="6677" spans="1:4" x14ac:dyDescent="0.2">
      <c r="A6677" s="2"/>
      <c r="B6677" s="2"/>
      <c r="C6677" s="2"/>
      <c r="D6677" s="2"/>
    </row>
    <row r="6678" spans="1:4" x14ac:dyDescent="0.2">
      <c r="A6678" s="2"/>
      <c r="B6678" s="2"/>
      <c r="C6678" s="2"/>
      <c r="D6678" s="2"/>
    </row>
    <row r="6679" spans="1:4" x14ac:dyDescent="0.2">
      <c r="A6679" s="2"/>
      <c r="B6679" s="2"/>
      <c r="C6679" s="2"/>
      <c r="D6679" s="2"/>
    </row>
    <row r="6680" spans="1:4" x14ac:dyDescent="0.2">
      <c r="A6680" s="2"/>
      <c r="B6680" s="2"/>
      <c r="C6680" s="2"/>
      <c r="D6680" s="2"/>
    </row>
    <row r="6681" spans="1:4" x14ac:dyDescent="0.2">
      <c r="A6681" s="2"/>
      <c r="B6681" s="2"/>
      <c r="C6681" s="2"/>
      <c r="D6681" s="2"/>
    </row>
    <row r="6682" spans="1:4" x14ac:dyDescent="0.2">
      <c r="A6682" s="2"/>
      <c r="B6682" s="2"/>
      <c r="C6682" s="2"/>
      <c r="D6682" s="2"/>
    </row>
    <row r="6683" spans="1:4" x14ac:dyDescent="0.2">
      <c r="A6683" s="2"/>
      <c r="B6683" s="2"/>
      <c r="C6683" s="2"/>
      <c r="D6683" s="2"/>
    </row>
    <row r="6684" spans="1:4" x14ac:dyDescent="0.2">
      <c r="A6684" s="2"/>
      <c r="B6684" s="2"/>
      <c r="C6684" s="2"/>
      <c r="D6684" s="2"/>
    </row>
    <row r="6685" spans="1:4" x14ac:dyDescent="0.2">
      <c r="A6685" s="2"/>
      <c r="B6685" s="2"/>
      <c r="C6685" s="2"/>
      <c r="D6685" s="2"/>
    </row>
    <row r="6686" spans="1:4" x14ac:dyDescent="0.2">
      <c r="A6686" s="2"/>
      <c r="B6686" s="2"/>
      <c r="C6686" s="2"/>
      <c r="D6686" s="2"/>
    </row>
    <row r="6687" spans="1:4" x14ac:dyDescent="0.2">
      <c r="A6687" s="2"/>
      <c r="B6687" s="2"/>
      <c r="C6687" s="2"/>
      <c r="D6687" s="2"/>
    </row>
    <row r="6688" spans="1:4" x14ac:dyDescent="0.2">
      <c r="A6688" s="2"/>
      <c r="B6688" s="2"/>
      <c r="C6688" s="2"/>
      <c r="D6688" s="2"/>
    </row>
    <row r="6689" spans="1:4" x14ac:dyDescent="0.2">
      <c r="A6689" s="2"/>
      <c r="B6689" s="2"/>
      <c r="C6689" s="2"/>
      <c r="D6689" s="2"/>
    </row>
    <row r="6690" spans="1:4" x14ac:dyDescent="0.2">
      <c r="A6690" s="2"/>
      <c r="B6690" s="2"/>
      <c r="C6690" s="2"/>
      <c r="D6690" s="2"/>
    </row>
    <row r="6691" spans="1:4" x14ac:dyDescent="0.2">
      <c r="A6691" s="2"/>
      <c r="B6691" s="2"/>
      <c r="C6691" s="2"/>
      <c r="D6691" s="2"/>
    </row>
    <row r="6692" spans="1:4" x14ac:dyDescent="0.2">
      <c r="A6692" s="2"/>
      <c r="B6692" s="2"/>
      <c r="C6692" s="2"/>
      <c r="D6692" s="2"/>
    </row>
    <row r="6693" spans="1:4" x14ac:dyDescent="0.2">
      <c r="A6693" s="2"/>
      <c r="B6693" s="2"/>
      <c r="C6693" s="2"/>
      <c r="D6693" s="2"/>
    </row>
    <row r="6694" spans="1:4" x14ac:dyDescent="0.2">
      <c r="A6694" s="2"/>
      <c r="B6694" s="2"/>
      <c r="C6694" s="2"/>
      <c r="D6694" s="2"/>
    </row>
    <row r="6695" spans="1:4" x14ac:dyDescent="0.2">
      <c r="A6695" s="2"/>
      <c r="B6695" s="2"/>
      <c r="C6695" s="2"/>
      <c r="D6695" s="2"/>
    </row>
    <row r="6696" spans="1:4" x14ac:dyDescent="0.2">
      <c r="A6696" s="2"/>
      <c r="B6696" s="2"/>
      <c r="C6696" s="2"/>
      <c r="D6696" s="2"/>
    </row>
    <row r="6697" spans="1:4" x14ac:dyDescent="0.2">
      <c r="A6697" s="2"/>
      <c r="B6697" s="2"/>
      <c r="C6697" s="2"/>
      <c r="D6697" s="2"/>
    </row>
    <row r="6698" spans="1:4" x14ac:dyDescent="0.2">
      <c r="A6698" s="2"/>
      <c r="B6698" s="2"/>
      <c r="C6698" s="2"/>
      <c r="D6698" s="2"/>
    </row>
    <row r="6699" spans="1:4" x14ac:dyDescent="0.2">
      <c r="A6699" s="2"/>
      <c r="B6699" s="2"/>
      <c r="C6699" s="2"/>
      <c r="D6699" s="2"/>
    </row>
    <row r="6700" spans="1:4" x14ac:dyDescent="0.2">
      <c r="A6700" s="2"/>
      <c r="B6700" s="2"/>
      <c r="C6700" s="2"/>
      <c r="D6700" s="2"/>
    </row>
    <row r="6701" spans="1:4" x14ac:dyDescent="0.2">
      <c r="A6701" s="2"/>
      <c r="B6701" s="2"/>
      <c r="C6701" s="2"/>
      <c r="D6701" s="2"/>
    </row>
    <row r="6702" spans="1:4" x14ac:dyDescent="0.2">
      <c r="A6702" s="2"/>
      <c r="B6702" s="2"/>
      <c r="C6702" s="2"/>
      <c r="D6702" s="2"/>
    </row>
    <row r="6703" spans="1:4" x14ac:dyDescent="0.2">
      <c r="A6703" s="2"/>
      <c r="B6703" s="2"/>
      <c r="C6703" s="2"/>
      <c r="D6703" s="2"/>
    </row>
    <row r="6704" spans="1:4" x14ac:dyDescent="0.2">
      <c r="A6704" s="2"/>
      <c r="B6704" s="2"/>
      <c r="C6704" s="2"/>
      <c r="D6704" s="2"/>
    </row>
    <row r="6705" spans="1:4" x14ac:dyDescent="0.2">
      <c r="A6705" s="2"/>
      <c r="B6705" s="2"/>
      <c r="C6705" s="2"/>
      <c r="D6705" s="2"/>
    </row>
    <row r="6706" spans="1:4" x14ac:dyDescent="0.2">
      <c r="A6706" s="2"/>
      <c r="B6706" s="2"/>
      <c r="C6706" s="2"/>
      <c r="D6706" s="2"/>
    </row>
    <row r="6707" spans="1:4" x14ac:dyDescent="0.2">
      <c r="A6707" s="2"/>
      <c r="B6707" s="2"/>
      <c r="C6707" s="2"/>
      <c r="D6707" s="2"/>
    </row>
    <row r="6708" spans="1:4" x14ac:dyDescent="0.2">
      <c r="A6708" s="2"/>
      <c r="B6708" s="2"/>
      <c r="C6708" s="2"/>
      <c r="D6708" s="2"/>
    </row>
    <row r="6709" spans="1:4" x14ac:dyDescent="0.2">
      <c r="A6709" s="2"/>
      <c r="B6709" s="2"/>
      <c r="C6709" s="2"/>
      <c r="D6709" s="2"/>
    </row>
    <row r="6710" spans="1:4" x14ac:dyDescent="0.2">
      <c r="A6710" s="2"/>
      <c r="B6710" s="2"/>
      <c r="C6710" s="2"/>
      <c r="D6710" s="2"/>
    </row>
    <row r="6711" spans="1:4" x14ac:dyDescent="0.2">
      <c r="A6711" s="2"/>
      <c r="B6711" s="2"/>
      <c r="C6711" s="2"/>
      <c r="D6711" s="2"/>
    </row>
    <row r="6712" spans="1:4" x14ac:dyDescent="0.2">
      <c r="A6712" s="2"/>
      <c r="B6712" s="2"/>
      <c r="C6712" s="2"/>
      <c r="D6712" s="2"/>
    </row>
    <row r="6713" spans="1:4" x14ac:dyDescent="0.2">
      <c r="A6713" s="2"/>
      <c r="B6713" s="2"/>
      <c r="C6713" s="2"/>
      <c r="D6713" s="2"/>
    </row>
    <row r="6714" spans="1:4" x14ac:dyDescent="0.2">
      <c r="A6714" s="2"/>
      <c r="B6714" s="2"/>
      <c r="C6714" s="2"/>
      <c r="D6714" s="2"/>
    </row>
    <row r="6715" spans="1:4" x14ac:dyDescent="0.2">
      <c r="A6715" s="2"/>
      <c r="B6715" s="2"/>
      <c r="C6715" s="2"/>
      <c r="D6715" s="2"/>
    </row>
    <row r="6716" spans="1:4" x14ac:dyDescent="0.2">
      <c r="A6716" s="2"/>
      <c r="B6716" s="2"/>
      <c r="C6716" s="2"/>
      <c r="D6716" s="2"/>
    </row>
    <row r="6717" spans="1:4" x14ac:dyDescent="0.2">
      <c r="A6717" s="2"/>
      <c r="B6717" s="2"/>
      <c r="C6717" s="2"/>
      <c r="D6717" s="2"/>
    </row>
    <row r="6718" spans="1:4" x14ac:dyDescent="0.2">
      <c r="A6718" s="2"/>
      <c r="B6718" s="2"/>
      <c r="C6718" s="2"/>
      <c r="D6718" s="2"/>
    </row>
    <row r="6719" spans="1:4" x14ac:dyDescent="0.2">
      <c r="A6719" s="2"/>
      <c r="B6719" s="2"/>
      <c r="C6719" s="2"/>
      <c r="D6719" s="2"/>
    </row>
    <row r="6720" spans="1:4" x14ac:dyDescent="0.2">
      <c r="A6720" s="2"/>
      <c r="B6720" s="2"/>
      <c r="C6720" s="2"/>
      <c r="D6720" s="2"/>
    </row>
    <row r="6721" spans="1:4" x14ac:dyDescent="0.2">
      <c r="A6721" s="2"/>
      <c r="B6721" s="2"/>
      <c r="C6721" s="2"/>
      <c r="D6721" s="2"/>
    </row>
    <row r="6722" spans="1:4" x14ac:dyDescent="0.2">
      <c r="A6722" s="2"/>
      <c r="B6722" s="2"/>
      <c r="C6722" s="2"/>
      <c r="D6722" s="2"/>
    </row>
    <row r="6723" spans="1:4" x14ac:dyDescent="0.2">
      <c r="A6723" s="2"/>
      <c r="B6723" s="2"/>
      <c r="C6723" s="2"/>
      <c r="D6723" s="2"/>
    </row>
    <row r="6724" spans="1:4" x14ac:dyDescent="0.2">
      <c r="A6724" s="2"/>
      <c r="B6724" s="2"/>
      <c r="C6724" s="2"/>
      <c r="D6724" s="2"/>
    </row>
    <row r="6725" spans="1:4" x14ac:dyDescent="0.2">
      <c r="A6725" s="2"/>
      <c r="B6725" s="2"/>
      <c r="C6725" s="2"/>
      <c r="D6725" s="2"/>
    </row>
    <row r="6726" spans="1:4" x14ac:dyDescent="0.2">
      <c r="A6726" s="2"/>
      <c r="B6726" s="2"/>
      <c r="C6726" s="2"/>
      <c r="D6726" s="2"/>
    </row>
    <row r="6727" spans="1:4" x14ac:dyDescent="0.2">
      <c r="A6727" s="2"/>
      <c r="B6727" s="2"/>
      <c r="C6727" s="2"/>
      <c r="D6727" s="2"/>
    </row>
    <row r="6728" spans="1:4" x14ac:dyDescent="0.2">
      <c r="A6728" s="2"/>
      <c r="B6728" s="2"/>
      <c r="C6728" s="2"/>
      <c r="D6728" s="2"/>
    </row>
    <row r="6729" spans="1:4" x14ac:dyDescent="0.2">
      <c r="A6729" s="2"/>
      <c r="B6729" s="2"/>
      <c r="C6729" s="2"/>
      <c r="D6729" s="2"/>
    </row>
    <row r="6730" spans="1:4" x14ac:dyDescent="0.2">
      <c r="A6730" s="2"/>
      <c r="B6730" s="2"/>
      <c r="C6730" s="2"/>
      <c r="D6730" s="2"/>
    </row>
    <row r="6731" spans="1:4" x14ac:dyDescent="0.2">
      <c r="A6731" s="2"/>
      <c r="B6731" s="2"/>
      <c r="C6731" s="2"/>
      <c r="D6731" s="2"/>
    </row>
    <row r="6732" spans="1:4" x14ac:dyDescent="0.2">
      <c r="A6732" s="2"/>
      <c r="B6732" s="2"/>
      <c r="C6732" s="2"/>
      <c r="D6732" s="2"/>
    </row>
    <row r="6733" spans="1:4" x14ac:dyDescent="0.2">
      <c r="A6733" s="2"/>
      <c r="B6733" s="2"/>
      <c r="C6733" s="2"/>
      <c r="D6733" s="2"/>
    </row>
    <row r="6734" spans="1:4" x14ac:dyDescent="0.2">
      <c r="A6734" s="2"/>
      <c r="B6734" s="2"/>
      <c r="C6734" s="2"/>
      <c r="D6734" s="2"/>
    </row>
    <row r="6735" spans="1:4" x14ac:dyDescent="0.2">
      <c r="A6735" s="2"/>
      <c r="B6735" s="2"/>
      <c r="C6735" s="2"/>
      <c r="D6735" s="2"/>
    </row>
    <row r="6736" spans="1:4" x14ac:dyDescent="0.2">
      <c r="A6736" s="2"/>
      <c r="B6736" s="2"/>
      <c r="C6736" s="2"/>
      <c r="D6736" s="2"/>
    </row>
    <row r="6737" spans="1:4" x14ac:dyDescent="0.2">
      <c r="A6737" s="2"/>
      <c r="B6737" s="2"/>
      <c r="C6737" s="2"/>
      <c r="D6737" s="2"/>
    </row>
    <row r="6738" spans="1:4" x14ac:dyDescent="0.2">
      <c r="A6738" s="2"/>
      <c r="B6738" s="2"/>
      <c r="C6738" s="2"/>
      <c r="D6738" s="2"/>
    </row>
    <row r="6739" spans="1:4" x14ac:dyDescent="0.2">
      <c r="A6739" s="2"/>
      <c r="B6739" s="2"/>
      <c r="C6739" s="2"/>
      <c r="D6739" s="2"/>
    </row>
    <row r="6740" spans="1:4" x14ac:dyDescent="0.2">
      <c r="A6740" s="2"/>
      <c r="B6740" s="2"/>
      <c r="C6740" s="2"/>
      <c r="D6740" s="2"/>
    </row>
    <row r="6741" spans="1:4" x14ac:dyDescent="0.2">
      <c r="A6741" s="2"/>
      <c r="B6741" s="2"/>
      <c r="C6741" s="2"/>
      <c r="D6741" s="2"/>
    </row>
    <row r="6742" spans="1:4" x14ac:dyDescent="0.2">
      <c r="A6742" s="2"/>
      <c r="B6742" s="2"/>
      <c r="C6742" s="2"/>
      <c r="D6742" s="2"/>
    </row>
    <row r="6743" spans="1:4" x14ac:dyDescent="0.2">
      <c r="A6743" s="2"/>
      <c r="B6743" s="2"/>
      <c r="C6743" s="2"/>
      <c r="D6743" s="2"/>
    </row>
    <row r="6744" spans="1:4" x14ac:dyDescent="0.2">
      <c r="A6744" s="2"/>
      <c r="B6744" s="2"/>
      <c r="C6744" s="2"/>
      <c r="D6744" s="2"/>
    </row>
    <row r="6745" spans="1:4" x14ac:dyDescent="0.2">
      <c r="A6745" s="2"/>
      <c r="B6745" s="2"/>
      <c r="C6745" s="2"/>
      <c r="D6745" s="2"/>
    </row>
    <row r="6746" spans="1:4" x14ac:dyDescent="0.2">
      <c r="A6746" s="2"/>
      <c r="B6746" s="2"/>
      <c r="C6746" s="2"/>
      <c r="D6746" s="2"/>
    </row>
    <row r="6747" spans="1:4" x14ac:dyDescent="0.2">
      <c r="A6747" s="2"/>
      <c r="B6747" s="2"/>
      <c r="C6747" s="2"/>
      <c r="D6747" s="2"/>
    </row>
    <row r="6748" spans="1:4" x14ac:dyDescent="0.2">
      <c r="A6748" s="2"/>
      <c r="B6748" s="2"/>
      <c r="C6748" s="2"/>
      <c r="D6748" s="2"/>
    </row>
    <row r="6749" spans="1:4" x14ac:dyDescent="0.2">
      <c r="A6749" s="2"/>
      <c r="B6749" s="2"/>
      <c r="C6749" s="2"/>
      <c r="D6749" s="2"/>
    </row>
    <row r="6750" spans="1:4" x14ac:dyDescent="0.2">
      <c r="A6750" s="2"/>
      <c r="B6750" s="2"/>
      <c r="C6750" s="2"/>
      <c r="D6750" s="2"/>
    </row>
    <row r="6751" spans="1:4" x14ac:dyDescent="0.2">
      <c r="A6751" s="2"/>
      <c r="B6751" s="2"/>
      <c r="C6751" s="2"/>
      <c r="D6751" s="2"/>
    </row>
    <row r="6752" spans="1:4" x14ac:dyDescent="0.2">
      <c r="A6752" s="2"/>
      <c r="B6752" s="2"/>
      <c r="C6752" s="2"/>
      <c r="D6752" s="2"/>
    </row>
    <row r="6753" spans="1:4" x14ac:dyDescent="0.2">
      <c r="A6753" s="2"/>
      <c r="B6753" s="2"/>
      <c r="C6753" s="2"/>
      <c r="D6753" s="2"/>
    </row>
    <row r="6754" spans="1:4" x14ac:dyDescent="0.2">
      <c r="A6754" s="2"/>
      <c r="B6754" s="2"/>
      <c r="C6754" s="2"/>
      <c r="D6754" s="2"/>
    </row>
    <row r="6755" spans="1:4" x14ac:dyDescent="0.2">
      <c r="A6755" s="2"/>
      <c r="B6755" s="2"/>
      <c r="C6755" s="2"/>
      <c r="D6755" s="2"/>
    </row>
    <row r="6756" spans="1:4" x14ac:dyDescent="0.2">
      <c r="A6756" s="2"/>
      <c r="B6756" s="2"/>
      <c r="C6756" s="2"/>
      <c r="D6756" s="2"/>
    </row>
    <row r="6757" spans="1:4" x14ac:dyDescent="0.2">
      <c r="A6757" s="2"/>
      <c r="B6757" s="2"/>
      <c r="C6757" s="2"/>
      <c r="D6757" s="2"/>
    </row>
    <row r="6758" spans="1:4" x14ac:dyDescent="0.2">
      <c r="A6758" s="2"/>
      <c r="B6758" s="2"/>
      <c r="C6758" s="2"/>
      <c r="D6758" s="2"/>
    </row>
    <row r="6759" spans="1:4" x14ac:dyDescent="0.2">
      <c r="A6759" s="2"/>
      <c r="B6759" s="2"/>
      <c r="C6759" s="2"/>
      <c r="D6759" s="2"/>
    </row>
    <row r="6760" spans="1:4" x14ac:dyDescent="0.2">
      <c r="A6760" s="2"/>
      <c r="B6760" s="2"/>
      <c r="C6760" s="2"/>
      <c r="D6760" s="2"/>
    </row>
    <row r="6761" spans="1:4" x14ac:dyDescent="0.2">
      <c r="A6761" s="2"/>
      <c r="B6761" s="2"/>
      <c r="C6761" s="2"/>
      <c r="D6761" s="2"/>
    </row>
    <row r="6762" spans="1:4" x14ac:dyDescent="0.2">
      <c r="A6762" s="2"/>
      <c r="B6762" s="2"/>
      <c r="C6762" s="2"/>
      <c r="D6762" s="2"/>
    </row>
    <row r="6763" spans="1:4" x14ac:dyDescent="0.2">
      <c r="A6763" s="2"/>
      <c r="B6763" s="2"/>
      <c r="C6763" s="2"/>
      <c r="D6763" s="2"/>
    </row>
    <row r="6764" spans="1:4" x14ac:dyDescent="0.2">
      <c r="A6764" s="2"/>
      <c r="B6764" s="2"/>
      <c r="C6764" s="2"/>
      <c r="D6764" s="2"/>
    </row>
    <row r="6765" spans="1:4" x14ac:dyDescent="0.2">
      <c r="A6765" s="2"/>
      <c r="B6765" s="2"/>
      <c r="C6765" s="2"/>
      <c r="D6765" s="2"/>
    </row>
    <row r="6766" spans="1:4" x14ac:dyDescent="0.2">
      <c r="A6766" s="2"/>
      <c r="B6766" s="2"/>
      <c r="C6766" s="2"/>
      <c r="D6766" s="2"/>
    </row>
    <row r="6767" spans="1:4" x14ac:dyDescent="0.2">
      <c r="A6767" s="2"/>
      <c r="B6767" s="2"/>
      <c r="C6767" s="2"/>
      <c r="D6767" s="2"/>
    </row>
    <row r="6768" spans="1:4" x14ac:dyDescent="0.2">
      <c r="A6768" s="2"/>
      <c r="B6768" s="2"/>
      <c r="C6768" s="2"/>
      <c r="D6768" s="2"/>
    </row>
    <row r="6769" spans="1:4" x14ac:dyDescent="0.2">
      <c r="A6769" s="2"/>
      <c r="B6769" s="2"/>
      <c r="C6769" s="2"/>
      <c r="D6769" s="2"/>
    </row>
    <row r="6770" spans="1:4" x14ac:dyDescent="0.2">
      <c r="A6770" s="2"/>
      <c r="B6770" s="2"/>
      <c r="C6770" s="2"/>
      <c r="D6770" s="2"/>
    </row>
    <row r="6771" spans="1:4" x14ac:dyDescent="0.2">
      <c r="A6771" s="2"/>
      <c r="B6771" s="2"/>
      <c r="C6771" s="2"/>
      <c r="D6771" s="2"/>
    </row>
    <row r="6772" spans="1:4" x14ac:dyDescent="0.2">
      <c r="A6772" s="2"/>
      <c r="B6772" s="2"/>
      <c r="C6772" s="2"/>
      <c r="D6772" s="2"/>
    </row>
    <row r="6773" spans="1:4" x14ac:dyDescent="0.2">
      <c r="A6773" s="2"/>
      <c r="B6773" s="2"/>
      <c r="C6773" s="2"/>
      <c r="D6773" s="2"/>
    </row>
    <row r="6774" spans="1:4" x14ac:dyDescent="0.2">
      <c r="A6774" s="2"/>
      <c r="B6774" s="2"/>
      <c r="C6774" s="2"/>
      <c r="D6774" s="2"/>
    </row>
    <row r="6775" spans="1:4" x14ac:dyDescent="0.2">
      <c r="A6775" s="2"/>
      <c r="B6775" s="2"/>
      <c r="C6775" s="2"/>
      <c r="D6775" s="2"/>
    </row>
    <row r="6776" spans="1:4" x14ac:dyDescent="0.2">
      <c r="A6776" s="2"/>
      <c r="B6776" s="2"/>
      <c r="C6776" s="2"/>
      <c r="D6776" s="2"/>
    </row>
    <row r="6777" spans="1:4" x14ac:dyDescent="0.2">
      <c r="A6777" s="2"/>
      <c r="B6777" s="2"/>
      <c r="C6777" s="2"/>
      <c r="D6777" s="2"/>
    </row>
    <row r="6778" spans="1:4" x14ac:dyDescent="0.2">
      <c r="A6778" s="2"/>
      <c r="B6778" s="2"/>
      <c r="C6778" s="2"/>
      <c r="D6778" s="2"/>
    </row>
    <row r="6779" spans="1:4" x14ac:dyDescent="0.2">
      <c r="A6779" s="2"/>
      <c r="B6779" s="2"/>
      <c r="C6779" s="2"/>
      <c r="D6779" s="2"/>
    </row>
    <row r="6780" spans="1:4" x14ac:dyDescent="0.2">
      <c r="A6780" s="2"/>
      <c r="B6780" s="2"/>
      <c r="C6780" s="2"/>
      <c r="D6780" s="2"/>
    </row>
    <row r="6781" spans="1:4" x14ac:dyDescent="0.2">
      <c r="A6781" s="2"/>
      <c r="B6781" s="2"/>
      <c r="C6781" s="2"/>
      <c r="D6781" s="2"/>
    </row>
    <row r="6782" spans="1:4" x14ac:dyDescent="0.2">
      <c r="A6782" s="2"/>
      <c r="B6782" s="2"/>
      <c r="C6782" s="2"/>
      <c r="D6782" s="2"/>
    </row>
    <row r="6783" spans="1:4" x14ac:dyDescent="0.2">
      <c r="A6783" s="2"/>
      <c r="B6783" s="2"/>
      <c r="C6783" s="2"/>
      <c r="D6783" s="2"/>
    </row>
    <row r="6784" spans="1:4" x14ac:dyDescent="0.2">
      <c r="A6784" s="2"/>
      <c r="B6784" s="2"/>
      <c r="C6784" s="2"/>
      <c r="D6784" s="2"/>
    </row>
    <row r="6785" spans="1:4" x14ac:dyDescent="0.2">
      <c r="A6785" s="2"/>
      <c r="B6785" s="2"/>
      <c r="C6785" s="2"/>
      <c r="D6785" s="2"/>
    </row>
    <row r="6786" spans="1:4" x14ac:dyDescent="0.2">
      <c r="A6786" s="2"/>
      <c r="B6786" s="2"/>
      <c r="C6786" s="2"/>
      <c r="D6786" s="2"/>
    </row>
    <row r="6787" spans="1:4" x14ac:dyDescent="0.2">
      <c r="A6787" s="2"/>
      <c r="B6787" s="2"/>
      <c r="C6787" s="2"/>
      <c r="D6787" s="2"/>
    </row>
    <row r="6788" spans="1:4" x14ac:dyDescent="0.2">
      <c r="A6788" s="2"/>
      <c r="B6788" s="2"/>
      <c r="C6788" s="2"/>
      <c r="D6788" s="2"/>
    </row>
    <row r="6789" spans="1:4" x14ac:dyDescent="0.2">
      <c r="A6789" s="2"/>
      <c r="B6789" s="2"/>
      <c r="C6789" s="2"/>
      <c r="D6789" s="2"/>
    </row>
    <row r="6790" spans="1:4" x14ac:dyDescent="0.2">
      <c r="A6790" s="2"/>
      <c r="B6790" s="2"/>
      <c r="C6790" s="2"/>
      <c r="D6790" s="2"/>
    </row>
    <row r="6791" spans="1:4" x14ac:dyDescent="0.2">
      <c r="A6791" s="2"/>
      <c r="B6791" s="2"/>
      <c r="C6791" s="2"/>
      <c r="D6791" s="2"/>
    </row>
    <row r="6792" spans="1:4" x14ac:dyDescent="0.2">
      <c r="A6792" s="2"/>
      <c r="B6792" s="2"/>
      <c r="C6792" s="2"/>
      <c r="D6792" s="2"/>
    </row>
    <row r="6793" spans="1:4" x14ac:dyDescent="0.2">
      <c r="A6793" s="2"/>
      <c r="B6793" s="2"/>
      <c r="C6793" s="2"/>
      <c r="D6793" s="2"/>
    </row>
    <row r="6794" spans="1:4" x14ac:dyDescent="0.2">
      <c r="A6794" s="2"/>
      <c r="B6794" s="2"/>
      <c r="C6794" s="2"/>
      <c r="D6794" s="2"/>
    </row>
    <row r="6795" spans="1:4" x14ac:dyDescent="0.2">
      <c r="A6795" s="2"/>
      <c r="B6795" s="2"/>
      <c r="C6795" s="2"/>
      <c r="D6795" s="2"/>
    </row>
    <row r="6796" spans="1:4" x14ac:dyDescent="0.2">
      <c r="A6796" s="2"/>
      <c r="B6796" s="2"/>
      <c r="C6796" s="2"/>
      <c r="D6796" s="2"/>
    </row>
    <row r="6797" spans="1:4" x14ac:dyDescent="0.2">
      <c r="A6797" s="2"/>
      <c r="B6797" s="2"/>
      <c r="C6797" s="2"/>
      <c r="D6797" s="2"/>
    </row>
    <row r="6798" spans="1:4" x14ac:dyDescent="0.2">
      <c r="A6798" s="2"/>
      <c r="B6798" s="2"/>
      <c r="C6798" s="2"/>
      <c r="D6798" s="2"/>
    </row>
    <row r="6799" spans="1:4" x14ac:dyDescent="0.2">
      <c r="A6799" s="2"/>
      <c r="B6799" s="2"/>
      <c r="C6799" s="2"/>
      <c r="D6799" s="2"/>
    </row>
    <row r="6800" spans="1:4" x14ac:dyDescent="0.2">
      <c r="A6800" s="2"/>
      <c r="B6800" s="2"/>
      <c r="C6800" s="2"/>
      <c r="D6800" s="2"/>
    </row>
    <row r="6801" spans="1:4" x14ac:dyDescent="0.2">
      <c r="A6801" s="2"/>
      <c r="B6801" s="2"/>
      <c r="C6801" s="2"/>
      <c r="D6801" s="2"/>
    </row>
    <row r="6802" spans="1:4" x14ac:dyDescent="0.2">
      <c r="A6802" s="2"/>
      <c r="B6802" s="2"/>
      <c r="C6802" s="2"/>
      <c r="D6802" s="2"/>
    </row>
    <row r="6803" spans="1:4" x14ac:dyDescent="0.2">
      <c r="A6803" s="2"/>
      <c r="B6803" s="2"/>
      <c r="C6803" s="2"/>
      <c r="D6803" s="2"/>
    </row>
    <row r="6804" spans="1:4" x14ac:dyDescent="0.2">
      <c r="A6804" s="2"/>
      <c r="B6804" s="2"/>
      <c r="C6804" s="2"/>
      <c r="D6804" s="2"/>
    </row>
    <row r="6805" spans="1:4" x14ac:dyDescent="0.2">
      <c r="A6805" s="2"/>
      <c r="B6805" s="2"/>
      <c r="C6805" s="2"/>
      <c r="D6805" s="2"/>
    </row>
    <row r="6806" spans="1:4" x14ac:dyDescent="0.2">
      <c r="A6806" s="2"/>
      <c r="B6806" s="2"/>
      <c r="C6806" s="2"/>
      <c r="D6806" s="2"/>
    </row>
    <row r="6807" spans="1:4" x14ac:dyDescent="0.2">
      <c r="A6807" s="2"/>
      <c r="B6807" s="2"/>
      <c r="C6807" s="2"/>
      <c r="D6807" s="2"/>
    </row>
    <row r="6808" spans="1:4" x14ac:dyDescent="0.2">
      <c r="A6808" s="2"/>
      <c r="B6808" s="2"/>
      <c r="C6808" s="2"/>
      <c r="D6808" s="2"/>
    </row>
    <row r="6809" spans="1:4" x14ac:dyDescent="0.2">
      <c r="A6809" s="2"/>
      <c r="B6809" s="2"/>
      <c r="C6809" s="2"/>
      <c r="D6809" s="2"/>
    </row>
    <row r="6810" spans="1:4" x14ac:dyDescent="0.2">
      <c r="A6810" s="2"/>
      <c r="B6810" s="2"/>
      <c r="C6810" s="2"/>
      <c r="D6810" s="2"/>
    </row>
    <row r="6811" spans="1:4" x14ac:dyDescent="0.2">
      <c r="A6811" s="2"/>
      <c r="B6811" s="2"/>
      <c r="C6811" s="2"/>
      <c r="D6811" s="2"/>
    </row>
    <row r="6812" spans="1:4" x14ac:dyDescent="0.2">
      <c r="A6812" s="2"/>
      <c r="B6812" s="2"/>
      <c r="C6812" s="2"/>
      <c r="D6812" s="2"/>
    </row>
    <row r="6813" spans="1:4" x14ac:dyDescent="0.2">
      <c r="A6813" s="2"/>
      <c r="B6813" s="2"/>
      <c r="C6813" s="2"/>
      <c r="D6813" s="2"/>
    </row>
    <row r="6814" spans="1:4" x14ac:dyDescent="0.2">
      <c r="A6814" s="2"/>
      <c r="B6814" s="2"/>
      <c r="C6814" s="2"/>
      <c r="D6814" s="2"/>
    </row>
    <row r="6815" spans="1:4" x14ac:dyDescent="0.2">
      <c r="A6815" s="2"/>
      <c r="B6815" s="2"/>
      <c r="C6815" s="2"/>
      <c r="D6815" s="2"/>
    </row>
    <row r="6816" spans="1:4" x14ac:dyDescent="0.2">
      <c r="A6816" s="2"/>
      <c r="B6816" s="2"/>
      <c r="C6816" s="2"/>
      <c r="D6816" s="2"/>
    </row>
    <row r="6817" spans="1:4" x14ac:dyDescent="0.2">
      <c r="A6817" s="2"/>
      <c r="B6817" s="2"/>
      <c r="C6817" s="2"/>
      <c r="D6817" s="2"/>
    </row>
    <row r="6818" spans="1:4" x14ac:dyDescent="0.2">
      <c r="A6818" s="2"/>
      <c r="B6818" s="2"/>
      <c r="C6818" s="2"/>
      <c r="D6818" s="2"/>
    </row>
    <row r="6819" spans="1:4" x14ac:dyDescent="0.2">
      <c r="A6819" s="2"/>
      <c r="B6819" s="2"/>
      <c r="C6819" s="2"/>
      <c r="D6819" s="2"/>
    </row>
    <row r="6820" spans="1:4" x14ac:dyDescent="0.2">
      <c r="A6820" s="2"/>
      <c r="B6820" s="2"/>
      <c r="C6820" s="2"/>
      <c r="D6820" s="2"/>
    </row>
    <row r="6821" spans="1:4" x14ac:dyDescent="0.2">
      <c r="A6821" s="2"/>
      <c r="B6821" s="2"/>
      <c r="C6821" s="2"/>
      <c r="D6821" s="2"/>
    </row>
    <row r="6822" spans="1:4" x14ac:dyDescent="0.2">
      <c r="A6822" s="2"/>
      <c r="B6822" s="2"/>
      <c r="C6822" s="2"/>
      <c r="D6822" s="2"/>
    </row>
    <row r="6823" spans="1:4" x14ac:dyDescent="0.2">
      <c r="A6823" s="2"/>
      <c r="B6823" s="2"/>
      <c r="C6823" s="2"/>
      <c r="D6823" s="2"/>
    </row>
    <row r="6824" spans="1:4" x14ac:dyDescent="0.2">
      <c r="A6824" s="2"/>
      <c r="B6824" s="2"/>
      <c r="C6824" s="2"/>
      <c r="D6824" s="2"/>
    </row>
    <row r="6825" spans="1:4" x14ac:dyDescent="0.2">
      <c r="A6825" s="2"/>
      <c r="B6825" s="2"/>
      <c r="C6825" s="2"/>
      <c r="D6825" s="2"/>
    </row>
    <row r="6826" spans="1:4" x14ac:dyDescent="0.2">
      <c r="A6826" s="2"/>
      <c r="B6826" s="2"/>
      <c r="C6826" s="2"/>
      <c r="D6826" s="2"/>
    </row>
    <row r="6827" spans="1:4" x14ac:dyDescent="0.2">
      <c r="A6827" s="2"/>
      <c r="B6827" s="2"/>
      <c r="C6827" s="2"/>
      <c r="D6827" s="2"/>
    </row>
    <row r="6828" spans="1:4" x14ac:dyDescent="0.2">
      <c r="A6828" s="2"/>
      <c r="B6828" s="2"/>
      <c r="C6828" s="2"/>
      <c r="D6828" s="2"/>
    </row>
    <row r="6829" spans="1:4" x14ac:dyDescent="0.2">
      <c r="A6829" s="2"/>
      <c r="B6829" s="2"/>
      <c r="C6829" s="2"/>
      <c r="D6829" s="2"/>
    </row>
    <row r="6830" spans="1:4" x14ac:dyDescent="0.2">
      <c r="A6830" s="2"/>
      <c r="B6830" s="2"/>
      <c r="C6830" s="2"/>
      <c r="D6830" s="2"/>
    </row>
    <row r="6831" spans="1:4" x14ac:dyDescent="0.2">
      <c r="A6831" s="2"/>
      <c r="B6831" s="2"/>
      <c r="C6831" s="2"/>
      <c r="D6831" s="2"/>
    </row>
    <row r="6832" spans="1:4" x14ac:dyDescent="0.2">
      <c r="A6832" s="2"/>
      <c r="B6832" s="2"/>
      <c r="C6832" s="2"/>
      <c r="D6832" s="2"/>
    </row>
    <row r="6833" spans="1:4" x14ac:dyDescent="0.2">
      <c r="A6833" s="2"/>
      <c r="B6833" s="2"/>
      <c r="C6833" s="2"/>
      <c r="D6833" s="2"/>
    </row>
    <row r="6834" spans="1:4" x14ac:dyDescent="0.2">
      <c r="A6834" s="2"/>
      <c r="B6834" s="2"/>
      <c r="C6834" s="2"/>
      <c r="D6834" s="2"/>
    </row>
    <row r="6835" spans="1:4" x14ac:dyDescent="0.2">
      <c r="A6835" s="2"/>
      <c r="B6835" s="2"/>
      <c r="C6835" s="2"/>
      <c r="D6835" s="2"/>
    </row>
    <row r="6836" spans="1:4" x14ac:dyDescent="0.2">
      <c r="A6836" s="2"/>
      <c r="B6836" s="2"/>
      <c r="C6836" s="2"/>
      <c r="D6836" s="2"/>
    </row>
    <row r="6837" spans="1:4" x14ac:dyDescent="0.2">
      <c r="A6837" s="2"/>
      <c r="B6837" s="2"/>
      <c r="C6837" s="2"/>
      <c r="D6837" s="2"/>
    </row>
    <row r="6838" spans="1:4" x14ac:dyDescent="0.2">
      <c r="A6838" s="2"/>
      <c r="B6838" s="2"/>
      <c r="C6838" s="2"/>
      <c r="D6838" s="2"/>
    </row>
    <row r="6839" spans="1:4" x14ac:dyDescent="0.2">
      <c r="A6839" s="2"/>
      <c r="B6839" s="2"/>
      <c r="C6839" s="2"/>
      <c r="D6839" s="2"/>
    </row>
    <row r="6840" spans="1:4" x14ac:dyDescent="0.2">
      <c r="A6840" s="2"/>
      <c r="B6840" s="2"/>
      <c r="C6840" s="2"/>
      <c r="D6840" s="2"/>
    </row>
    <row r="6841" spans="1:4" x14ac:dyDescent="0.2">
      <c r="A6841" s="2"/>
      <c r="B6841" s="2"/>
      <c r="C6841" s="2"/>
      <c r="D6841" s="2"/>
    </row>
    <row r="6842" spans="1:4" x14ac:dyDescent="0.2">
      <c r="A6842" s="2"/>
      <c r="B6842" s="2"/>
      <c r="C6842" s="2"/>
      <c r="D6842" s="2"/>
    </row>
    <row r="6843" spans="1:4" x14ac:dyDescent="0.2">
      <c r="A6843" s="2"/>
      <c r="B6843" s="2"/>
      <c r="C6843" s="2"/>
      <c r="D6843" s="2"/>
    </row>
    <row r="6844" spans="1:4" x14ac:dyDescent="0.2">
      <c r="A6844" s="2"/>
      <c r="B6844" s="2"/>
      <c r="C6844" s="2"/>
      <c r="D6844" s="2"/>
    </row>
    <row r="6845" spans="1:4" x14ac:dyDescent="0.2">
      <c r="A6845" s="2"/>
      <c r="B6845" s="2"/>
      <c r="C6845" s="2"/>
      <c r="D6845" s="2"/>
    </row>
    <row r="6846" spans="1:4" x14ac:dyDescent="0.2">
      <c r="A6846" s="2"/>
      <c r="B6846" s="2"/>
      <c r="C6846" s="2"/>
      <c r="D6846" s="2"/>
    </row>
    <row r="6847" spans="1:4" x14ac:dyDescent="0.2">
      <c r="A6847" s="2"/>
      <c r="B6847" s="2"/>
      <c r="C6847" s="2"/>
      <c r="D6847" s="2"/>
    </row>
    <row r="6848" spans="1:4" x14ac:dyDescent="0.2">
      <c r="A6848" s="2"/>
      <c r="B6848" s="2"/>
      <c r="C6848" s="2"/>
      <c r="D6848" s="2"/>
    </row>
    <row r="6849" spans="1:4" x14ac:dyDescent="0.2">
      <c r="A6849" s="2"/>
      <c r="B6849" s="2"/>
      <c r="C6849" s="2"/>
      <c r="D6849" s="2"/>
    </row>
    <row r="6850" spans="1:4" x14ac:dyDescent="0.2">
      <c r="A6850" s="2"/>
      <c r="B6850" s="2"/>
      <c r="C6850" s="2"/>
      <c r="D6850" s="2"/>
    </row>
    <row r="6851" spans="1:4" x14ac:dyDescent="0.2">
      <c r="A6851" s="2"/>
      <c r="B6851" s="2"/>
      <c r="C6851" s="2"/>
      <c r="D6851" s="2"/>
    </row>
    <row r="6852" spans="1:4" x14ac:dyDescent="0.2">
      <c r="A6852" s="2"/>
      <c r="B6852" s="2"/>
      <c r="C6852" s="2"/>
      <c r="D6852" s="2"/>
    </row>
    <row r="6853" spans="1:4" x14ac:dyDescent="0.2">
      <c r="A6853" s="2"/>
      <c r="B6853" s="2"/>
      <c r="C6853" s="2"/>
      <c r="D6853" s="2"/>
    </row>
    <row r="6854" spans="1:4" x14ac:dyDescent="0.2">
      <c r="A6854" s="2"/>
      <c r="B6854" s="2"/>
      <c r="C6854" s="2"/>
      <c r="D6854" s="2"/>
    </row>
    <row r="6855" spans="1:4" x14ac:dyDescent="0.2">
      <c r="A6855" s="2"/>
      <c r="B6855" s="2"/>
      <c r="C6855" s="2"/>
      <c r="D6855" s="2"/>
    </row>
    <row r="6856" spans="1:4" x14ac:dyDescent="0.2">
      <c r="A6856" s="2"/>
      <c r="B6856" s="2"/>
      <c r="C6856" s="2"/>
      <c r="D6856" s="2"/>
    </row>
    <row r="6857" spans="1:4" x14ac:dyDescent="0.2">
      <c r="A6857" s="2"/>
      <c r="B6857" s="2"/>
      <c r="C6857" s="2"/>
      <c r="D6857" s="2"/>
    </row>
    <row r="6858" spans="1:4" x14ac:dyDescent="0.2">
      <c r="A6858" s="2"/>
      <c r="B6858" s="2"/>
      <c r="C6858" s="2"/>
      <c r="D6858" s="2"/>
    </row>
    <row r="6859" spans="1:4" x14ac:dyDescent="0.2">
      <c r="A6859" s="2"/>
      <c r="B6859" s="2"/>
      <c r="C6859" s="2"/>
      <c r="D6859" s="2"/>
    </row>
    <row r="6860" spans="1:4" x14ac:dyDescent="0.2">
      <c r="A6860" s="2"/>
      <c r="B6860" s="2"/>
      <c r="C6860" s="2"/>
      <c r="D6860" s="2"/>
    </row>
    <row r="6861" spans="1:4" x14ac:dyDescent="0.2">
      <c r="A6861" s="2"/>
      <c r="B6861" s="2"/>
      <c r="C6861" s="2"/>
      <c r="D6861" s="2"/>
    </row>
    <row r="6862" spans="1:4" x14ac:dyDescent="0.2">
      <c r="A6862" s="2"/>
      <c r="B6862" s="2"/>
      <c r="C6862" s="2"/>
      <c r="D6862" s="2"/>
    </row>
    <row r="6863" spans="1:4" x14ac:dyDescent="0.2">
      <c r="A6863" s="2"/>
      <c r="B6863" s="2"/>
      <c r="C6863" s="2"/>
      <c r="D6863" s="2"/>
    </row>
    <row r="6864" spans="1:4" x14ac:dyDescent="0.2">
      <c r="A6864" s="2"/>
      <c r="B6864" s="2"/>
      <c r="C6864" s="2"/>
      <c r="D6864" s="2"/>
    </row>
    <row r="6865" spans="1:4" x14ac:dyDescent="0.2">
      <c r="A6865" s="2"/>
      <c r="B6865" s="2"/>
      <c r="C6865" s="2"/>
      <c r="D6865" s="2"/>
    </row>
    <row r="6866" spans="1:4" x14ac:dyDescent="0.2">
      <c r="A6866" s="2"/>
      <c r="B6866" s="2"/>
      <c r="C6866" s="2"/>
      <c r="D6866" s="2"/>
    </row>
    <row r="6867" spans="1:4" x14ac:dyDescent="0.2">
      <c r="A6867" s="2"/>
      <c r="B6867" s="2"/>
      <c r="C6867" s="2"/>
      <c r="D6867" s="2"/>
    </row>
    <row r="6868" spans="1:4" x14ac:dyDescent="0.2">
      <c r="A6868" s="2"/>
      <c r="B6868" s="2"/>
      <c r="C6868" s="2"/>
      <c r="D6868" s="2"/>
    </row>
    <row r="6869" spans="1:4" x14ac:dyDescent="0.2">
      <c r="A6869" s="2"/>
      <c r="B6869" s="2"/>
      <c r="C6869" s="2"/>
      <c r="D6869" s="2"/>
    </row>
    <row r="6870" spans="1:4" x14ac:dyDescent="0.2">
      <c r="A6870" s="2"/>
      <c r="B6870" s="2"/>
      <c r="C6870" s="2"/>
      <c r="D6870" s="2"/>
    </row>
    <row r="6871" spans="1:4" x14ac:dyDescent="0.2">
      <c r="A6871" s="2"/>
      <c r="B6871" s="2"/>
      <c r="C6871" s="2"/>
      <c r="D6871" s="2"/>
    </row>
    <row r="6872" spans="1:4" x14ac:dyDescent="0.2">
      <c r="A6872" s="2"/>
      <c r="B6872" s="2"/>
      <c r="C6872" s="2"/>
      <c r="D6872" s="2"/>
    </row>
    <row r="6873" spans="1:4" x14ac:dyDescent="0.2">
      <c r="A6873" s="2"/>
      <c r="B6873" s="2"/>
      <c r="C6873" s="2"/>
      <c r="D6873" s="2"/>
    </row>
    <row r="6874" spans="1:4" x14ac:dyDescent="0.2">
      <c r="A6874" s="2"/>
      <c r="B6874" s="2"/>
      <c r="C6874" s="2"/>
      <c r="D6874" s="2"/>
    </row>
    <row r="6875" spans="1:4" x14ac:dyDescent="0.2">
      <c r="A6875" s="2"/>
      <c r="B6875" s="2"/>
      <c r="C6875" s="2"/>
      <c r="D6875" s="2"/>
    </row>
    <row r="6876" spans="1:4" x14ac:dyDescent="0.2">
      <c r="A6876" s="2"/>
      <c r="B6876" s="2"/>
      <c r="C6876" s="2"/>
      <c r="D6876" s="2"/>
    </row>
    <row r="6877" spans="1:4" x14ac:dyDescent="0.2">
      <c r="A6877" s="2"/>
      <c r="B6877" s="2"/>
      <c r="C6877" s="2"/>
      <c r="D6877" s="2"/>
    </row>
    <row r="6878" spans="1:4" x14ac:dyDescent="0.2">
      <c r="A6878" s="2"/>
      <c r="B6878" s="2"/>
      <c r="C6878" s="2"/>
      <c r="D6878" s="2"/>
    </row>
    <row r="6879" spans="1:4" x14ac:dyDescent="0.2">
      <c r="A6879" s="2"/>
      <c r="B6879" s="2"/>
      <c r="C6879" s="2"/>
      <c r="D6879" s="2"/>
    </row>
    <row r="6880" spans="1:4" x14ac:dyDescent="0.2">
      <c r="A6880" s="2"/>
      <c r="B6880" s="2"/>
      <c r="C6880" s="2"/>
      <c r="D6880" s="2"/>
    </row>
    <row r="6881" spans="1:4" x14ac:dyDescent="0.2">
      <c r="A6881" s="2"/>
      <c r="B6881" s="2"/>
      <c r="C6881" s="2"/>
      <c r="D6881" s="2"/>
    </row>
    <row r="6882" spans="1:4" x14ac:dyDescent="0.2">
      <c r="A6882" s="2"/>
      <c r="B6882" s="2"/>
      <c r="C6882" s="2"/>
      <c r="D6882" s="2"/>
    </row>
    <row r="6883" spans="1:4" x14ac:dyDescent="0.2">
      <c r="A6883" s="2"/>
      <c r="B6883" s="2"/>
      <c r="C6883" s="2"/>
      <c r="D6883" s="2"/>
    </row>
    <row r="6884" spans="1:4" x14ac:dyDescent="0.2">
      <c r="A6884" s="2"/>
      <c r="B6884" s="2"/>
      <c r="C6884" s="2"/>
      <c r="D6884" s="2"/>
    </row>
    <row r="6885" spans="1:4" x14ac:dyDescent="0.2">
      <c r="A6885" s="2"/>
      <c r="B6885" s="2"/>
      <c r="C6885" s="2"/>
      <c r="D6885" s="2"/>
    </row>
    <row r="6886" spans="1:4" x14ac:dyDescent="0.2">
      <c r="A6886" s="2"/>
      <c r="B6886" s="2"/>
      <c r="C6886" s="2"/>
      <c r="D6886" s="2"/>
    </row>
    <row r="6887" spans="1:4" x14ac:dyDescent="0.2">
      <c r="A6887" s="2"/>
      <c r="B6887" s="2"/>
      <c r="C6887" s="2"/>
      <c r="D6887" s="2"/>
    </row>
    <row r="6888" spans="1:4" x14ac:dyDescent="0.2">
      <c r="A6888" s="2"/>
      <c r="B6888" s="2"/>
      <c r="C6888" s="2"/>
      <c r="D6888" s="2"/>
    </row>
    <row r="6889" spans="1:4" x14ac:dyDescent="0.2">
      <c r="A6889" s="2"/>
      <c r="B6889" s="2"/>
      <c r="C6889" s="2"/>
      <c r="D6889" s="2"/>
    </row>
    <row r="6890" spans="1:4" x14ac:dyDescent="0.2">
      <c r="A6890" s="2"/>
      <c r="B6890" s="2"/>
      <c r="C6890" s="2"/>
      <c r="D6890" s="2"/>
    </row>
    <row r="6891" spans="1:4" x14ac:dyDescent="0.2">
      <c r="A6891" s="2"/>
      <c r="B6891" s="2"/>
      <c r="C6891" s="2"/>
      <c r="D6891" s="2"/>
    </row>
    <row r="6892" spans="1:4" x14ac:dyDescent="0.2">
      <c r="A6892" s="2"/>
      <c r="B6892" s="2"/>
      <c r="C6892" s="2"/>
      <c r="D6892" s="2"/>
    </row>
    <row r="6893" spans="1:4" x14ac:dyDescent="0.2">
      <c r="A6893" s="2"/>
      <c r="B6893" s="2"/>
      <c r="C6893" s="2"/>
      <c r="D6893" s="2"/>
    </row>
    <row r="6894" spans="1:4" x14ac:dyDescent="0.2">
      <c r="A6894" s="2"/>
      <c r="B6894" s="2"/>
      <c r="C6894" s="2"/>
      <c r="D6894" s="2"/>
    </row>
    <row r="6895" spans="1:4" x14ac:dyDescent="0.2">
      <c r="A6895" s="2"/>
      <c r="B6895" s="2"/>
      <c r="C6895" s="2"/>
      <c r="D6895" s="2"/>
    </row>
    <row r="6896" spans="1:4" x14ac:dyDescent="0.2">
      <c r="A6896" s="2"/>
      <c r="B6896" s="2"/>
      <c r="C6896" s="2"/>
      <c r="D6896" s="2"/>
    </row>
    <row r="6897" spans="1:4" x14ac:dyDescent="0.2">
      <c r="A6897" s="2"/>
      <c r="B6897" s="2"/>
      <c r="C6897" s="2"/>
      <c r="D6897" s="2"/>
    </row>
    <row r="6898" spans="1:4" x14ac:dyDescent="0.2">
      <c r="A6898" s="2"/>
      <c r="B6898" s="2"/>
      <c r="C6898" s="2"/>
      <c r="D6898" s="2"/>
    </row>
    <row r="6899" spans="1:4" x14ac:dyDescent="0.2">
      <c r="A6899" s="2"/>
      <c r="B6899" s="2"/>
      <c r="C6899" s="2"/>
      <c r="D6899" s="2"/>
    </row>
    <row r="6900" spans="1:4" x14ac:dyDescent="0.2">
      <c r="A6900" s="2"/>
      <c r="B6900" s="2"/>
      <c r="C6900" s="2"/>
      <c r="D6900" s="2"/>
    </row>
    <row r="6901" spans="1:4" x14ac:dyDescent="0.2">
      <c r="A6901" s="2"/>
      <c r="B6901" s="2"/>
      <c r="C6901" s="2"/>
      <c r="D6901" s="2"/>
    </row>
    <row r="6902" spans="1:4" x14ac:dyDescent="0.2">
      <c r="A6902" s="2"/>
      <c r="B6902" s="2"/>
      <c r="C6902" s="2"/>
      <c r="D6902" s="2"/>
    </row>
    <row r="6903" spans="1:4" x14ac:dyDescent="0.2">
      <c r="A6903" s="2"/>
      <c r="B6903" s="2"/>
      <c r="C6903" s="2"/>
      <c r="D6903" s="2"/>
    </row>
    <row r="6904" spans="1:4" x14ac:dyDescent="0.2">
      <c r="A6904" s="2"/>
      <c r="B6904" s="2"/>
      <c r="C6904" s="2"/>
      <c r="D6904" s="2"/>
    </row>
    <row r="6905" spans="1:4" x14ac:dyDescent="0.2">
      <c r="A6905" s="2"/>
      <c r="B6905" s="2"/>
      <c r="C6905" s="2"/>
      <c r="D6905" s="2"/>
    </row>
    <row r="6906" spans="1:4" x14ac:dyDescent="0.2">
      <c r="A6906" s="2"/>
      <c r="B6906" s="2"/>
      <c r="C6906" s="2"/>
      <c r="D6906" s="2"/>
    </row>
    <row r="6907" spans="1:4" x14ac:dyDescent="0.2">
      <c r="A6907" s="2"/>
      <c r="B6907" s="2"/>
      <c r="C6907" s="2"/>
      <c r="D6907" s="2"/>
    </row>
    <row r="6908" spans="1:4" x14ac:dyDescent="0.2">
      <c r="A6908" s="2"/>
      <c r="B6908" s="2"/>
      <c r="C6908" s="2"/>
      <c r="D6908" s="2"/>
    </row>
    <row r="6909" spans="1:4" x14ac:dyDescent="0.2">
      <c r="A6909" s="2"/>
      <c r="B6909" s="2"/>
      <c r="C6909" s="2"/>
      <c r="D6909" s="2"/>
    </row>
    <row r="6910" spans="1:4" x14ac:dyDescent="0.2">
      <c r="A6910" s="2"/>
      <c r="B6910" s="2"/>
      <c r="C6910" s="2"/>
      <c r="D6910" s="2"/>
    </row>
    <row r="6911" spans="1:4" x14ac:dyDescent="0.2">
      <c r="A6911" s="2"/>
      <c r="B6911" s="2"/>
      <c r="C6911" s="2"/>
      <c r="D6911" s="2"/>
    </row>
    <row r="6912" spans="1:4" x14ac:dyDescent="0.2">
      <c r="A6912" s="2"/>
      <c r="B6912" s="2"/>
      <c r="C6912" s="2"/>
      <c r="D6912" s="2"/>
    </row>
    <row r="6913" spans="1:4" x14ac:dyDescent="0.2">
      <c r="A6913" s="2"/>
      <c r="B6913" s="2"/>
      <c r="C6913" s="2"/>
      <c r="D6913" s="2"/>
    </row>
    <row r="6914" spans="1:4" x14ac:dyDescent="0.2">
      <c r="A6914" s="2"/>
      <c r="B6914" s="2"/>
      <c r="C6914" s="2"/>
      <c r="D6914" s="2"/>
    </row>
    <row r="6915" spans="1:4" x14ac:dyDescent="0.2">
      <c r="A6915" s="2"/>
      <c r="B6915" s="2"/>
      <c r="C6915" s="2"/>
      <c r="D6915" s="2"/>
    </row>
    <row r="6916" spans="1:4" x14ac:dyDescent="0.2">
      <c r="A6916" s="2"/>
      <c r="B6916" s="2"/>
      <c r="C6916" s="2"/>
      <c r="D6916" s="2"/>
    </row>
    <row r="6917" spans="1:4" x14ac:dyDescent="0.2">
      <c r="A6917" s="2"/>
      <c r="B6917" s="2"/>
      <c r="C6917" s="2"/>
      <c r="D6917" s="2"/>
    </row>
    <row r="6918" spans="1:4" x14ac:dyDescent="0.2">
      <c r="A6918" s="2"/>
      <c r="B6918" s="2"/>
      <c r="C6918" s="2"/>
      <c r="D6918" s="2"/>
    </row>
    <row r="6919" spans="1:4" x14ac:dyDescent="0.2">
      <c r="A6919" s="2"/>
      <c r="B6919" s="2"/>
      <c r="C6919" s="2"/>
      <c r="D6919" s="2"/>
    </row>
    <row r="6920" spans="1:4" x14ac:dyDescent="0.2">
      <c r="A6920" s="2"/>
      <c r="B6920" s="2"/>
      <c r="C6920" s="2"/>
      <c r="D6920" s="2"/>
    </row>
    <row r="6921" spans="1:4" x14ac:dyDescent="0.2">
      <c r="A6921" s="2"/>
      <c r="B6921" s="2"/>
      <c r="C6921" s="2"/>
      <c r="D6921" s="2"/>
    </row>
    <row r="6922" spans="1:4" x14ac:dyDescent="0.2">
      <c r="A6922" s="2"/>
      <c r="B6922" s="2"/>
      <c r="C6922" s="2"/>
      <c r="D6922" s="2"/>
    </row>
    <row r="6923" spans="1:4" x14ac:dyDescent="0.2">
      <c r="A6923" s="2"/>
      <c r="B6923" s="2"/>
      <c r="C6923" s="2"/>
      <c r="D6923" s="2"/>
    </row>
    <row r="6924" spans="1:4" x14ac:dyDescent="0.2">
      <c r="A6924" s="2"/>
      <c r="B6924" s="2"/>
      <c r="C6924" s="2"/>
      <c r="D6924" s="2"/>
    </row>
    <row r="6925" spans="1:4" x14ac:dyDescent="0.2">
      <c r="A6925" s="2"/>
      <c r="B6925" s="2"/>
      <c r="C6925" s="2"/>
      <c r="D6925" s="2"/>
    </row>
    <row r="6926" spans="1:4" x14ac:dyDescent="0.2">
      <c r="A6926" s="2"/>
      <c r="B6926" s="2"/>
      <c r="C6926" s="2"/>
      <c r="D6926" s="2"/>
    </row>
    <row r="6927" spans="1:4" x14ac:dyDescent="0.2">
      <c r="A6927" s="2"/>
      <c r="B6927" s="2"/>
      <c r="C6927" s="2"/>
      <c r="D6927" s="2"/>
    </row>
    <row r="6928" spans="1:4" x14ac:dyDescent="0.2">
      <c r="A6928" s="2"/>
      <c r="B6928" s="2"/>
      <c r="C6928" s="2"/>
      <c r="D6928" s="2"/>
    </row>
    <row r="6929" spans="1:4" x14ac:dyDescent="0.2">
      <c r="A6929" s="2"/>
      <c r="B6929" s="2"/>
      <c r="C6929" s="2"/>
      <c r="D6929" s="2"/>
    </row>
    <row r="6930" spans="1:4" x14ac:dyDescent="0.2">
      <c r="A6930" s="2"/>
      <c r="B6930" s="2"/>
      <c r="C6930" s="2"/>
      <c r="D6930" s="2"/>
    </row>
    <row r="6931" spans="1:4" x14ac:dyDescent="0.2">
      <c r="A6931" s="2"/>
      <c r="B6931" s="2"/>
      <c r="C6931" s="2"/>
      <c r="D6931" s="2"/>
    </row>
    <row r="6932" spans="1:4" x14ac:dyDescent="0.2">
      <c r="A6932" s="2"/>
      <c r="B6932" s="2"/>
      <c r="C6932" s="2"/>
      <c r="D6932" s="2"/>
    </row>
    <row r="6933" spans="1:4" x14ac:dyDescent="0.2">
      <c r="A6933" s="2"/>
      <c r="B6933" s="2"/>
      <c r="C6933" s="2"/>
      <c r="D6933" s="2"/>
    </row>
    <row r="6934" spans="1:4" x14ac:dyDescent="0.2">
      <c r="A6934" s="2"/>
      <c r="B6934" s="2"/>
      <c r="C6934" s="2"/>
      <c r="D6934" s="2"/>
    </row>
    <row r="6935" spans="1:4" x14ac:dyDescent="0.2">
      <c r="A6935" s="2"/>
      <c r="B6935" s="2"/>
      <c r="C6935" s="2"/>
      <c r="D6935" s="2"/>
    </row>
    <row r="6936" spans="1:4" x14ac:dyDescent="0.2">
      <c r="A6936" s="2"/>
      <c r="B6936" s="2"/>
      <c r="C6936" s="2"/>
      <c r="D6936" s="2"/>
    </row>
    <row r="6937" spans="1:4" x14ac:dyDescent="0.2">
      <c r="A6937" s="2"/>
      <c r="B6937" s="2"/>
      <c r="C6937" s="2"/>
      <c r="D6937" s="2"/>
    </row>
    <row r="6938" spans="1:4" x14ac:dyDescent="0.2">
      <c r="A6938" s="2"/>
      <c r="B6938" s="2"/>
      <c r="C6938" s="2"/>
      <c r="D6938" s="2"/>
    </row>
    <row r="6939" spans="1:4" x14ac:dyDescent="0.2">
      <c r="A6939" s="2"/>
      <c r="B6939" s="2"/>
      <c r="C6939" s="2"/>
      <c r="D6939" s="2"/>
    </row>
    <row r="6940" spans="1:4" x14ac:dyDescent="0.2">
      <c r="A6940" s="2"/>
      <c r="B6940" s="2"/>
      <c r="C6940" s="2"/>
      <c r="D6940" s="2"/>
    </row>
    <row r="6941" spans="1:4" x14ac:dyDescent="0.2">
      <c r="A6941" s="2"/>
      <c r="B6941" s="2"/>
      <c r="C6941" s="2"/>
      <c r="D6941" s="2"/>
    </row>
    <row r="6942" spans="1:4" x14ac:dyDescent="0.2">
      <c r="A6942" s="2"/>
      <c r="B6942" s="2"/>
      <c r="C6942" s="2"/>
      <c r="D6942" s="2"/>
    </row>
    <row r="6943" spans="1:4" x14ac:dyDescent="0.2">
      <c r="A6943" s="2"/>
      <c r="B6943" s="2"/>
      <c r="C6943" s="2"/>
      <c r="D6943" s="2"/>
    </row>
    <row r="6944" spans="1:4" x14ac:dyDescent="0.2">
      <c r="A6944" s="2"/>
      <c r="B6944" s="2"/>
      <c r="C6944" s="2"/>
      <c r="D6944" s="2"/>
    </row>
    <row r="6945" spans="1:4" x14ac:dyDescent="0.2">
      <c r="A6945" s="2"/>
      <c r="B6945" s="2"/>
      <c r="C6945" s="2"/>
      <c r="D6945" s="2"/>
    </row>
    <row r="6946" spans="1:4" x14ac:dyDescent="0.2">
      <c r="A6946" s="2"/>
      <c r="B6946" s="2"/>
      <c r="C6946" s="2"/>
      <c r="D6946" s="2"/>
    </row>
    <row r="6947" spans="1:4" x14ac:dyDescent="0.2">
      <c r="A6947" s="2"/>
      <c r="B6947" s="2"/>
      <c r="C6947" s="2"/>
      <c r="D6947" s="2"/>
    </row>
    <row r="6948" spans="1:4" x14ac:dyDescent="0.2">
      <c r="A6948" s="2"/>
      <c r="B6948" s="2"/>
      <c r="C6948" s="2"/>
      <c r="D6948" s="2"/>
    </row>
    <row r="6949" spans="1:4" x14ac:dyDescent="0.2">
      <c r="A6949" s="2"/>
      <c r="B6949" s="2"/>
      <c r="C6949" s="2"/>
      <c r="D6949" s="2"/>
    </row>
    <row r="6950" spans="1:4" x14ac:dyDescent="0.2">
      <c r="A6950" s="2"/>
      <c r="B6950" s="2"/>
      <c r="C6950" s="2"/>
      <c r="D6950" s="2"/>
    </row>
    <row r="6951" spans="1:4" x14ac:dyDescent="0.2">
      <c r="A6951" s="2"/>
      <c r="B6951" s="2"/>
      <c r="C6951" s="2"/>
      <c r="D6951" s="2"/>
    </row>
    <row r="6952" spans="1:4" x14ac:dyDescent="0.2">
      <c r="A6952" s="2"/>
      <c r="B6952" s="2"/>
      <c r="C6952" s="2"/>
      <c r="D6952" s="2"/>
    </row>
    <row r="6953" spans="1:4" x14ac:dyDescent="0.2">
      <c r="A6953" s="2"/>
      <c r="B6953" s="2"/>
      <c r="C6953" s="2"/>
      <c r="D6953" s="2"/>
    </row>
    <row r="6954" spans="1:4" x14ac:dyDescent="0.2">
      <c r="A6954" s="2"/>
      <c r="B6954" s="2"/>
      <c r="C6954" s="2"/>
      <c r="D6954" s="2"/>
    </row>
    <row r="6955" spans="1:4" x14ac:dyDescent="0.2">
      <c r="A6955" s="2"/>
      <c r="B6955" s="2"/>
      <c r="C6955" s="2"/>
      <c r="D6955" s="2"/>
    </row>
    <row r="6956" spans="1:4" x14ac:dyDescent="0.2">
      <c r="A6956" s="2"/>
      <c r="B6956" s="2"/>
      <c r="C6956" s="2"/>
      <c r="D6956" s="2"/>
    </row>
    <row r="6957" spans="1:4" x14ac:dyDescent="0.2">
      <c r="A6957" s="2"/>
      <c r="B6957" s="2"/>
      <c r="C6957" s="2"/>
      <c r="D6957" s="2"/>
    </row>
    <row r="6958" spans="1:4" x14ac:dyDescent="0.2">
      <c r="A6958" s="2"/>
      <c r="B6958" s="2"/>
      <c r="C6958" s="2"/>
      <c r="D6958" s="2"/>
    </row>
    <row r="6959" spans="1:4" x14ac:dyDescent="0.2">
      <c r="A6959" s="2"/>
      <c r="B6959" s="2"/>
      <c r="C6959" s="2"/>
      <c r="D6959" s="2"/>
    </row>
    <row r="6960" spans="1:4" x14ac:dyDescent="0.2">
      <c r="A6960" s="2"/>
      <c r="B6960" s="2"/>
      <c r="C6960" s="2"/>
      <c r="D6960" s="2"/>
    </row>
    <row r="6961" spans="1:4" x14ac:dyDescent="0.2">
      <c r="A6961" s="2"/>
      <c r="B6961" s="2"/>
      <c r="C6961" s="2"/>
      <c r="D6961" s="2"/>
    </row>
    <row r="6962" spans="1:4" x14ac:dyDescent="0.2">
      <c r="A6962" s="2"/>
      <c r="B6962" s="2"/>
      <c r="C6962" s="2"/>
      <c r="D6962" s="2"/>
    </row>
    <row r="6963" spans="1:4" x14ac:dyDescent="0.2">
      <c r="A6963" s="2"/>
      <c r="B6963" s="2"/>
      <c r="C6963" s="2"/>
      <c r="D6963" s="2"/>
    </row>
    <row r="6964" spans="1:4" x14ac:dyDescent="0.2">
      <c r="A6964" s="2"/>
      <c r="B6964" s="2"/>
      <c r="C6964" s="2"/>
      <c r="D6964" s="2"/>
    </row>
    <row r="6965" spans="1:4" x14ac:dyDescent="0.2">
      <c r="A6965" s="2"/>
      <c r="B6965" s="2"/>
      <c r="C6965" s="2"/>
      <c r="D6965" s="2"/>
    </row>
    <row r="6966" spans="1:4" x14ac:dyDescent="0.2">
      <c r="A6966" s="2"/>
      <c r="B6966" s="2"/>
      <c r="C6966" s="2"/>
      <c r="D6966" s="2"/>
    </row>
    <row r="6967" spans="1:4" x14ac:dyDescent="0.2">
      <c r="A6967" s="2"/>
      <c r="B6967" s="2"/>
      <c r="C6967" s="2"/>
      <c r="D6967" s="2"/>
    </row>
    <row r="6968" spans="1:4" x14ac:dyDescent="0.2">
      <c r="A6968" s="2"/>
      <c r="B6968" s="2"/>
      <c r="C6968" s="2"/>
      <c r="D6968" s="2"/>
    </row>
    <row r="6969" spans="1:4" x14ac:dyDescent="0.2">
      <c r="A6969" s="2"/>
      <c r="B6969" s="2"/>
      <c r="C6969" s="2"/>
      <c r="D6969" s="2"/>
    </row>
    <row r="6970" spans="1:4" x14ac:dyDescent="0.2">
      <c r="A6970" s="2"/>
      <c r="B6970" s="2"/>
      <c r="C6970" s="2"/>
      <c r="D6970" s="2"/>
    </row>
    <row r="6971" spans="1:4" x14ac:dyDescent="0.2">
      <c r="A6971" s="2"/>
      <c r="B6971" s="2"/>
      <c r="C6971" s="2"/>
      <c r="D6971" s="2"/>
    </row>
    <row r="6972" spans="1:4" x14ac:dyDescent="0.2">
      <c r="A6972" s="2"/>
      <c r="B6972" s="2"/>
      <c r="C6972" s="2"/>
      <c r="D6972" s="2"/>
    </row>
    <row r="6973" spans="1:4" x14ac:dyDescent="0.2">
      <c r="A6973" s="2"/>
      <c r="B6973" s="2"/>
      <c r="C6973" s="2"/>
      <c r="D6973" s="2"/>
    </row>
    <row r="6974" spans="1:4" x14ac:dyDescent="0.2">
      <c r="A6974" s="2"/>
      <c r="B6974" s="2"/>
      <c r="C6974" s="2"/>
      <c r="D6974" s="2"/>
    </row>
    <row r="6975" spans="1:4" x14ac:dyDescent="0.2">
      <c r="A6975" s="2"/>
      <c r="B6975" s="2"/>
      <c r="C6975" s="2"/>
      <c r="D6975" s="2"/>
    </row>
    <row r="6976" spans="1:4" x14ac:dyDescent="0.2">
      <c r="A6976" s="2"/>
      <c r="B6976" s="2"/>
      <c r="C6976" s="2"/>
      <c r="D6976" s="2"/>
    </row>
    <row r="6977" spans="1:4" x14ac:dyDescent="0.2">
      <c r="A6977" s="2"/>
      <c r="B6977" s="2"/>
      <c r="C6977" s="2"/>
      <c r="D6977" s="2"/>
    </row>
    <row r="6978" spans="1:4" x14ac:dyDescent="0.2">
      <c r="A6978" s="2"/>
      <c r="B6978" s="2"/>
      <c r="C6978" s="2"/>
      <c r="D6978" s="2"/>
    </row>
    <row r="6979" spans="1:4" x14ac:dyDescent="0.2">
      <c r="A6979" s="2"/>
      <c r="B6979" s="2"/>
      <c r="C6979" s="2"/>
      <c r="D6979" s="2"/>
    </row>
    <row r="6980" spans="1:4" x14ac:dyDescent="0.2">
      <c r="A6980" s="2"/>
      <c r="B6980" s="2"/>
      <c r="C6980" s="2"/>
      <c r="D6980" s="2"/>
    </row>
    <row r="6981" spans="1:4" x14ac:dyDescent="0.2">
      <c r="A6981" s="2"/>
      <c r="B6981" s="2"/>
      <c r="C6981" s="2"/>
      <c r="D6981" s="2"/>
    </row>
    <row r="6982" spans="1:4" x14ac:dyDescent="0.2">
      <c r="A6982" s="2"/>
      <c r="B6982" s="2"/>
      <c r="C6982" s="2"/>
      <c r="D6982" s="2"/>
    </row>
    <row r="6983" spans="1:4" x14ac:dyDescent="0.2">
      <c r="A6983" s="2"/>
      <c r="B6983" s="2"/>
      <c r="C6983" s="2"/>
      <c r="D6983" s="2"/>
    </row>
    <row r="6984" spans="1:4" x14ac:dyDescent="0.2">
      <c r="A6984" s="2"/>
      <c r="B6984" s="2"/>
      <c r="C6984" s="2"/>
      <c r="D6984" s="2"/>
    </row>
    <row r="6985" spans="1:4" x14ac:dyDescent="0.2">
      <c r="A6985" s="2"/>
      <c r="B6985" s="2"/>
      <c r="C6985" s="2"/>
      <c r="D6985" s="2"/>
    </row>
    <row r="6986" spans="1:4" x14ac:dyDescent="0.2">
      <c r="A6986" s="2"/>
      <c r="B6986" s="2"/>
      <c r="C6986" s="2"/>
      <c r="D6986" s="2"/>
    </row>
    <row r="6987" spans="1:4" x14ac:dyDescent="0.2">
      <c r="A6987" s="2"/>
      <c r="B6987" s="2"/>
      <c r="C6987" s="2"/>
      <c r="D6987" s="2"/>
    </row>
    <row r="6988" spans="1:4" x14ac:dyDescent="0.2">
      <c r="A6988" s="2"/>
      <c r="B6988" s="2"/>
      <c r="C6988" s="2"/>
      <c r="D6988" s="2"/>
    </row>
    <row r="6989" spans="1:4" x14ac:dyDescent="0.2">
      <c r="A6989" s="2"/>
      <c r="B6989" s="2"/>
      <c r="C6989" s="2"/>
      <c r="D6989" s="2"/>
    </row>
    <row r="6990" spans="1:4" x14ac:dyDescent="0.2">
      <c r="A6990" s="2"/>
      <c r="B6990" s="2"/>
      <c r="C6990" s="2"/>
      <c r="D6990" s="2"/>
    </row>
    <row r="6991" spans="1:4" x14ac:dyDescent="0.2">
      <c r="A6991" s="2"/>
      <c r="B6991" s="2"/>
      <c r="C6991" s="2"/>
      <c r="D6991" s="2"/>
    </row>
    <row r="6992" spans="1:4" x14ac:dyDescent="0.2">
      <c r="A6992" s="2"/>
      <c r="B6992" s="2"/>
      <c r="C6992" s="2"/>
      <c r="D6992" s="2"/>
    </row>
    <row r="6993" spans="1:4" x14ac:dyDescent="0.2">
      <c r="A6993" s="2"/>
      <c r="B6993" s="2"/>
      <c r="C6993" s="2"/>
      <c r="D6993" s="2"/>
    </row>
    <row r="6994" spans="1:4" x14ac:dyDescent="0.2">
      <c r="A6994" s="2"/>
      <c r="B6994" s="2"/>
      <c r="C6994" s="2"/>
      <c r="D6994" s="2"/>
    </row>
    <row r="6995" spans="1:4" x14ac:dyDescent="0.2">
      <c r="A6995" s="2"/>
      <c r="B6995" s="2"/>
      <c r="C6995" s="2"/>
      <c r="D6995" s="2"/>
    </row>
    <row r="6996" spans="1:4" x14ac:dyDescent="0.2">
      <c r="A6996" s="2"/>
      <c r="B6996" s="2"/>
      <c r="C6996" s="2"/>
      <c r="D6996" s="2"/>
    </row>
    <row r="6997" spans="1:4" x14ac:dyDescent="0.2">
      <c r="A6997" s="2"/>
      <c r="B6997" s="2"/>
      <c r="C6997" s="2"/>
      <c r="D6997" s="2"/>
    </row>
    <row r="6998" spans="1:4" x14ac:dyDescent="0.2">
      <c r="A6998" s="2"/>
      <c r="B6998" s="2"/>
      <c r="C6998" s="2"/>
      <c r="D6998" s="2"/>
    </row>
    <row r="6999" spans="1:4" x14ac:dyDescent="0.2">
      <c r="A6999" s="2"/>
      <c r="B6999" s="2"/>
      <c r="C6999" s="2"/>
      <c r="D6999" s="2"/>
    </row>
    <row r="7000" spans="1:4" x14ac:dyDescent="0.2">
      <c r="A7000" s="2"/>
      <c r="B7000" s="2"/>
      <c r="C7000" s="2"/>
      <c r="D7000" s="2"/>
    </row>
    <row r="7001" spans="1:4" x14ac:dyDescent="0.2">
      <c r="A7001" s="2"/>
      <c r="B7001" s="2"/>
      <c r="C7001" s="2"/>
      <c r="D7001" s="2"/>
    </row>
    <row r="7002" spans="1:4" x14ac:dyDescent="0.2">
      <c r="A7002" s="2"/>
      <c r="B7002" s="2"/>
      <c r="C7002" s="2"/>
      <c r="D7002" s="2"/>
    </row>
    <row r="7003" spans="1:4" x14ac:dyDescent="0.2">
      <c r="A7003" s="2"/>
      <c r="B7003" s="2"/>
      <c r="C7003" s="2"/>
      <c r="D7003" s="2"/>
    </row>
    <row r="7004" spans="1:4" x14ac:dyDescent="0.2">
      <c r="A7004" s="2"/>
      <c r="B7004" s="2"/>
      <c r="C7004" s="2"/>
      <c r="D7004" s="2"/>
    </row>
    <row r="7005" spans="1:4" x14ac:dyDescent="0.2">
      <c r="A7005" s="2"/>
      <c r="B7005" s="2"/>
      <c r="C7005" s="2"/>
      <c r="D7005" s="2"/>
    </row>
    <row r="7006" spans="1:4" x14ac:dyDescent="0.2">
      <c r="A7006" s="2"/>
      <c r="B7006" s="2"/>
      <c r="C7006" s="2"/>
      <c r="D7006" s="2"/>
    </row>
    <row r="7007" spans="1:4" x14ac:dyDescent="0.2">
      <c r="A7007" s="2"/>
      <c r="B7007" s="2"/>
      <c r="C7007" s="2"/>
      <c r="D7007" s="2"/>
    </row>
    <row r="7008" spans="1:4" x14ac:dyDescent="0.2">
      <c r="A7008" s="2"/>
      <c r="B7008" s="2"/>
      <c r="C7008" s="2"/>
      <c r="D7008" s="2"/>
    </row>
    <row r="7009" spans="1:4" x14ac:dyDescent="0.2">
      <c r="A7009" s="2"/>
      <c r="B7009" s="2"/>
      <c r="C7009" s="2"/>
      <c r="D7009" s="2"/>
    </row>
    <row r="7010" spans="1:4" x14ac:dyDescent="0.2">
      <c r="A7010" s="2"/>
      <c r="B7010" s="2"/>
      <c r="C7010" s="2"/>
      <c r="D7010" s="2"/>
    </row>
    <row r="7011" spans="1:4" x14ac:dyDescent="0.2">
      <c r="A7011" s="2"/>
      <c r="B7011" s="2"/>
      <c r="C7011" s="2"/>
      <c r="D7011" s="2"/>
    </row>
    <row r="7012" spans="1:4" x14ac:dyDescent="0.2">
      <c r="A7012" s="2"/>
      <c r="B7012" s="2"/>
      <c r="C7012" s="2"/>
      <c r="D7012" s="2"/>
    </row>
    <row r="7013" spans="1:4" x14ac:dyDescent="0.2">
      <c r="A7013" s="2"/>
      <c r="B7013" s="2"/>
      <c r="C7013" s="2"/>
      <c r="D7013" s="2"/>
    </row>
    <row r="7014" spans="1:4" x14ac:dyDescent="0.2">
      <c r="A7014" s="2"/>
      <c r="B7014" s="2"/>
      <c r="C7014" s="2"/>
      <c r="D7014" s="2"/>
    </row>
    <row r="7015" spans="1:4" x14ac:dyDescent="0.2">
      <c r="A7015" s="2"/>
      <c r="B7015" s="2"/>
      <c r="C7015" s="2"/>
      <c r="D7015" s="2"/>
    </row>
    <row r="7016" spans="1:4" x14ac:dyDescent="0.2">
      <c r="A7016" s="2"/>
      <c r="B7016" s="2"/>
      <c r="C7016" s="2"/>
      <c r="D7016" s="2"/>
    </row>
    <row r="7017" spans="1:4" x14ac:dyDescent="0.2">
      <c r="A7017" s="2"/>
      <c r="B7017" s="2"/>
      <c r="C7017" s="2"/>
      <c r="D7017" s="2"/>
    </row>
    <row r="7018" spans="1:4" x14ac:dyDescent="0.2">
      <c r="A7018" s="2"/>
      <c r="B7018" s="2"/>
      <c r="C7018" s="2"/>
      <c r="D7018" s="2"/>
    </row>
    <row r="7019" spans="1:4" x14ac:dyDescent="0.2">
      <c r="A7019" s="2"/>
      <c r="B7019" s="2"/>
      <c r="C7019" s="2"/>
      <c r="D7019" s="2"/>
    </row>
    <row r="7020" spans="1:4" x14ac:dyDescent="0.2">
      <c r="A7020" s="2"/>
      <c r="B7020" s="2"/>
      <c r="C7020" s="2"/>
      <c r="D7020" s="2"/>
    </row>
    <row r="7021" spans="1:4" x14ac:dyDescent="0.2">
      <c r="A7021" s="2"/>
      <c r="B7021" s="2"/>
      <c r="C7021" s="2"/>
      <c r="D7021" s="2"/>
    </row>
    <row r="7022" spans="1:4" x14ac:dyDescent="0.2">
      <c r="A7022" s="2"/>
      <c r="B7022" s="2"/>
      <c r="C7022" s="2"/>
      <c r="D7022" s="2"/>
    </row>
    <row r="7023" spans="1:4" x14ac:dyDescent="0.2">
      <c r="A7023" s="2"/>
      <c r="B7023" s="2"/>
      <c r="C7023" s="2"/>
      <c r="D7023" s="2"/>
    </row>
    <row r="7024" spans="1:4" x14ac:dyDescent="0.2">
      <c r="A7024" s="2"/>
      <c r="B7024" s="2"/>
      <c r="C7024" s="2"/>
      <c r="D7024" s="2"/>
    </row>
    <row r="7025" spans="1:4" x14ac:dyDescent="0.2">
      <c r="A7025" s="2"/>
      <c r="B7025" s="2"/>
      <c r="C7025" s="2"/>
      <c r="D7025" s="2"/>
    </row>
    <row r="7026" spans="1:4" x14ac:dyDescent="0.2">
      <c r="A7026" s="2"/>
      <c r="B7026" s="2"/>
      <c r="C7026" s="2"/>
      <c r="D7026" s="2"/>
    </row>
    <row r="7027" spans="1:4" x14ac:dyDescent="0.2">
      <c r="A7027" s="2"/>
      <c r="B7027" s="2"/>
      <c r="C7027" s="2"/>
      <c r="D7027" s="2"/>
    </row>
    <row r="7028" spans="1:4" x14ac:dyDescent="0.2">
      <c r="A7028" s="2"/>
      <c r="B7028" s="2"/>
      <c r="C7028" s="2"/>
      <c r="D7028" s="2"/>
    </row>
    <row r="7029" spans="1:4" x14ac:dyDescent="0.2">
      <c r="A7029" s="2"/>
      <c r="B7029" s="2"/>
      <c r="C7029" s="2"/>
      <c r="D7029" s="2"/>
    </row>
    <row r="7030" spans="1:4" x14ac:dyDescent="0.2">
      <c r="A7030" s="2"/>
      <c r="B7030" s="2"/>
      <c r="C7030" s="2"/>
      <c r="D7030" s="2"/>
    </row>
    <row r="7031" spans="1:4" x14ac:dyDescent="0.2">
      <c r="A7031" s="2"/>
      <c r="B7031" s="2"/>
      <c r="C7031" s="2"/>
      <c r="D7031" s="2"/>
    </row>
    <row r="7032" spans="1:4" x14ac:dyDescent="0.2">
      <c r="A7032" s="2"/>
      <c r="B7032" s="2"/>
      <c r="C7032" s="2"/>
      <c r="D7032" s="2"/>
    </row>
    <row r="7033" spans="1:4" x14ac:dyDescent="0.2">
      <c r="A7033" s="2"/>
      <c r="B7033" s="2"/>
      <c r="C7033" s="2"/>
      <c r="D7033" s="2"/>
    </row>
    <row r="7034" spans="1:4" x14ac:dyDescent="0.2">
      <c r="A7034" s="2"/>
      <c r="B7034" s="2"/>
      <c r="C7034" s="2"/>
      <c r="D7034" s="2"/>
    </row>
    <row r="7035" spans="1:4" x14ac:dyDescent="0.2">
      <c r="A7035" s="2"/>
      <c r="B7035" s="2"/>
      <c r="C7035" s="2"/>
      <c r="D7035" s="2"/>
    </row>
    <row r="7036" spans="1:4" x14ac:dyDescent="0.2">
      <c r="A7036" s="2"/>
      <c r="B7036" s="2"/>
      <c r="C7036" s="2"/>
      <c r="D7036" s="2"/>
    </row>
    <row r="7037" spans="1:4" x14ac:dyDescent="0.2">
      <c r="A7037" s="2"/>
      <c r="B7037" s="2"/>
      <c r="C7037" s="2"/>
      <c r="D7037" s="2"/>
    </row>
    <row r="7038" spans="1:4" x14ac:dyDescent="0.2">
      <c r="A7038" s="2"/>
      <c r="B7038" s="2"/>
      <c r="C7038" s="2"/>
      <c r="D7038" s="2"/>
    </row>
    <row r="7039" spans="1:4" x14ac:dyDescent="0.2">
      <c r="A7039" s="2"/>
      <c r="B7039" s="2"/>
      <c r="C7039" s="2"/>
      <c r="D7039" s="2"/>
    </row>
    <row r="7040" spans="1:4" x14ac:dyDescent="0.2">
      <c r="A7040" s="2"/>
      <c r="B7040" s="2"/>
      <c r="C7040" s="2"/>
      <c r="D7040" s="2"/>
    </row>
    <row r="7041" spans="1:4" x14ac:dyDescent="0.2">
      <c r="A7041" s="2"/>
      <c r="B7041" s="2"/>
      <c r="C7041" s="2"/>
      <c r="D7041" s="2"/>
    </row>
    <row r="7042" spans="1:4" x14ac:dyDescent="0.2">
      <c r="A7042" s="2"/>
      <c r="B7042" s="2"/>
      <c r="C7042" s="2"/>
      <c r="D7042" s="2"/>
    </row>
    <row r="7043" spans="1:4" x14ac:dyDescent="0.2">
      <c r="A7043" s="2"/>
      <c r="B7043" s="2"/>
      <c r="C7043" s="2"/>
      <c r="D7043" s="2"/>
    </row>
    <row r="7044" spans="1:4" x14ac:dyDescent="0.2">
      <c r="A7044" s="2"/>
      <c r="B7044" s="2"/>
      <c r="C7044" s="2"/>
      <c r="D7044" s="2"/>
    </row>
    <row r="7045" spans="1:4" x14ac:dyDescent="0.2">
      <c r="A7045" s="2"/>
      <c r="B7045" s="2"/>
      <c r="C7045" s="2"/>
      <c r="D7045" s="2"/>
    </row>
    <row r="7046" spans="1:4" x14ac:dyDescent="0.2">
      <c r="A7046" s="2"/>
      <c r="B7046" s="2"/>
      <c r="C7046" s="2"/>
      <c r="D7046" s="2"/>
    </row>
    <row r="7047" spans="1:4" x14ac:dyDescent="0.2">
      <c r="A7047" s="2"/>
      <c r="B7047" s="2"/>
      <c r="C7047" s="2"/>
      <c r="D7047" s="2"/>
    </row>
    <row r="7048" spans="1:4" x14ac:dyDescent="0.2">
      <c r="A7048" s="2"/>
      <c r="B7048" s="2"/>
      <c r="C7048" s="2"/>
      <c r="D7048" s="2"/>
    </row>
    <row r="7049" spans="1:4" x14ac:dyDescent="0.2">
      <c r="A7049" s="2"/>
      <c r="B7049" s="2"/>
      <c r="C7049" s="2"/>
      <c r="D7049" s="2"/>
    </row>
    <row r="7050" spans="1:4" x14ac:dyDescent="0.2">
      <c r="A7050" s="2"/>
      <c r="B7050" s="2"/>
      <c r="C7050" s="2"/>
      <c r="D7050" s="2"/>
    </row>
    <row r="7051" spans="1:4" x14ac:dyDescent="0.2">
      <c r="A7051" s="2"/>
      <c r="B7051" s="2"/>
      <c r="C7051" s="2"/>
      <c r="D7051" s="2"/>
    </row>
    <row r="7052" spans="1:4" x14ac:dyDescent="0.2">
      <c r="A7052" s="2"/>
      <c r="B7052" s="2"/>
      <c r="C7052" s="2"/>
      <c r="D7052" s="2"/>
    </row>
    <row r="7053" spans="1:4" x14ac:dyDescent="0.2">
      <c r="A7053" s="2"/>
      <c r="B7053" s="2"/>
      <c r="C7053" s="2"/>
      <c r="D7053" s="2"/>
    </row>
    <row r="7054" spans="1:4" x14ac:dyDescent="0.2">
      <c r="A7054" s="2"/>
      <c r="B7054" s="2"/>
      <c r="C7054" s="2"/>
      <c r="D7054" s="2"/>
    </row>
    <row r="7055" spans="1:4" x14ac:dyDescent="0.2">
      <c r="A7055" s="2"/>
      <c r="B7055" s="2"/>
      <c r="C7055" s="2"/>
      <c r="D7055" s="2"/>
    </row>
    <row r="7056" spans="1:4" x14ac:dyDescent="0.2">
      <c r="A7056" s="2"/>
      <c r="B7056" s="2"/>
      <c r="C7056" s="2"/>
      <c r="D7056" s="2"/>
    </row>
    <row r="7057" spans="1:4" x14ac:dyDescent="0.2">
      <c r="A7057" s="2"/>
      <c r="B7057" s="2"/>
      <c r="C7057" s="2"/>
      <c r="D7057" s="2"/>
    </row>
    <row r="7058" spans="1:4" x14ac:dyDescent="0.2">
      <c r="A7058" s="2"/>
      <c r="B7058" s="2"/>
      <c r="C7058" s="2"/>
      <c r="D7058" s="2"/>
    </row>
    <row r="7059" spans="1:4" x14ac:dyDescent="0.2">
      <c r="A7059" s="2"/>
      <c r="B7059" s="2"/>
      <c r="C7059" s="2"/>
      <c r="D7059" s="2"/>
    </row>
    <row r="7060" spans="1:4" x14ac:dyDescent="0.2">
      <c r="A7060" s="2"/>
      <c r="B7060" s="2"/>
      <c r="C7060" s="2"/>
      <c r="D7060" s="2"/>
    </row>
    <row r="7061" spans="1:4" x14ac:dyDescent="0.2">
      <c r="A7061" s="2"/>
      <c r="B7061" s="2"/>
      <c r="C7061" s="2"/>
      <c r="D7061" s="2"/>
    </row>
    <row r="7062" spans="1:4" x14ac:dyDescent="0.2">
      <c r="A7062" s="2"/>
      <c r="B7062" s="2"/>
      <c r="C7062" s="2"/>
      <c r="D7062" s="2"/>
    </row>
    <row r="7063" spans="1:4" x14ac:dyDescent="0.2">
      <c r="A7063" s="2"/>
      <c r="B7063" s="2"/>
      <c r="C7063" s="2"/>
      <c r="D7063" s="2"/>
    </row>
    <row r="7064" spans="1:4" x14ac:dyDescent="0.2">
      <c r="A7064" s="2"/>
      <c r="B7064" s="2"/>
      <c r="C7064" s="2"/>
      <c r="D7064" s="2"/>
    </row>
    <row r="7065" spans="1:4" x14ac:dyDescent="0.2">
      <c r="A7065" s="2"/>
      <c r="B7065" s="2"/>
      <c r="C7065" s="2"/>
      <c r="D7065" s="2"/>
    </row>
    <row r="7066" spans="1:4" x14ac:dyDescent="0.2">
      <c r="A7066" s="2"/>
      <c r="B7066" s="2"/>
      <c r="C7066" s="2"/>
      <c r="D7066" s="2"/>
    </row>
    <row r="7067" spans="1:4" x14ac:dyDescent="0.2">
      <c r="A7067" s="2"/>
      <c r="B7067" s="2"/>
      <c r="C7067" s="2"/>
      <c r="D7067" s="2"/>
    </row>
    <row r="7068" spans="1:4" x14ac:dyDescent="0.2">
      <c r="A7068" s="2"/>
      <c r="B7068" s="2"/>
      <c r="C7068" s="2"/>
      <c r="D7068" s="2"/>
    </row>
    <row r="7069" spans="1:4" x14ac:dyDescent="0.2">
      <c r="A7069" s="2"/>
      <c r="B7069" s="2"/>
      <c r="C7069" s="2"/>
      <c r="D7069" s="2"/>
    </row>
    <row r="7070" spans="1:4" x14ac:dyDescent="0.2">
      <c r="A7070" s="2"/>
      <c r="B7070" s="2"/>
      <c r="C7070" s="2"/>
      <c r="D7070" s="2"/>
    </row>
    <row r="7071" spans="1:4" x14ac:dyDescent="0.2">
      <c r="A7071" s="2"/>
      <c r="B7071" s="2"/>
      <c r="C7071" s="2"/>
      <c r="D7071" s="2"/>
    </row>
    <row r="7072" spans="1:4" x14ac:dyDescent="0.2">
      <c r="A7072" s="2"/>
      <c r="B7072" s="2"/>
      <c r="C7072" s="2"/>
      <c r="D7072" s="2"/>
    </row>
    <row r="7073" spans="1:4" x14ac:dyDescent="0.2">
      <c r="A7073" s="2"/>
      <c r="B7073" s="2"/>
      <c r="C7073" s="2"/>
      <c r="D7073" s="2"/>
    </row>
    <row r="7074" spans="1:4" x14ac:dyDescent="0.2">
      <c r="A7074" s="2"/>
      <c r="B7074" s="2"/>
      <c r="C7074" s="2"/>
      <c r="D7074" s="2"/>
    </row>
    <row r="7075" spans="1:4" x14ac:dyDescent="0.2">
      <c r="A7075" s="2"/>
      <c r="B7075" s="2"/>
      <c r="C7075" s="2"/>
      <c r="D7075" s="2"/>
    </row>
    <row r="7076" spans="1:4" x14ac:dyDescent="0.2">
      <c r="A7076" s="2"/>
      <c r="B7076" s="2"/>
      <c r="C7076" s="2"/>
      <c r="D7076" s="2"/>
    </row>
    <row r="7077" spans="1:4" x14ac:dyDescent="0.2">
      <c r="A7077" s="2"/>
      <c r="B7077" s="2"/>
      <c r="C7077" s="2"/>
      <c r="D7077" s="2"/>
    </row>
    <row r="7078" spans="1:4" x14ac:dyDescent="0.2">
      <c r="A7078" s="2"/>
      <c r="B7078" s="2"/>
      <c r="C7078" s="2"/>
      <c r="D7078" s="2"/>
    </row>
    <row r="7079" spans="1:4" x14ac:dyDescent="0.2">
      <c r="A7079" s="2"/>
      <c r="B7079" s="2"/>
      <c r="C7079" s="2"/>
      <c r="D7079" s="2"/>
    </row>
    <row r="7080" spans="1:4" x14ac:dyDescent="0.2">
      <c r="A7080" s="2"/>
      <c r="B7080" s="2"/>
      <c r="C7080" s="2"/>
      <c r="D7080" s="2"/>
    </row>
    <row r="7081" spans="1:4" x14ac:dyDescent="0.2">
      <c r="A7081" s="2"/>
      <c r="B7081" s="2"/>
      <c r="C7081" s="2"/>
      <c r="D7081" s="2"/>
    </row>
    <row r="7082" spans="1:4" x14ac:dyDescent="0.2">
      <c r="A7082" s="2"/>
      <c r="B7082" s="2"/>
      <c r="C7082" s="2"/>
      <c r="D7082" s="2"/>
    </row>
    <row r="7083" spans="1:4" x14ac:dyDescent="0.2">
      <c r="A7083" s="2"/>
      <c r="B7083" s="2"/>
      <c r="C7083" s="2"/>
      <c r="D7083" s="2"/>
    </row>
    <row r="7084" spans="1:4" x14ac:dyDescent="0.2">
      <c r="A7084" s="2"/>
      <c r="B7084" s="2"/>
      <c r="C7084" s="2"/>
      <c r="D7084" s="2"/>
    </row>
    <row r="7085" spans="1:4" x14ac:dyDescent="0.2">
      <c r="A7085" s="2"/>
      <c r="B7085" s="2"/>
      <c r="C7085" s="2"/>
      <c r="D7085" s="2"/>
    </row>
    <row r="7086" spans="1:4" x14ac:dyDescent="0.2">
      <c r="A7086" s="2"/>
      <c r="B7086" s="2"/>
      <c r="C7086" s="2"/>
      <c r="D7086" s="2"/>
    </row>
    <row r="7087" spans="1:4" x14ac:dyDescent="0.2">
      <c r="A7087" s="2"/>
      <c r="B7087" s="2"/>
      <c r="C7087" s="2"/>
      <c r="D7087" s="2"/>
    </row>
    <row r="7088" spans="1:4" x14ac:dyDescent="0.2">
      <c r="A7088" s="2"/>
      <c r="B7088" s="2"/>
      <c r="C7088" s="2"/>
      <c r="D7088" s="2"/>
    </row>
    <row r="7089" spans="1:4" x14ac:dyDescent="0.2">
      <c r="A7089" s="2"/>
      <c r="B7089" s="2"/>
      <c r="C7089" s="2"/>
      <c r="D7089" s="2"/>
    </row>
    <row r="7090" spans="1:4" x14ac:dyDescent="0.2">
      <c r="A7090" s="2"/>
      <c r="B7090" s="2"/>
      <c r="C7090" s="2"/>
      <c r="D7090" s="2"/>
    </row>
    <row r="7091" spans="1:4" x14ac:dyDescent="0.2">
      <c r="A7091" s="2"/>
      <c r="B7091" s="2"/>
      <c r="C7091" s="2"/>
      <c r="D7091" s="2"/>
    </row>
    <row r="7092" spans="1:4" x14ac:dyDescent="0.2">
      <c r="A7092" s="2"/>
      <c r="B7092" s="2"/>
      <c r="C7092" s="2"/>
      <c r="D7092" s="2"/>
    </row>
    <row r="7093" spans="1:4" x14ac:dyDescent="0.2">
      <c r="A7093" s="2"/>
      <c r="B7093" s="2"/>
      <c r="C7093" s="2"/>
      <c r="D7093" s="2"/>
    </row>
    <row r="7094" spans="1:4" x14ac:dyDescent="0.2">
      <c r="A7094" s="2"/>
      <c r="B7094" s="2"/>
      <c r="C7094" s="2"/>
      <c r="D7094" s="2"/>
    </row>
    <row r="7095" spans="1:4" x14ac:dyDescent="0.2">
      <c r="A7095" s="2"/>
      <c r="B7095" s="2"/>
      <c r="C7095" s="2"/>
      <c r="D7095" s="2"/>
    </row>
    <row r="7096" spans="1:4" x14ac:dyDescent="0.2">
      <c r="A7096" s="2"/>
      <c r="B7096" s="2"/>
      <c r="C7096" s="2"/>
      <c r="D7096" s="2"/>
    </row>
    <row r="7097" spans="1:4" x14ac:dyDescent="0.2">
      <c r="A7097" s="2"/>
      <c r="B7097" s="2"/>
      <c r="C7097" s="2"/>
      <c r="D7097" s="2"/>
    </row>
    <row r="7098" spans="1:4" x14ac:dyDescent="0.2">
      <c r="A7098" s="2"/>
      <c r="B7098" s="2"/>
      <c r="C7098" s="2"/>
      <c r="D7098" s="2"/>
    </row>
    <row r="7099" spans="1:4" x14ac:dyDescent="0.2">
      <c r="A7099" s="2"/>
      <c r="B7099" s="2"/>
      <c r="C7099" s="2"/>
      <c r="D7099" s="2"/>
    </row>
    <row r="7100" spans="1:4" x14ac:dyDescent="0.2">
      <c r="A7100" s="2"/>
      <c r="B7100" s="2"/>
      <c r="C7100" s="2"/>
      <c r="D7100" s="2"/>
    </row>
    <row r="7101" spans="1:4" x14ac:dyDescent="0.2">
      <c r="A7101" s="2"/>
      <c r="B7101" s="2"/>
      <c r="C7101" s="2"/>
      <c r="D7101" s="2"/>
    </row>
    <row r="7102" spans="1:4" x14ac:dyDescent="0.2">
      <c r="A7102" s="2"/>
      <c r="B7102" s="2"/>
      <c r="C7102" s="2"/>
      <c r="D7102" s="2"/>
    </row>
    <row r="7103" spans="1:4" x14ac:dyDescent="0.2">
      <c r="A7103" s="2"/>
      <c r="B7103" s="2"/>
      <c r="C7103" s="2"/>
      <c r="D7103" s="2"/>
    </row>
    <row r="7104" spans="1:4" x14ac:dyDescent="0.2">
      <c r="A7104" s="2"/>
      <c r="B7104" s="2"/>
      <c r="C7104" s="2"/>
      <c r="D7104" s="2"/>
    </row>
    <row r="7105" spans="1:4" x14ac:dyDescent="0.2">
      <c r="A7105" s="2"/>
      <c r="B7105" s="2"/>
      <c r="C7105" s="2"/>
      <c r="D7105" s="2"/>
    </row>
    <row r="7106" spans="1:4" x14ac:dyDescent="0.2">
      <c r="A7106" s="2"/>
      <c r="B7106" s="2"/>
      <c r="C7106" s="2"/>
      <c r="D7106" s="2"/>
    </row>
    <row r="7107" spans="1:4" x14ac:dyDescent="0.2">
      <c r="A7107" s="2"/>
      <c r="B7107" s="2"/>
      <c r="C7107" s="2"/>
      <c r="D7107" s="2"/>
    </row>
    <row r="7108" spans="1:4" x14ac:dyDescent="0.2">
      <c r="A7108" s="2"/>
      <c r="B7108" s="2"/>
      <c r="C7108" s="2"/>
      <c r="D7108" s="2"/>
    </row>
    <row r="7109" spans="1:4" x14ac:dyDescent="0.2">
      <c r="A7109" s="2"/>
      <c r="B7109" s="2"/>
      <c r="C7109" s="2"/>
      <c r="D7109" s="2"/>
    </row>
    <row r="7110" spans="1:4" x14ac:dyDescent="0.2">
      <c r="A7110" s="2"/>
      <c r="B7110" s="2"/>
      <c r="C7110" s="2"/>
      <c r="D7110" s="2"/>
    </row>
    <row r="7111" spans="1:4" x14ac:dyDescent="0.2">
      <c r="A7111" s="2"/>
      <c r="B7111" s="2"/>
      <c r="C7111" s="2"/>
      <c r="D7111" s="2"/>
    </row>
    <row r="7112" spans="1:4" x14ac:dyDescent="0.2">
      <c r="A7112" s="2"/>
      <c r="B7112" s="2"/>
      <c r="C7112" s="2"/>
      <c r="D7112" s="2"/>
    </row>
    <row r="7113" spans="1:4" x14ac:dyDescent="0.2">
      <c r="A7113" s="2"/>
      <c r="B7113" s="2"/>
      <c r="C7113" s="2"/>
      <c r="D7113" s="2"/>
    </row>
    <row r="7114" spans="1:4" x14ac:dyDescent="0.2">
      <c r="A7114" s="2"/>
      <c r="B7114" s="2"/>
      <c r="C7114" s="2"/>
      <c r="D7114" s="2"/>
    </row>
    <row r="7115" spans="1:4" x14ac:dyDescent="0.2">
      <c r="A7115" s="2"/>
      <c r="B7115" s="2"/>
      <c r="C7115" s="2"/>
      <c r="D7115" s="2"/>
    </row>
    <row r="7116" spans="1:4" x14ac:dyDescent="0.2">
      <c r="A7116" s="2"/>
      <c r="B7116" s="2"/>
      <c r="C7116" s="2"/>
      <c r="D7116" s="2"/>
    </row>
    <row r="7117" spans="1:4" x14ac:dyDescent="0.2">
      <c r="A7117" s="2"/>
      <c r="B7117" s="2"/>
      <c r="C7117" s="2"/>
      <c r="D7117" s="2"/>
    </row>
    <row r="7118" spans="1:4" x14ac:dyDescent="0.2">
      <c r="A7118" s="2"/>
      <c r="B7118" s="2"/>
      <c r="C7118" s="2"/>
      <c r="D7118" s="2"/>
    </row>
    <row r="7119" spans="1:4" x14ac:dyDescent="0.2">
      <c r="A7119" s="2"/>
      <c r="B7119" s="2"/>
      <c r="C7119" s="2"/>
      <c r="D7119" s="2"/>
    </row>
    <row r="7120" spans="1:4" x14ac:dyDescent="0.2">
      <c r="A7120" s="2"/>
      <c r="B7120" s="2"/>
      <c r="C7120" s="2"/>
      <c r="D7120" s="2"/>
    </row>
    <row r="7121" spans="1:4" x14ac:dyDescent="0.2">
      <c r="A7121" s="2"/>
      <c r="B7121" s="2"/>
      <c r="C7121" s="2"/>
      <c r="D7121" s="2"/>
    </row>
    <row r="7122" spans="1:4" x14ac:dyDescent="0.2">
      <c r="A7122" s="2"/>
      <c r="B7122" s="2"/>
      <c r="C7122" s="2"/>
      <c r="D7122" s="2"/>
    </row>
    <row r="7123" spans="1:4" x14ac:dyDescent="0.2">
      <c r="A7123" s="2"/>
      <c r="B7123" s="2"/>
      <c r="C7123" s="2"/>
      <c r="D7123" s="2"/>
    </row>
    <row r="7124" spans="1:4" x14ac:dyDescent="0.2">
      <c r="A7124" s="2"/>
      <c r="B7124" s="2"/>
      <c r="C7124" s="2"/>
      <c r="D7124" s="2"/>
    </row>
    <row r="7125" spans="1:4" x14ac:dyDescent="0.2">
      <c r="A7125" s="2"/>
      <c r="B7125" s="2"/>
      <c r="C7125" s="2"/>
      <c r="D7125" s="2"/>
    </row>
    <row r="7126" spans="1:4" x14ac:dyDescent="0.2">
      <c r="A7126" s="2"/>
      <c r="B7126" s="2"/>
      <c r="C7126" s="2"/>
      <c r="D7126" s="2"/>
    </row>
    <row r="7127" spans="1:4" x14ac:dyDescent="0.2">
      <c r="A7127" s="2"/>
      <c r="B7127" s="2"/>
      <c r="C7127" s="2"/>
      <c r="D7127" s="2"/>
    </row>
    <row r="7128" spans="1:4" x14ac:dyDescent="0.2">
      <c r="A7128" s="2"/>
      <c r="B7128" s="2"/>
      <c r="C7128" s="2"/>
      <c r="D7128" s="2"/>
    </row>
    <row r="7129" spans="1:4" x14ac:dyDescent="0.2">
      <c r="A7129" s="2"/>
      <c r="B7129" s="2"/>
      <c r="C7129" s="2"/>
      <c r="D7129" s="2"/>
    </row>
    <row r="7130" spans="1:4" x14ac:dyDescent="0.2">
      <c r="A7130" s="2"/>
      <c r="B7130" s="2"/>
      <c r="C7130" s="2"/>
      <c r="D7130" s="2"/>
    </row>
    <row r="7131" spans="1:4" x14ac:dyDescent="0.2">
      <c r="A7131" s="2"/>
      <c r="B7131" s="2"/>
      <c r="C7131" s="2"/>
      <c r="D7131" s="2"/>
    </row>
    <row r="7132" spans="1:4" x14ac:dyDescent="0.2">
      <c r="A7132" s="2"/>
      <c r="B7132" s="2"/>
      <c r="C7132" s="2"/>
      <c r="D7132" s="2"/>
    </row>
    <row r="7133" spans="1:4" x14ac:dyDescent="0.2">
      <c r="A7133" s="2"/>
      <c r="B7133" s="2"/>
      <c r="C7133" s="2"/>
      <c r="D7133" s="2"/>
    </row>
    <row r="7134" spans="1:4" x14ac:dyDescent="0.2">
      <c r="A7134" s="2"/>
      <c r="B7134" s="2"/>
      <c r="C7134" s="2"/>
      <c r="D7134" s="2"/>
    </row>
    <row r="7135" spans="1:4" x14ac:dyDescent="0.2">
      <c r="A7135" s="2"/>
      <c r="B7135" s="2"/>
      <c r="C7135" s="2"/>
      <c r="D7135" s="2"/>
    </row>
    <row r="7136" spans="1:4" x14ac:dyDescent="0.2">
      <c r="A7136" s="2"/>
      <c r="B7136" s="2"/>
      <c r="C7136" s="2"/>
      <c r="D7136" s="2"/>
    </row>
    <row r="7137" spans="1:4" x14ac:dyDescent="0.2">
      <c r="A7137" s="2"/>
      <c r="B7137" s="2"/>
      <c r="C7137" s="2"/>
      <c r="D7137" s="2"/>
    </row>
    <row r="7138" spans="1:4" x14ac:dyDescent="0.2">
      <c r="A7138" s="2"/>
      <c r="B7138" s="2"/>
      <c r="C7138" s="2"/>
      <c r="D7138" s="2"/>
    </row>
    <row r="7139" spans="1:4" x14ac:dyDescent="0.2">
      <c r="A7139" s="2"/>
      <c r="B7139" s="2"/>
      <c r="C7139" s="2"/>
      <c r="D7139" s="2"/>
    </row>
    <row r="7140" spans="1:4" x14ac:dyDescent="0.2">
      <c r="A7140" s="2"/>
      <c r="B7140" s="2"/>
      <c r="C7140" s="2"/>
      <c r="D7140" s="2"/>
    </row>
    <row r="7141" spans="1:4" x14ac:dyDescent="0.2">
      <c r="A7141" s="2"/>
      <c r="B7141" s="2"/>
      <c r="C7141" s="2"/>
      <c r="D7141" s="2"/>
    </row>
    <row r="7142" spans="1:4" x14ac:dyDescent="0.2">
      <c r="A7142" s="2"/>
      <c r="B7142" s="2"/>
      <c r="C7142" s="2"/>
      <c r="D7142" s="2"/>
    </row>
    <row r="7143" spans="1:4" x14ac:dyDescent="0.2">
      <c r="A7143" s="2"/>
      <c r="B7143" s="2"/>
      <c r="C7143" s="2"/>
      <c r="D7143" s="2"/>
    </row>
    <row r="7144" spans="1:4" x14ac:dyDescent="0.2">
      <c r="A7144" s="2"/>
      <c r="B7144" s="2"/>
      <c r="C7144" s="2"/>
      <c r="D7144" s="2"/>
    </row>
    <row r="7145" spans="1:4" x14ac:dyDescent="0.2">
      <c r="A7145" s="2"/>
      <c r="B7145" s="2"/>
      <c r="C7145" s="2"/>
      <c r="D7145" s="2"/>
    </row>
    <row r="7146" spans="1:4" x14ac:dyDescent="0.2">
      <c r="A7146" s="2"/>
      <c r="B7146" s="2"/>
      <c r="C7146" s="2"/>
      <c r="D7146" s="2"/>
    </row>
    <row r="7147" spans="1:4" x14ac:dyDescent="0.2">
      <c r="A7147" s="2"/>
      <c r="B7147" s="2"/>
      <c r="C7147" s="2"/>
      <c r="D7147" s="2"/>
    </row>
    <row r="7148" spans="1:4" x14ac:dyDescent="0.2">
      <c r="A7148" s="2"/>
      <c r="B7148" s="2"/>
      <c r="C7148" s="2"/>
      <c r="D7148" s="2"/>
    </row>
    <row r="7149" spans="1:4" x14ac:dyDescent="0.2">
      <c r="A7149" s="2"/>
      <c r="B7149" s="2"/>
      <c r="C7149" s="2"/>
      <c r="D7149" s="2"/>
    </row>
    <row r="7150" spans="1:4" x14ac:dyDescent="0.2">
      <c r="A7150" s="2"/>
      <c r="B7150" s="2"/>
      <c r="C7150" s="2"/>
      <c r="D7150" s="2"/>
    </row>
    <row r="7151" spans="1:4" x14ac:dyDescent="0.2">
      <c r="A7151" s="2"/>
      <c r="B7151" s="2"/>
      <c r="C7151" s="2"/>
      <c r="D7151" s="2"/>
    </row>
    <row r="7152" spans="1:4" x14ac:dyDescent="0.2">
      <c r="A7152" s="2"/>
      <c r="B7152" s="2"/>
      <c r="C7152" s="2"/>
      <c r="D7152" s="2"/>
    </row>
    <row r="7153" spans="1:4" x14ac:dyDescent="0.2">
      <c r="A7153" s="2"/>
      <c r="B7153" s="2"/>
      <c r="C7153" s="2"/>
      <c r="D7153" s="2"/>
    </row>
    <row r="7154" spans="1:4" x14ac:dyDescent="0.2">
      <c r="A7154" s="2"/>
      <c r="B7154" s="2"/>
      <c r="C7154" s="2"/>
      <c r="D7154" s="2"/>
    </row>
    <row r="7155" spans="1:4" x14ac:dyDescent="0.2">
      <c r="A7155" s="2"/>
      <c r="B7155" s="2"/>
      <c r="C7155" s="2"/>
      <c r="D7155" s="2"/>
    </row>
    <row r="7156" spans="1:4" x14ac:dyDescent="0.2">
      <c r="A7156" s="2"/>
      <c r="B7156" s="2"/>
      <c r="C7156" s="2"/>
      <c r="D7156" s="2"/>
    </row>
    <row r="7157" spans="1:4" x14ac:dyDescent="0.2">
      <c r="A7157" s="2"/>
      <c r="B7157" s="2"/>
      <c r="C7157" s="2"/>
      <c r="D7157" s="2"/>
    </row>
    <row r="7158" spans="1:4" x14ac:dyDescent="0.2">
      <c r="A7158" s="2"/>
      <c r="B7158" s="2"/>
      <c r="C7158" s="2"/>
      <c r="D7158" s="2"/>
    </row>
    <row r="7159" spans="1:4" x14ac:dyDescent="0.2">
      <c r="A7159" s="2"/>
      <c r="B7159" s="2"/>
      <c r="C7159" s="2"/>
      <c r="D7159" s="2"/>
    </row>
    <row r="7160" spans="1:4" x14ac:dyDescent="0.2">
      <c r="A7160" s="2"/>
      <c r="B7160" s="2"/>
      <c r="C7160" s="2"/>
      <c r="D7160" s="2"/>
    </row>
    <row r="7161" spans="1:4" x14ac:dyDescent="0.2">
      <c r="A7161" s="2"/>
      <c r="B7161" s="2"/>
      <c r="C7161" s="2"/>
      <c r="D7161" s="2"/>
    </row>
    <row r="7162" spans="1:4" x14ac:dyDescent="0.2">
      <c r="A7162" s="2"/>
      <c r="B7162" s="2"/>
      <c r="C7162" s="2"/>
      <c r="D7162" s="2"/>
    </row>
    <row r="7163" spans="1:4" x14ac:dyDescent="0.2">
      <c r="A7163" s="2"/>
      <c r="B7163" s="2"/>
      <c r="C7163" s="2"/>
      <c r="D7163" s="2"/>
    </row>
    <row r="7164" spans="1:4" x14ac:dyDescent="0.2">
      <c r="A7164" s="2"/>
      <c r="B7164" s="2"/>
      <c r="C7164" s="2"/>
      <c r="D7164" s="2"/>
    </row>
    <row r="7165" spans="1:4" x14ac:dyDescent="0.2">
      <c r="A7165" s="2"/>
      <c r="B7165" s="2"/>
      <c r="C7165" s="2"/>
      <c r="D7165" s="2"/>
    </row>
    <row r="7166" spans="1:4" x14ac:dyDescent="0.2">
      <c r="A7166" s="2"/>
      <c r="B7166" s="2"/>
      <c r="C7166" s="2"/>
      <c r="D7166" s="2"/>
    </row>
    <row r="7167" spans="1:4" x14ac:dyDescent="0.2">
      <c r="A7167" s="2"/>
      <c r="B7167" s="2"/>
      <c r="C7167" s="2"/>
      <c r="D7167" s="2"/>
    </row>
    <row r="7168" spans="1:4" x14ac:dyDescent="0.2">
      <c r="A7168" s="2"/>
      <c r="B7168" s="2"/>
      <c r="C7168" s="2"/>
      <c r="D7168" s="2"/>
    </row>
    <row r="7169" spans="1:4" x14ac:dyDescent="0.2">
      <c r="A7169" s="2"/>
      <c r="B7169" s="2"/>
      <c r="C7169" s="2"/>
      <c r="D7169" s="2"/>
    </row>
    <row r="7170" spans="1:4" x14ac:dyDescent="0.2">
      <c r="A7170" s="2"/>
      <c r="B7170" s="2"/>
      <c r="C7170" s="2"/>
      <c r="D7170" s="2"/>
    </row>
    <row r="7171" spans="1:4" x14ac:dyDescent="0.2">
      <c r="A7171" s="2"/>
      <c r="B7171" s="2"/>
      <c r="C7171" s="2"/>
      <c r="D7171" s="2"/>
    </row>
    <row r="7172" spans="1:4" x14ac:dyDescent="0.2">
      <c r="A7172" s="2"/>
      <c r="B7172" s="2"/>
      <c r="C7172" s="2"/>
      <c r="D7172" s="2"/>
    </row>
    <row r="7173" spans="1:4" x14ac:dyDescent="0.2">
      <c r="A7173" s="2"/>
      <c r="B7173" s="2"/>
      <c r="C7173" s="2"/>
      <c r="D7173" s="2"/>
    </row>
    <row r="7174" spans="1:4" x14ac:dyDescent="0.2">
      <c r="A7174" s="2"/>
      <c r="B7174" s="2"/>
      <c r="C7174" s="2"/>
      <c r="D7174" s="2"/>
    </row>
    <row r="7175" spans="1:4" x14ac:dyDescent="0.2">
      <c r="A7175" s="2"/>
      <c r="B7175" s="2"/>
      <c r="C7175" s="2"/>
      <c r="D7175" s="2"/>
    </row>
    <row r="7176" spans="1:4" x14ac:dyDescent="0.2">
      <c r="A7176" s="2"/>
      <c r="B7176" s="2"/>
      <c r="C7176" s="2"/>
      <c r="D7176" s="2"/>
    </row>
    <row r="7177" spans="1:4" x14ac:dyDescent="0.2">
      <c r="A7177" s="2"/>
      <c r="B7177" s="2"/>
      <c r="C7177" s="2"/>
      <c r="D7177" s="2"/>
    </row>
    <row r="7178" spans="1:4" x14ac:dyDescent="0.2">
      <c r="A7178" s="2"/>
      <c r="B7178" s="2"/>
      <c r="C7178" s="2"/>
      <c r="D7178" s="2"/>
    </row>
    <row r="7179" spans="1:4" x14ac:dyDescent="0.2">
      <c r="A7179" s="2"/>
      <c r="B7179" s="2"/>
      <c r="C7179" s="2"/>
      <c r="D7179" s="2"/>
    </row>
    <row r="7180" spans="1:4" x14ac:dyDescent="0.2">
      <c r="A7180" s="2"/>
      <c r="B7180" s="2"/>
      <c r="C7180" s="2"/>
      <c r="D7180" s="2"/>
    </row>
    <row r="7181" spans="1:4" x14ac:dyDescent="0.2">
      <c r="A7181" s="2"/>
      <c r="B7181" s="2"/>
      <c r="C7181" s="2"/>
      <c r="D7181" s="2"/>
    </row>
    <row r="7182" spans="1:4" x14ac:dyDescent="0.2">
      <c r="A7182" s="2"/>
      <c r="B7182" s="2"/>
      <c r="C7182" s="2"/>
      <c r="D7182" s="2"/>
    </row>
    <row r="7183" spans="1:4" x14ac:dyDescent="0.2">
      <c r="A7183" s="2"/>
      <c r="B7183" s="2"/>
      <c r="C7183" s="2"/>
      <c r="D7183" s="2"/>
    </row>
    <row r="7184" spans="1:4" x14ac:dyDescent="0.2">
      <c r="A7184" s="2"/>
      <c r="B7184" s="2"/>
      <c r="C7184" s="2"/>
      <c r="D7184" s="2"/>
    </row>
    <row r="7185" spans="1:4" x14ac:dyDescent="0.2">
      <c r="A7185" s="2"/>
      <c r="B7185" s="2"/>
      <c r="C7185" s="2"/>
      <c r="D7185" s="2"/>
    </row>
    <row r="7186" spans="1:4" x14ac:dyDescent="0.2">
      <c r="A7186" s="2"/>
      <c r="B7186" s="2"/>
      <c r="C7186" s="2"/>
      <c r="D7186" s="2"/>
    </row>
    <row r="7187" spans="1:4" x14ac:dyDescent="0.2">
      <c r="A7187" s="2"/>
      <c r="B7187" s="2"/>
      <c r="C7187" s="2"/>
      <c r="D7187" s="2"/>
    </row>
    <row r="7188" spans="1:4" x14ac:dyDescent="0.2">
      <c r="A7188" s="2"/>
      <c r="B7188" s="2"/>
      <c r="C7188" s="2"/>
      <c r="D7188" s="2"/>
    </row>
    <row r="7189" spans="1:4" x14ac:dyDescent="0.2">
      <c r="A7189" s="2"/>
      <c r="B7189" s="2"/>
      <c r="C7189" s="2"/>
      <c r="D7189" s="2"/>
    </row>
    <row r="7190" spans="1:4" x14ac:dyDescent="0.2">
      <c r="A7190" s="2"/>
      <c r="B7190" s="2"/>
      <c r="C7190" s="2"/>
      <c r="D7190" s="2"/>
    </row>
    <row r="7191" spans="1:4" x14ac:dyDescent="0.2">
      <c r="A7191" s="2"/>
      <c r="B7191" s="2"/>
      <c r="C7191" s="2"/>
      <c r="D7191" s="2"/>
    </row>
    <row r="7192" spans="1:4" x14ac:dyDescent="0.2">
      <c r="A7192" s="2"/>
      <c r="B7192" s="2"/>
      <c r="C7192" s="2"/>
      <c r="D7192" s="2"/>
    </row>
    <row r="7193" spans="1:4" x14ac:dyDescent="0.2">
      <c r="A7193" s="2"/>
      <c r="B7193" s="2"/>
      <c r="C7193" s="2"/>
      <c r="D7193" s="2"/>
    </row>
    <row r="7194" spans="1:4" x14ac:dyDescent="0.2">
      <c r="A7194" s="2"/>
      <c r="B7194" s="2"/>
      <c r="C7194" s="2"/>
      <c r="D7194" s="2"/>
    </row>
    <row r="7195" spans="1:4" x14ac:dyDescent="0.2">
      <c r="A7195" s="2"/>
      <c r="B7195" s="2"/>
      <c r="C7195" s="2"/>
      <c r="D7195" s="2"/>
    </row>
    <row r="7196" spans="1:4" x14ac:dyDescent="0.2">
      <c r="A7196" s="2"/>
      <c r="B7196" s="2"/>
      <c r="C7196" s="2"/>
      <c r="D7196" s="2"/>
    </row>
    <row r="7197" spans="1:4" x14ac:dyDescent="0.2">
      <c r="A7197" s="2"/>
      <c r="B7197" s="2"/>
      <c r="C7197" s="2"/>
      <c r="D7197" s="2"/>
    </row>
    <row r="7198" spans="1:4" x14ac:dyDescent="0.2">
      <c r="A7198" s="2"/>
      <c r="B7198" s="2"/>
      <c r="C7198" s="2"/>
      <c r="D7198" s="2"/>
    </row>
    <row r="7199" spans="1:4" x14ac:dyDescent="0.2">
      <c r="A7199" s="2"/>
      <c r="B7199" s="2"/>
      <c r="C7199" s="2"/>
      <c r="D7199" s="2"/>
    </row>
    <row r="7200" spans="1:4" x14ac:dyDescent="0.2">
      <c r="A7200" s="2"/>
      <c r="B7200" s="2"/>
      <c r="C7200" s="2"/>
      <c r="D7200" s="2"/>
    </row>
    <row r="7201" spans="1:4" x14ac:dyDescent="0.2">
      <c r="A7201" s="2"/>
      <c r="B7201" s="2"/>
      <c r="C7201" s="2"/>
      <c r="D7201" s="2"/>
    </row>
    <row r="7202" spans="1:4" x14ac:dyDescent="0.2">
      <c r="A7202" s="2"/>
      <c r="B7202" s="2"/>
      <c r="C7202" s="2"/>
      <c r="D7202" s="2"/>
    </row>
    <row r="7203" spans="1:4" x14ac:dyDescent="0.2">
      <c r="A7203" s="2"/>
      <c r="B7203" s="2"/>
      <c r="C7203" s="2"/>
      <c r="D7203" s="2"/>
    </row>
    <row r="7204" spans="1:4" x14ac:dyDescent="0.2">
      <c r="A7204" s="2"/>
      <c r="B7204" s="2"/>
      <c r="C7204" s="2"/>
      <c r="D7204" s="2"/>
    </row>
    <row r="7205" spans="1:4" x14ac:dyDescent="0.2">
      <c r="A7205" s="2"/>
      <c r="B7205" s="2"/>
      <c r="C7205" s="2"/>
      <c r="D7205" s="2"/>
    </row>
    <row r="7206" spans="1:4" x14ac:dyDescent="0.2">
      <c r="A7206" s="2"/>
      <c r="B7206" s="2"/>
      <c r="C7206" s="2"/>
      <c r="D7206" s="2"/>
    </row>
    <row r="7207" spans="1:4" x14ac:dyDescent="0.2">
      <c r="A7207" s="2"/>
      <c r="B7207" s="2"/>
      <c r="C7207" s="2"/>
      <c r="D7207" s="2"/>
    </row>
    <row r="7208" spans="1:4" x14ac:dyDescent="0.2">
      <c r="A7208" s="2"/>
      <c r="B7208" s="2"/>
      <c r="C7208" s="2"/>
      <c r="D7208" s="2"/>
    </row>
    <row r="7209" spans="1:4" x14ac:dyDescent="0.2">
      <c r="A7209" s="2"/>
      <c r="B7209" s="2"/>
      <c r="C7209" s="2"/>
      <c r="D7209" s="2"/>
    </row>
    <row r="7210" spans="1:4" x14ac:dyDescent="0.2">
      <c r="A7210" s="2"/>
      <c r="B7210" s="2"/>
      <c r="C7210" s="2"/>
      <c r="D7210" s="2"/>
    </row>
    <row r="7211" spans="1:4" x14ac:dyDescent="0.2">
      <c r="A7211" s="2"/>
      <c r="B7211" s="2"/>
      <c r="C7211" s="2"/>
      <c r="D7211" s="2"/>
    </row>
    <row r="7212" spans="1:4" x14ac:dyDescent="0.2">
      <c r="A7212" s="2"/>
      <c r="B7212" s="2"/>
      <c r="C7212" s="2"/>
      <c r="D7212" s="2"/>
    </row>
    <row r="7213" spans="1:4" x14ac:dyDescent="0.2">
      <c r="A7213" s="2"/>
      <c r="B7213" s="2"/>
      <c r="C7213" s="2"/>
      <c r="D7213" s="2"/>
    </row>
    <row r="7214" spans="1:4" x14ac:dyDescent="0.2">
      <c r="A7214" s="2"/>
      <c r="B7214" s="2"/>
      <c r="C7214" s="2"/>
      <c r="D7214" s="2"/>
    </row>
    <row r="7215" spans="1:4" x14ac:dyDescent="0.2">
      <c r="A7215" s="2"/>
      <c r="B7215" s="2"/>
      <c r="C7215" s="2"/>
      <c r="D7215" s="2"/>
    </row>
    <row r="7216" spans="1:4" x14ac:dyDescent="0.2">
      <c r="A7216" s="2"/>
      <c r="B7216" s="2"/>
      <c r="C7216" s="2"/>
      <c r="D7216" s="2"/>
    </row>
    <row r="7217" spans="1:4" x14ac:dyDescent="0.2">
      <c r="A7217" s="2"/>
      <c r="B7217" s="2"/>
      <c r="C7217" s="2"/>
      <c r="D7217" s="2"/>
    </row>
    <row r="7218" spans="1:4" x14ac:dyDescent="0.2">
      <c r="A7218" s="2"/>
      <c r="B7218" s="2"/>
      <c r="C7218" s="2"/>
      <c r="D7218" s="2"/>
    </row>
    <row r="7219" spans="1:4" x14ac:dyDescent="0.2">
      <c r="A7219" s="2"/>
      <c r="B7219" s="2"/>
      <c r="C7219" s="2"/>
      <c r="D7219" s="2"/>
    </row>
    <row r="7220" spans="1:4" x14ac:dyDescent="0.2">
      <c r="A7220" s="2"/>
      <c r="B7220" s="2"/>
      <c r="C7220" s="2"/>
      <c r="D7220" s="2"/>
    </row>
    <row r="7221" spans="1:4" x14ac:dyDescent="0.2">
      <c r="A7221" s="2"/>
      <c r="B7221" s="2"/>
      <c r="C7221" s="2"/>
      <c r="D7221" s="2"/>
    </row>
    <row r="7222" spans="1:4" x14ac:dyDescent="0.2">
      <c r="A7222" s="2"/>
      <c r="B7222" s="2"/>
      <c r="C7222" s="2"/>
      <c r="D7222" s="2"/>
    </row>
    <row r="7223" spans="1:4" x14ac:dyDescent="0.2">
      <c r="A7223" s="2"/>
      <c r="B7223" s="2"/>
      <c r="C7223" s="2"/>
      <c r="D7223" s="2"/>
    </row>
    <row r="7224" spans="1:4" x14ac:dyDescent="0.2">
      <c r="A7224" s="2"/>
      <c r="B7224" s="2"/>
      <c r="C7224" s="2"/>
      <c r="D7224" s="2"/>
    </row>
    <row r="7225" spans="1:4" x14ac:dyDescent="0.2">
      <c r="A7225" s="2"/>
      <c r="B7225" s="2"/>
      <c r="C7225" s="2"/>
      <c r="D7225" s="2"/>
    </row>
    <row r="7226" spans="1:4" x14ac:dyDescent="0.2">
      <c r="A7226" s="2"/>
      <c r="B7226" s="2"/>
      <c r="C7226" s="2"/>
      <c r="D7226" s="2"/>
    </row>
    <row r="7227" spans="1:4" x14ac:dyDescent="0.2">
      <c r="A7227" s="2"/>
      <c r="B7227" s="2"/>
      <c r="C7227" s="2"/>
      <c r="D7227" s="2"/>
    </row>
    <row r="7228" spans="1:4" x14ac:dyDescent="0.2">
      <c r="A7228" s="2"/>
      <c r="B7228" s="2"/>
      <c r="C7228" s="2"/>
      <c r="D7228" s="2"/>
    </row>
    <row r="7229" spans="1:4" x14ac:dyDescent="0.2">
      <c r="A7229" s="2"/>
      <c r="B7229" s="2"/>
      <c r="C7229" s="2"/>
      <c r="D7229" s="2"/>
    </row>
    <row r="7230" spans="1:4" x14ac:dyDescent="0.2">
      <c r="A7230" s="2"/>
      <c r="B7230" s="2"/>
      <c r="C7230" s="2"/>
      <c r="D7230" s="2"/>
    </row>
    <row r="7231" spans="1:4" x14ac:dyDescent="0.2">
      <c r="A7231" s="2"/>
      <c r="B7231" s="2"/>
      <c r="C7231" s="2"/>
      <c r="D7231" s="2"/>
    </row>
    <row r="7232" spans="1:4" x14ac:dyDescent="0.2">
      <c r="A7232" s="2"/>
      <c r="B7232" s="2"/>
      <c r="C7232" s="2"/>
      <c r="D7232" s="2"/>
    </row>
    <row r="7233" spans="1:4" x14ac:dyDescent="0.2">
      <c r="A7233" s="2"/>
      <c r="B7233" s="2"/>
      <c r="C7233" s="2"/>
      <c r="D7233" s="2"/>
    </row>
    <row r="7234" spans="1:4" x14ac:dyDescent="0.2">
      <c r="A7234" s="2"/>
      <c r="B7234" s="2"/>
      <c r="C7234" s="2"/>
      <c r="D7234" s="2"/>
    </row>
    <row r="7235" spans="1:4" x14ac:dyDescent="0.2">
      <c r="A7235" s="2"/>
      <c r="B7235" s="2"/>
      <c r="C7235" s="2"/>
      <c r="D7235" s="2"/>
    </row>
    <row r="7236" spans="1:4" x14ac:dyDescent="0.2">
      <c r="A7236" s="2"/>
      <c r="B7236" s="2"/>
      <c r="C7236" s="2"/>
      <c r="D7236" s="2"/>
    </row>
    <row r="7237" spans="1:4" x14ac:dyDescent="0.2">
      <c r="A7237" s="2"/>
      <c r="B7237" s="2"/>
      <c r="C7237" s="2"/>
      <c r="D7237" s="2"/>
    </row>
    <row r="7238" spans="1:4" x14ac:dyDescent="0.2">
      <c r="A7238" s="2"/>
      <c r="B7238" s="2"/>
      <c r="C7238" s="2"/>
      <c r="D7238" s="2"/>
    </row>
    <row r="7239" spans="1:4" x14ac:dyDescent="0.2">
      <c r="A7239" s="2"/>
      <c r="B7239" s="2"/>
      <c r="C7239" s="2"/>
      <c r="D7239" s="2"/>
    </row>
    <row r="7240" spans="1:4" x14ac:dyDescent="0.2">
      <c r="A7240" s="2"/>
      <c r="B7240" s="2"/>
      <c r="C7240" s="2"/>
      <c r="D7240" s="2"/>
    </row>
    <row r="7241" spans="1:4" x14ac:dyDescent="0.2">
      <c r="A7241" s="2"/>
      <c r="B7241" s="2"/>
      <c r="C7241" s="2"/>
      <c r="D7241" s="2"/>
    </row>
    <row r="7242" spans="1:4" x14ac:dyDescent="0.2">
      <c r="A7242" s="2"/>
      <c r="B7242" s="2"/>
      <c r="C7242" s="2"/>
      <c r="D7242" s="2"/>
    </row>
    <row r="7243" spans="1:4" x14ac:dyDescent="0.2">
      <c r="A7243" s="2"/>
      <c r="B7243" s="2"/>
      <c r="C7243" s="2"/>
      <c r="D7243" s="2"/>
    </row>
    <row r="7244" spans="1:4" x14ac:dyDescent="0.2">
      <c r="A7244" s="2"/>
      <c r="B7244" s="2"/>
      <c r="C7244" s="2"/>
      <c r="D7244" s="2"/>
    </row>
    <row r="7245" spans="1:4" x14ac:dyDescent="0.2">
      <c r="A7245" s="2"/>
      <c r="B7245" s="2"/>
      <c r="C7245" s="2"/>
      <c r="D7245" s="2"/>
    </row>
    <row r="7246" spans="1:4" x14ac:dyDescent="0.2">
      <c r="A7246" s="2"/>
      <c r="B7246" s="2"/>
      <c r="C7246" s="2"/>
      <c r="D7246" s="2"/>
    </row>
    <row r="7247" spans="1:4" x14ac:dyDescent="0.2">
      <c r="A7247" s="2"/>
      <c r="B7247" s="2"/>
      <c r="C7247" s="2"/>
      <c r="D7247" s="2"/>
    </row>
    <row r="7248" spans="1:4" x14ac:dyDescent="0.2">
      <c r="A7248" s="2"/>
      <c r="B7248" s="2"/>
      <c r="C7248" s="2"/>
      <c r="D7248" s="2"/>
    </row>
    <row r="7249" spans="1:4" x14ac:dyDescent="0.2">
      <c r="A7249" s="2"/>
      <c r="B7249" s="2"/>
      <c r="C7249" s="2"/>
      <c r="D7249" s="2"/>
    </row>
    <row r="7250" spans="1:4" x14ac:dyDescent="0.2">
      <c r="A7250" s="2"/>
      <c r="B7250" s="2"/>
      <c r="C7250" s="2"/>
      <c r="D7250" s="2"/>
    </row>
    <row r="7251" spans="1:4" x14ac:dyDescent="0.2">
      <c r="A7251" s="2"/>
      <c r="B7251" s="2"/>
      <c r="C7251" s="2"/>
      <c r="D7251" s="2"/>
    </row>
    <row r="7252" spans="1:4" x14ac:dyDescent="0.2">
      <c r="A7252" s="2"/>
      <c r="B7252" s="2"/>
      <c r="C7252" s="2"/>
      <c r="D7252" s="2"/>
    </row>
    <row r="7253" spans="1:4" x14ac:dyDescent="0.2">
      <c r="A7253" s="2"/>
      <c r="B7253" s="2"/>
      <c r="C7253" s="2"/>
      <c r="D7253" s="2"/>
    </row>
    <row r="7254" spans="1:4" x14ac:dyDescent="0.2">
      <c r="A7254" s="2"/>
      <c r="B7254" s="2"/>
      <c r="C7254" s="2"/>
      <c r="D7254" s="2"/>
    </row>
    <row r="7255" spans="1:4" x14ac:dyDescent="0.2">
      <c r="A7255" s="2"/>
      <c r="B7255" s="2"/>
      <c r="C7255" s="2"/>
      <c r="D7255" s="2"/>
    </row>
    <row r="7256" spans="1:4" x14ac:dyDescent="0.2">
      <c r="A7256" s="2"/>
      <c r="B7256" s="2"/>
      <c r="C7256" s="2"/>
      <c r="D7256" s="2"/>
    </row>
    <row r="7257" spans="1:4" x14ac:dyDescent="0.2">
      <c r="A7257" s="2"/>
      <c r="B7257" s="2"/>
      <c r="C7257" s="2"/>
      <c r="D7257" s="2"/>
    </row>
    <row r="7258" spans="1:4" x14ac:dyDescent="0.2">
      <c r="A7258" s="2"/>
      <c r="B7258" s="2"/>
      <c r="C7258" s="2"/>
      <c r="D7258" s="2"/>
    </row>
    <row r="7259" spans="1:4" x14ac:dyDescent="0.2">
      <c r="A7259" s="2"/>
      <c r="B7259" s="2"/>
      <c r="C7259" s="2"/>
      <c r="D7259" s="2"/>
    </row>
    <row r="7260" spans="1:4" x14ac:dyDescent="0.2">
      <c r="A7260" s="2"/>
      <c r="B7260" s="2"/>
      <c r="C7260" s="2"/>
      <c r="D7260" s="2"/>
    </row>
    <row r="7261" spans="1:4" x14ac:dyDescent="0.2">
      <c r="A7261" s="2"/>
      <c r="B7261" s="2"/>
      <c r="C7261" s="2"/>
      <c r="D7261" s="2"/>
    </row>
    <row r="7262" spans="1:4" x14ac:dyDescent="0.2">
      <c r="A7262" s="2"/>
      <c r="B7262" s="2"/>
      <c r="C7262" s="2"/>
      <c r="D7262" s="2"/>
    </row>
    <row r="7263" spans="1:4" x14ac:dyDescent="0.2">
      <c r="A7263" s="2"/>
      <c r="B7263" s="2"/>
      <c r="C7263" s="2"/>
      <c r="D7263" s="2"/>
    </row>
    <row r="7264" spans="1:4" x14ac:dyDescent="0.2">
      <c r="A7264" s="2"/>
      <c r="B7264" s="2"/>
      <c r="C7264" s="2"/>
      <c r="D7264" s="2"/>
    </row>
    <row r="7265" spans="1:4" x14ac:dyDescent="0.2">
      <c r="A7265" s="2"/>
      <c r="B7265" s="2"/>
      <c r="C7265" s="2"/>
      <c r="D7265" s="2"/>
    </row>
    <row r="7266" spans="1:4" x14ac:dyDescent="0.2">
      <c r="A7266" s="2"/>
      <c r="B7266" s="2"/>
      <c r="C7266" s="2"/>
      <c r="D7266" s="2"/>
    </row>
    <row r="7267" spans="1:4" x14ac:dyDescent="0.2">
      <c r="A7267" s="2"/>
      <c r="B7267" s="2"/>
      <c r="C7267" s="2"/>
      <c r="D7267" s="2"/>
    </row>
    <row r="7268" spans="1:4" x14ac:dyDescent="0.2">
      <c r="A7268" s="2"/>
      <c r="B7268" s="2"/>
      <c r="C7268" s="2"/>
      <c r="D7268" s="2"/>
    </row>
    <row r="7269" spans="1:4" x14ac:dyDescent="0.2">
      <c r="A7269" s="2"/>
      <c r="B7269" s="2"/>
      <c r="C7269" s="2"/>
      <c r="D7269" s="2"/>
    </row>
    <row r="7270" spans="1:4" x14ac:dyDescent="0.2">
      <c r="A7270" s="2"/>
      <c r="B7270" s="2"/>
      <c r="C7270" s="2"/>
      <c r="D7270" s="2"/>
    </row>
    <row r="7271" spans="1:4" x14ac:dyDescent="0.2">
      <c r="A7271" s="2"/>
      <c r="B7271" s="2"/>
      <c r="C7271" s="2"/>
      <c r="D7271" s="2"/>
    </row>
    <row r="7272" spans="1:4" x14ac:dyDescent="0.2">
      <c r="A7272" s="2"/>
      <c r="B7272" s="2"/>
      <c r="C7272" s="2"/>
      <c r="D7272" s="2"/>
    </row>
    <row r="7273" spans="1:4" x14ac:dyDescent="0.2">
      <c r="A7273" s="2"/>
      <c r="B7273" s="2"/>
      <c r="C7273" s="2"/>
      <c r="D7273" s="2"/>
    </row>
    <row r="7274" spans="1:4" x14ac:dyDescent="0.2">
      <c r="A7274" s="2"/>
      <c r="B7274" s="2"/>
      <c r="C7274" s="2"/>
      <c r="D7274" s="2"/>
    </row>
    <row r="7275" spans="1:4" x14ac:dyDescent="0.2">
      <c r="A7275" s="2"/>
      <c r="B7275" s="2"/>
      <c r="C7275" s="2"/>
      <c r="D7275" s="2"/>
    </row>
    <row r="7276" spans="1:4" x14ac:dyDescent="0.2">
      <c r="A7276" s="2"/>
      <c r="B7276" s="2"/>
      <c r="C7276" s="2"/>
      <c r="D7276" s="2"/>
    </row>
    <row r="7277" spans="1:4" x14ac:dyDescent="0.2">
      <c r="A7277" s="2"/>
      <c r="B7277" s="2"/>
      <c r="C7277" s="2"/>
      <c r="D7277" s="2"/>
    </row>
    <row r="7278" spans="1:4" x14ac:dyDescent="0.2">
      <c r="A7278" s="2"/>
      <c r="B7278" s="2"/>
      <c r="C7278" s="2"/>
      <c r="D7278" s="2"/>
    </row>
    <row r="7279" spans="1:4" x14ac:dyDescent="0.2">
      <c r="A7279" s="2"/>
      <c r="B7279" s="2"/>
      <c r="C7279" s="2"/>
      <c r="D7279" s="2"/>
    </row>
    <row r="7280" spans="1:4" x14ac:dyDescent="0.2">
      <c r="A7280" s="2"/>
      <c r="B7280" s="2"/>
      <c r="C7280" s="2"/>
      <c r="D7280" s="2"/>
    </row>
    <row r="7281" spans="1:4" x14ac:dyDescent="0.2">
      <c r="A7281" s="2"/>
      <c r="B7281" s="2"/>
      <c r="C7281" s="2"/>
      <c r="D7281" s="2"/>
    </row>
    <row r="7282" spans="1:4" x14ac:dyDescent="0.2">
      <c r="A7282" s="2"/>
      <c r="B7282" s="2"/>
      <c r="C7282" s="2"/>
      <c r="D7282" s="2"/>
    </row>
    <row r="7283" spans="1:4" x14ac:dyDescent="0.2">
      <c r="A7283" s="2"/>
      <c r="B7283" s="2"/>
      <c r="C7283" s="2"/>
      <c r="D7283" s="2"/>
    </row>
    <row r="7284" spans="1:4" x14ac:dyDescent="0.2">
      <c r="A7284" s="2"/>
      <c r="B7284" s="2"/>
      <c r="C7284" s="2"/>
      <c r="D7284" s="2"/>
    </row>
    <row r="7285" spans="1:4" x14ac:dyDescent="0.2">
      <c r="A7285" s="2"/>
      <c r="B7285" s="2"/>
      <c r="C7285" s="2"/>
      <c r="D7285" s="2"/>
    </row>
    <row r="7286" spans="1:4" x14ac:dyDescent="0.2">
      <c r="A7286" s="2"/>
      <c r="B7286" s="2"/>
      <c r="C7286" s="2"/>
      <c r="D7286" s="2"/>
    </row>
    <row r="7287" spans="1:4" x14ac:dyDescent="0.2">
      <c r="A7287" s="2"/>
      <c r="B7287" s="2"/>
      <c r="C7287" s="2"/>
      <c r="D7287" s="2"/>
    </row>
    <row r="7288" spans="1:4" x14ac:dyDescent="0.2">
      <c r="A7288" s="2"/>
      <c r="B7288" s="2"/>
      <c r="C7288" s="2"/>
      <c r="D7288" s="2"/>
    </row>
    <row r="7289" spans="1:4" x14ac:dyDescent="0.2">
      <c r="A7289" s="2"/>
      <c r="B7289" s="2"/>
      <c r="C7289" s="2"/>
      <c r="D7289" s="2"/>
    </row>
    <row r="7290" spans="1:4" x14ac:dyDescent="0.2">
      <c r="A7290" s="2"/>
      <c r="B7290" s="2"/>
      <c r="C7290" s="2"/>
      <c r="D7290" s="2"/>
    </row>
    <row r="7291" spans="1:4" x14ac:dyDescent="0.2">
      <c r="A7291" s="2"/>
      <c r="B7291" s="2"/>
      <c r="C7291" s="2"/>
      <c r="D7291" s="2"/>
    </row>
    <row r="7292" spans="1:4" x14ac:dyDescent="0.2">
      <c r="A7292" s="2"/>
      <c r="B7292" s="2"/>
      <c r="C7292" s="2"/>
      <c r="D7292" s="2"/>
    </row>
    <row r="7293" spans="1:4" x14ac:dyDescent="0.2">
      <c r="A7293" s="2"/>
      <c r="B7293" s="2"/>
      <c r="C7293" s="2"/>
      <c r="D7293" s="2"/>
    </row>
    <row r="7294" spans="1:4" x14ac:dyDescent="0.2">
      <c r="A7294" s="2"/>
      <c r="B7294" s="2"/>
      <c r="C7294" s="2"/>
      <c r="D7294" s="2"/>
    </row>
    <row r="7295" spans="1:4" x14ac:dyDescent="0.2">
      <c r="A7295" s="2"/>
      <c r="B7295" s="2"/>
      <c r="C7295" s="2"/>
      <c r="D7295" s="2"/>
    </row>
    <row r="7296" spans="1:4" x14ac:dyDescent="0.2">
      <c r="A7296" s="2"/>
      <c r="B7296" s="2"/>
      <c r="C7296" s="2"/>
      <c r="D7296" s="2"/>
    </row>
    <row r="7297" spans="1:4" x14ac:dyDescent="0.2">
      <c r="A7297" s="2"/>
      <c r="B7297" s="2"/>
      <c r="C7297" s="2"/>
      <c r="D7297" s="2"/>
    </row>
    <row r="7298" spans="1:4" x14ac:dyDescent="0.2">
      <c r="A7298" s="2"/>
      <c r="B7298" s="2"/>
      <c r="C7298" s="2"/>
      <c r="D7298" s="2"/>
    </row>
    <row r="7299" spans="1:4" x14ac:dyDescent="0.2">
      <c r="A7299" s="2"/>
      <c r="B7299" s="2"/>
      <c r="C7299" s="2"/>
      <c r="D7299" s="2"/>
    </row>
    <row r="7300" spans="1:4" x14ac:dyDescent="0.2">
      <c r="A7300" s="2"/>
      <c r="B7300" s="2"/>
      <c r="C7300" s="2"/>
      <c r="D7300" s="2"/>
    </row>
    <row r="7301" spans="1:4" x14ac:dyDescent="0.2">
      <c r="A7301" s="2"/>
      <c r="B7301" s="2"/>
      <c r="C7301" s="2"/>
      <c r="D7301" s="2"/>
    </row>
    <row r="7302" spans="1:4" x14ac:dyDescent="0.2">
      <c r="A7302" s="2"/>
      <c r="B7302" s="2"/>
      <c r="C7302" s="2"/>
      <c r="D7302" s="2"/>
    </row>
    <row r="7303" spans="1:4" x14ac:dyDescent="0.2">
      <c r="A7303" s="2"/>
      <c r="B7303" s="2"/>
      <c r="C7303" s="2"/>
      <c r="D7303" s="2"/>
    </row>
    <row r="7304" spans="1:4" x14ac:dyDescent="0.2">
      <c r="A7304" s="2"/>
      <c r="B7304" s="2"/>
      <c r="C7304" s="2"/>
      <c r="D7304" s="2"/>
    </row>
    <row r="7305" spans="1:4" x14ac:dyDescent="0.2">
      <c r="A7305" s="2"/>
      <c r="B7305" s="2"/>
      <c r="C7305" s="2"/>
      <c r="D7305" s="2"/>
    </row>
    <row r="7306" spans="1:4" x14ac:dyDescent="0.2">
      <c r="A7306" s="2"/>
      <c r="B7306" s="2"/>
      <c r="C7306" s="2"/>
      <c r="D7306" s="2"/>
    </row>
    <row r="7307" spans="1:4" x14ac:dyDescent="0.2">
      <c r="A7307" s="2"/>
      <c r="B7307" s="2"/>
      <c r="C7307" s="2"/>
      <c r="D7307" s="2"/>
    </row>
    <row r="7308" spans="1:4" x14ac:dyDescent="0.2">
      <c r="A7308" s="2"/>
      <c r="B7308" s="2"/>
      <c r="C7308" s="2"/>
      <c r="D7308" s="2"/>
    </row>
    <row r="7309" spans="1:4" x14ac:dyDescent="0.2">
      <c r="A7309" s="2"/>
      <c r="B7309" s="2"/>
      <c r="C7309" s="2"/>
      <c r="D7309" s="2"/>
    </row>
    <row r="7310" spans="1:4" x14ac:dyDescent="0.2">
      <c r="A7310" s="2"/>
      <c r="B7310" s="2"/>
      <c r="C7310" s="2"/>
      <c r="D7310" s="2"/>
    </row>
    <row r="7311" spans="1:4" x14ac:dyDescent="0.2">
      <c r="A7311" s="2"/>
      <c r="B7311" s="2"/>
      <c r="C7311" s="2"/>
      <c r="D7311" s="2"/>
    </row>
    <row r="7312" spans="1:4" x14ac:dyDescent="0.2">
      <c r="A7312" s="2"/>
      <c r="B7312" s="2"/>
      <c r="C7312" s="2"/>
      <c r="D7312" s="2"/>
    </row>
    <row r="7313" spans="1:4" x14ac:dyDescent="0.2">
      <c r="A7313" s="2"/>
      <c r="B7313" s="2"/>
      <c r="C7313" s="2"/>
      <c r="D7313" s="2"/>
    </row>
    <row r="7314" spans="1:4" x14ac:dyDescent="0.2">
      <c r="A7314" s="2"/>
      <c r="B7314" s="2"/>
      <c r="C7314" s="2"/>
      <c r="D7314" s="2"/>
    </row>
    <row r="7315" spans="1:4" x14ac:dyDescent="0.2">
      <c r="A7315" s="2"/>
      <c r="B7315" s="2"/>
      <c r="C7315" s="2"/>
      <c r="D7315" s="2"/>
    </row>
    <row r="7316" spans="1:4" x14ac:dyDescent="0.2">
      <c r="A7316" s="2"/>
      <c r="B7316" s="2"/>
      <c r="C7316" s="2"/>
      <c r="D7316" s="2"/>
    </row>
    <row r="7317" spans="1:4" x14ac:dyDescent="0.2">
      <c r="A7317" s="2"/>
      <c r="B7317" s="2"/>
      <c r="C7317" s="2"/>
      <c r="D7317" s="2"/>
    </row>
    <row r="7318" spans="1:4" x14ac:dyDescent="0.2">
      <c r="A7318" s="2"/>
      <c r="B7318" s="2"/>
      <c r="C7318" s="2"/>
      <c r="D7318" s="2"/>
    </row>
    <row r="7319" spans="1:4" x14ac:dyDescent="0.2">
      <c r="A7319" s="2"/>
      <c r="B7319" s="2"/>
      <c r="C7319" s="2"/>
      <c r="D7319" s="2"/>
    </row>
    <row r="7320" spans="1:4" x14ac:dyDescent="0.2">
      <c r="A7320" s="2"/>
      <c r="B7320" s="2"/>
      <c r="C7320" s="2"/>
      <c r="D7320" s="2"/>
    </row>
    <row r="7321" spans="1:4" x14ac:dyDescent="0.2">
      <c r="A7321" s="2"/>
      <c r="B7321" s="2"/>
      <c r="C7321" s="2"/>
      <c r="D7321" s="2"/>
    </row>
    <row r="7322" spans="1:4" x14ac:dyDescent="0.2">
      <c r="A7322" s="2"/>
      <c r="B7322" s="2"/>
      <c r="C7322" s="2"/>
      <c r="D7322" s="2"/>
    </row>
    <row r="7323" spans="1:4" x14ac:dyDescent="0.2">
      <c r="A7323" s="2"/>
      <c r="B7323" s="2"/>
      <c r="C7323" s="2"/>
      <c r="D7323" s="2"/>
    </row>
    <row r="7324" spans="1:4" x14ac:dyDescent="0.2">
      <c r="A7324" s="2"/>
      <c r="B7324" s="2"/>
      <c r="C7324" s="2"/>
      <c r="D7324" s="2"/>
    </row>
    <row r="7325" spans="1:4" x14ac:dyDescent="0.2">
      <c r="A7325" s="2"/>
      <c r="B7325" s="2"/>
      <c r="C7325" s="2"/>
      <c r="D7325" s="2"/>
    </row>
    <row r="7326" spans="1:4" x14ac:dyDescent="0.2">
      <c r="A7326" s="2"/>
      <c r="B7326" s="2"/>
      <c r="C7326" s="2"/>
      <c r="D7326" s="2"/>
    </row>
    <row r="7327" spans="1:4" x14ac:dyDescent="0.2">
      <c r="A7327" s="2"/>
      <c r="B7327" s="2"/>
      <c r="C7327" s="2"/>
      <c r="D7327" s="2"/>
    </row>
    <row r="7328" spans="1:4" x14ac:dyDescent="0.2">
      <c r="A7328" s="2"/>
      <c r="B7328" s="2"/>
      <c r="C7328" s="2"/>
      <c r="D7328" s="2"/>
    </row>
    <row r="7329" spans="1:4" x14ac:dyDescent="0.2">
      <c r="A7329" s="2"/>
      <c r="B7329" s="2"/>
      <c r="C7329" s="2"/>
      <c r="D7329" s="2"/>
    </row>
    <row r="7330" spans="1:4" x14ac:dyDescent="0.2">
      <c r="A7330" s="2"/>
      <c r="B7330" s="2"/>
      <c r="C7330" s="2"/>
      <c r="D7330" s="2"/>
    </row>
    <row r="7331" spans="1:4" x14ac:dyDescent="0.2">
      <c r="A7331" s="2"/>
      <c r="B7331" s="2"/>
      <c r="C7331" s="2"/>
      <c r="D7331" s="2"/>
    </row>
    <row r="7332" spans="1:4" x14ac:dyDescent="0.2">
      <c r="A7332" s="2"/>
      <c r="B7332" s="2"/>
      <c r="C7332" s="2"/>
      <c r="D7332" s="2"/>
    </row>
    <row r="7333" spans="1:4" x14ac:dyDescent="0.2">
      <c r="A7333" s="2"/>
      <c r="B7333" s="2"/>
      <c r="C7333" s="2"/>
      <c r="D7333" s="2"/>
    </row>
    <row r="7334" spans="1:4" x14ac:dyDescent="0.2">
      <c r="A7334" s="2"/>
      <c r="B7334" s="2"/>
      <c r="C7334" s="2"/>
      <c r="D7334" s="2"/>
    </row>
    <row r="7335" spans="1:4" x14ac:dyDescent="0.2">
      <c r="A7335" s="2"/>
      <c r="B7335" s="2"/>
      <c r="C7335" s="2"/>
      <c r="D7335" s="2"/>
    </row>
    <row r="7336" spans="1:4" x14ac:dyDescent="0.2">
      <c r="A7336" s="2"/>
      <c r="B7336" s="2"/>
      <c r="C7336" s="2"/>
      <c r="D7336" s="2"/>
    </row>
    <row r="7337" spans="1:4" x14ac:dyDescent="0.2">
      <c r="A7337" s="2"/>
      <c r="B7337" s="2"/>
      <c r="C7337" s="2"/>
      <c r="D7337" s="2"/>
    </row>
    <row r="7338" spans="1:4" x14ac:dyDescent="0.2">
      <c r="A7338" s="2"/>
      <c r="B7338" s="2"/>
      <c r="C7338" s="2"/>
      <c r="D7338" s="2"/>
    </row>
    <row r="7339" spans="1:4" x14ac:dyDescent="0.2">
      <c r="A7339" s="2"/>
      <c r="B7339" s="2"/>
      <c r="C7339" s="2"/>
      <c r="D7339" s="2"/>
    </row>
    <row r="7340" spans="1:4" x14ac:dyDescent="0.2">
      <c r="A7340" s="2"/>
      <c r="B7340" s="2"/>
      <c r="C7340" s="2"/>
      <c r="D7340" s="2"/>
    </row>
    <row r="7341" spans="1:4" x14ac:dyDescent="0.2">
      <c r="A7341" s="2"/>
      <c r="B7341" s="2"/>
      <c r="C7341" s="2"/>
      <c r="D7341" s="2"/>
    </row>
    <row r="7342" spans="1:4" x14ac:dyDescent="0.2">
      <c r="A7342" s="2"/>
      <c r="B7342" s="2"/>
      <c r="C7342" s="2"/>
      <c r="D7342" s="2"/>
    </row>
    <row r="7343" spans="1:4" x14ac:dyDescent="0.2">
      <c r="A7343" s="2"/>
      <c r="B7343" s="2"/>
      <c r="C7343" s="2"/>
      <c r="D7343" s="2"/>
    </row>
    <row r="7344" spans="1:4" x14ac:dyDescent="0.2">
      <c r="A7344" s="2"/>
      <c r="B7344" s="2"/>
      <c r="C7344" s="2"/>
      <c r="D7344" s="2"/>
    </row>
    <row r="7345" spans="1:4" x14ac:dyDescent="0.2">
      <c r="A7345" s="2"/>
      <c r="B7345" s="2"/>
      <c r="C7345" s="2"/>
      <c r="D7345" s="2"/>
    </row>
    <row r="7346" spans="1:4" x14ac:dyDescent="0.2">
      <c r="A7346" s="2"/>
      <c r="B7346" s="2"/>
      <c r="C7346" s="2"/>
      <c r="D7346" s="2"/>
    </row>
    <row r="7347" spans="1:4" x14ac:dyDescent="0.2">
      <c r="A7347" s="2"/>
      <c r="B7347" s="2"/>
      <c r="C7347" s="2"/>
      <c r="D7347" s="2"/>
    </row>
    <row r="7348" spans="1:4" x14ac:dyDescent="0.2">
      <c r="A7348" s="2"/>
      <c r="B7348" s="2"/>
      <c r="C7348" s="2"/>
      <c r="D7348" s="2"/>
    </row>
    <row r="7349" spans="1:4" x14ac:dyDescent="0.2">
      <c r="A7349" s="2"/>
      <c r="B7349" s="2"/>
      <c r="C7349" s="2"/>
      <c r="D7349" s="2"/>
    </row>
    <row r="7350" spans="1:4" x14ac:dyDescent="0.2">
      <c r="A7350" s="2"/>
      <c r="B7350" s="2"/>
      <c r="C7350" s="2"/>
      <c r="D7350" s="2"/>
    </row>
    <row r="7351" spans="1:4" x14ac:dyDescent="0.2">
      <c r="A7351" s="2"/>
      <c r="B7351" s="2"/>
      <c r="C7351" s="2"/>
      <c r="D7351" s="2"/>
    </row>
    <row r="7352" spans="1:4" x14ac:dyDescent="0.2">
      <c r="A7352" s="2"/>
      <c r="B7352" s="2"/>
      <c r="C7352" s="2"/>
      <c r="D7352" s="2"/>
    </row>
    <row r="7353" spans="1:4" x14ac:dyDescent="0.2">
      <c r="A7353" s="2"/>
      <c r="B7353" s="2"/>
      <c r="C7353" s="2"/>
      <c r="D7353" s="2"/>
    </row>
    <row r="7354" spans="1:4" x14ac:dyDescent="0.2">
      <c r="A7354" s="2"/>
      <c r="B7354" s="2"/>
      <c r="C7354" s="2"/>
      <c r="D7354" s="2"/>
    </row>
    <row r="7355" spans="1:4" x14ac:dyDescent="0.2">
      <c r="A7355" s="2"/>
      <c r="B7355" s="2"/>
      <c r="C7355" s="2"/>
      <c r="D7355" s="2"/>
    </row>
    <row r="7356" spans="1:4" x14ac:dyDescent="0.2">
      <c r="A7356" s="2"/>
      <c r="B7356" s="2"/>
      <c r="C7356" s="2"/>
      <c r="D7356" s="2"/>
    </row>
    <row r="7357" spans="1:4" x14ac:dyDescent="0.2">
      <c r="A7357" s="2"/>
      <c r="B7357" s="2"/>
      <c r="C7357" s="2"/>
      <c r="D7357" s="2"/>
    </row>
    <row r="7358" spans="1:4" x14ac:dyDescent="0.2">
      <c r="A7358" s="2"/>
      <c r="B7358" s="2"/>
      <c r="C7358" s="2"/>
      <c r="D7358" s="2"/>
    </row>
    <row r="7359" spans="1:4" x14ac:dyDescent="0.2">
      <c r="A7359" s="2"/>
      <c r="B7359" s="2"/>
      <c r="C7359" s="2"/>
      <c r="D7359" s="2"/>
    </row>
    <row r="7360" spans="1:4" x14ac:dyDescent="0.2">
      <c r="A7360" s="2"/>
      <c r="B7360" s="2"/>
      <c r="C7360" s="2"/>
      <c r="D7360" s="2"/>
    </row>
    <row r="7361" spans="1:4" x14ac:dyDescent="0.2">
      <c r="A7361" s="2"/>
      <c r="B7361" s="2"/>
      <c r="C7361" s="2"/>
      <c r="D7361" s="2"/>
    </row>
    <row r="7362" spans="1:4" x14ac:dyDescent="0.2">
      <c r="A7362" s="2"/>
      <c r="B7362" s="2"/>
      <c r="C7362" s="2"/>
      <c r="D7362" s="2"/>
    </row>
    <row r="7363" spans="1:4" x14ac:dyDescent="0.2">
      <c r="A7363" s="2"/>
      <c r="B7363" s="2"/>
      <c r="C7363" s="2"/>
      <c r="D7363" s="2"/>
    </row>
    <row r="7364" spans="1:4" x14ac:dyDescent="0.2">
      <c r="A7364" s="2"/>
      <c r="B7364" s="2"/>
      <c r="C7364" s="2"/>
      <c r="D7364" s="2"/>
    </row>
    <row r="7365" spans="1:4" x14ac:dyDescent="0.2">
      <c r="A7365" s="2"/>
      <c r="B7365" s="2"/>
      <c r="C7365" s="2"/>
      <c r="D7365" s="2"/>
    </row>
    <row r="7366" spans="1:4" x14ac:dyDescent="0.2">
      <c r="A7366" s="2"/>
      <c r="B7366" s="2"/>
      <c r="C7366" s="2"/>
      <c r="D7366" s="2"/>
    </row>
    <row r="7367" spans="1:4" x14ac:dyDescent="0.2">
      <c r="A7367" s="2"/>
      <c r="B7367" s="2"/>
      <c r="C7367" s="2"/>
      <c r="D7367" s="2"/>
    </row>
    <row r="7368" spans="1:4" x14ac:dyDescent="0.2">
      <c r="A7368" s="2"/>
      <c r="B7368" s="2"/>
      <c r="C7368" s="2"/>
      <c r="D7368" s="2"/>
    </row>
    <row r="7369" spans="1:4" x14ac:dyDescent="0.2">
      <c r="A7369" s="2"/>
      <c r="B7369" s="2"/>
      <c r="C7369" s="2"/>
      <c r="D7369" s="2"/>
    </row>
    <row r="7370" spans="1:4" x14ac:dyDescent="0.2">
      <c r="A7370" s="2"/>
      <c r="B7370" s="2"/>
      <c r="C7370" s="2"/>
      <c r="D7370" s="2"/>
    </row>
    <row r="7371" spans="1:4" x14ac:dyDescent="0.2">
      <c r="A7371" s="2"/>
      <c r="B7371" s="2"/>
      <c r="C7371" s="2"/>
      <c r="D7371" s="2"/>
    </row>
    <row r="7372" spans="1:4" x14ac:dyDescent="0.2">
      <c r="A7372" s="2"/>
      <c r="B7372" s="2"/>
      <c r="C7372" s="2"/>
      <c r="D7372" s="2"/>
    </row>
    <row r="7373" spans="1:4" x14ac:dyDescent="0.2">
      <c r="A7373" s="2"/>
      <c r="B7373" s="2"/>
      <c r="C7373" s="2"/>
      <c r="D7373" s="2"/>
    </row>
    <row r="7374" spans="1:4" x14ac:dyDescent="0.2">
      <c r="A7374" s="2"/>
      <c r="B7374" s="2"/>
      <c r="C7374" s="2"/>
      <c r="D7374" s="2"/>
    </row>
    <row r="7375" spans="1:4" x14ac:dyDescent="0.2">
      <c r="A7375" s="2"/>
      <c r="B7375" s="2"/>
      <c r="C7375" s="2"/>
      <c r="D7375" s="2"/>
    </row>
    <row r="7376" spans="1:4" x14ac:dyDescent="0.2">
      <c r="A7376" s="2"/>
      <c r="B7376" s="2"/>
      <c r="C7376" s="2"/>
      <c r="D7376" s="2"/>
    </row>
    <row r="7377" spans="1:4" x14ac:dyDescent="0.2">
      <c r="A7377" s="2"/>
      <c r="B7377" s="2"/>
      <c r="C7377" s="2"/>
      <c r="D7377" s="2"/>
    </row>
    <row r="7378" spans="1:4" x14ac:dyDescent="0.2">
      <c r="A7378" s="2"/>
      <c r="B7378" s="2"/>
      <c r="C7378" s="2"/>
      <c r="D7378" s="2"/>
    </row>
    <row r="7379" spans="1:4" x14ac:dyDescent="0.2">
      <c r="A7379" s="2"/>
      <c r="B7379" s="2"/>
      <c r="C7379" s="2"/>
      <c r="D7379" s="2"/>
    </row>
    <row r="7380" spans="1:4" x14ac:dyDescent="0.2">
      <c r="A7380" s="2"/>
      <c r="B7380" s="2"/>
      <c r="C7380" s="2"/>
      <c r="D7380" s="2"/>
    </row>
    <row r="7381" spans="1:4" x14ac:dyDescent="0.2">
      <c r="A7381" s="2"/>
      <c r="B7381" s="2"/>
      <c r="C7381" s="2"/>
      <c r="D7381" s="2"/>
    </row>
    <row r="7382" spans="1:4" x14ac:dyDescent="0.2">
      <c r="A7382" s="2"/>
      <c r="B7382" s="2"/>
      <c r="C7382" s="2"/>
      <c r="D7382" s="2"/>
    </row>
    <row r="7383" spans="1:4" x14ac:dyDescent="0.2">
      <c r="A7383" s="2"/>
      <c r="B7383" s="2"/>
      <c r="C7383" s="2"/>
      <c r="D7383" s="2"/>
    </row>
    <row r="7384" spans="1:4" x14ac:dyDescent="0.2">
      <c r="A7384" s="2"/>
      <c r="B7384" s="2"/>
      <c r="C7384" s="2"/>
      <c r="D7384" s="2"/>
    </row>
    <row r="7385" spans="1:4" x14ac:dyDescent="0.2">
      <c r="A7385" s="2"/>
      <c r="B7385" s="2"/>
      <c r="C7385" s="2"/>
      <c r="D7385" s="2"/>
    </row>
    <row r="7386" spans="1:4" x14ac:dyDescent="0.2">
      <c r="A7386" s="2"/>
      <c r="B7386" s="2"/>
      <c r="C7386" s="2"/>
      <c r="D7386" s="2"/>
    </row>
    <row r="7387" spans="1:4" x14ac:dyDescent="0.2">
      <c r="A7387" s="2"/>
      <c r="B7387" s="2"/>
      <c r="C7387" s="2"/>
      <c r="D7387" s="2"/>
    </row>
    <row r="7388" spans="1:4" x14ac:dyDescent="0.2">
      <c r="A7388" s="2"/>
      <c r="B7388" s="2"/>
      <c r="C7388" s="2"/>
      <c r="D7388" s="2"/>
    </row>
    <row r="7389" spans="1:4" x14ac:dyDescent="0.2">
      <c r="A7389" s="2"/>
      <c r="B7389" s="2"/>
      <c r="C7389" s="2"/>
      <c r="D7389" s="2"/>
    </row>
    <row r="7390" spans="1:4" x14ac:dyDescent="0.2">
      <c r="A7390" s="2"/>
      <c r="B7390" s="2"/>
      <c r="C7390" s="2"/>
      <c r="D7390" s="2"/>
    </row>
    <row r="7391" spans="1:4" x14ac:dyDescent="0.2">
      <c r="A7391" s="2"/>
      <c r="B7391" s="2"/>
      <c r="C7391" s="2"/>
      <c r="D7391" s="2"/>
    </row>
    <row r="7392" spans="1:4" x14ac:dyDescent="0.2">
      <c r="A7392" s="2"/>
      <c r="B7392" s="2"/>
      <c r="C7392" s="2"/>
      <c r="D7392" s="2"/>
    </row>
    <row r="7393" spans="1:4" x14ac:dyDescent="0.2">
      <c r="A7393" s="2"/>
      <c r="B7393" s="2"/>
      <c r="C7393" s="2"/>
      <c r="D7393" s="2"/>
    </row>
    <row r="7394" spans="1:4" x14ac:dyDescent="0.2">
      <c r="A7394" s="2"/>
      <c r="B7394" s="2"/>
      <c r="C7394" s="2"/>
      <c r="D7394" s="2"/>
    </row>
    <row r="7395" spans="1:4" x14ac:dyDescent="0.2">
      <c r="A7395" s="2"/>
      <c r="B7395" s="2"/>
      <c r="C7395" s="2"/>
      <c r="D7395" s="2"/>
    </row>
    <row r="7396" spans="1:4" x14ac:dyDescent="0.2">
      <c r="A7396" s="2"/>
      <c r="B7396" s="2"/>
      <c r="C7396" s="2"/>
      <c r="D7396" s="2"/>
    </row>
    <row r="7397" spans="1:4" x14ac:dyDescent="0.2">
      <c r="A7397" s="2"/>
      <c r="B7397" s="2"/>
      <c r="C7397" s="2"/>
      <c r="D7397" s="2"/>
    </row>
    <row r="7398" spans="1:4" x14ac:dyDescent="0.2">
      <c r="A7398" s="2"/>
      <c r="B7398" s="2"/>
      <c r="C7398" s="2"/>
      <c r="D7398" s="2"/>
    </row>
    <row r="7399" spans="1:4" x14ac:dyDescent="0.2">
      <c r="A7399" s="2"/>
      <c r="B7399" s="2"/>
      <c r="C7399" s="2"/>
      <c r="D7399" s="2"/>
    </row>
    <row r="7400" spans="1:4" x14ac:dyDescent="0.2">
      <c r="A7400" s="2"/>
      <c r="B7400" s="2"/>
      <c r="C7400" s="2"/>
      <c r="D7400" s="2"/>
    </row>
    <row r="7401" spans="1:4" x14ac:dyDescent="0.2">
      <c r="A7401" s="2"/>
      <c r="B7401" s="2"/>
      <c r="C7401" s="2"/>
      <c r="D7401" s="2"/>
    </row>
    <row r="7402" spans="1:4" x14ac:dyDescent="0.2">
      <c r="A7402" s="2"/>
      <c r="B7402" s="2"/>
      <c r="C7402" s="2"/>
      <c r="D7402" s="2"/>
    </row>
    <row r="7403" spans="1:4" x14ac:dyDescent="0.2">
      <c r="A7403" s="2"/>
      <c r="B7403" s="2"/>
      <c r="C7403" s="2"/>
      <c r="D7403" s="2"/>
    </row>
    <row r="7404" spans="1:4" x14ac:dyDescent="0.2">
      <c r="A7404" s="2"/>
      <c r="B7404" s="2"/>
      <c r="C7404" s="2"/>
      <c r="D7404" s="2"/>
    </row>
    <row r="7405" spans="1:4" x14ac:dyDescent="0.2">
      <c r="A7405" s="2"/>
      <c r="B7405" s="2"/>
      <c r="C7405" s="2"/>
      <c r="D7405" s="2"/>
    </row>
    <row r="7406" spans="1:4" x14ac:dyDescent="0.2">
      <c r="A7406" s="2"/>
      <c r="B7406" s="2"/>
      <c r="C7406" s="2"/>
      <c r="D7406" s="2"/>
    </row>
    <row r="7407" spans="1:4" x14ac:dyDescent="0.2">
      <c r="A7407" s="2"/>
      <c r="B7407" s="2"/>
      <c r="C7407" s="2"/>
      <c r="D7407" s="2"/>
    </row>
    <row r="7408" spans="1:4" x14ac:dyDescent="0.2">
      <c r="A7408" s="2"/>
      <c r="B7408" s="2"/>
      <c r="C7408" s="2"/>
      <c r="D7408" s="2"/>
    </row>
    <row r="7409" spans="1:4" x14ac:dyDescent="0.2">
      <c r="A7409" s="2"/>
      <c r="B7409" s="2"/>
      <c r="C7409" s="2"/>
      <c r="D7409" s="2"/>
    </row>
    <row r="7410" spans="1:4" x14ac:dyDescent="0.2">
      <c r="A7410" s="2"/>
      <c r="B7410" s="2"/>
      <c r="C7410" s="2"/>
      <c r="D7410" s="2"/>
    </row>
    <row r="7411" spans="1:4" x14ac:dyDescent="0.2">
      <c r="A7411" s="2"/>
      <c r="B7411" s="2"/>
      <c r="C7411" s="2"/>
      <c r="D7411" s="2"/>
    </row>
    <row r="7412" spans="1:4" x14ac:dyDescent="0.2">
      <c r="A7412" s="2"/>
      <c r="B7412" s="2"/>
      <c r="C7412" s="2"/>
      <c r="D7412" s="2"/>
    </row>
    <row r="7413" spans="1:4" x14ac:dyDescent="0.2">
      <c r="A7413" s="2"/>
      <c r="B7413" s="2"/>
      <c r="C7413" s="2"/>
      <c r="D7413" s="2"/>
    </row>
    <row r="7414" spans="1:4" x14ac:dyDescent="0.2">
      <c r="A7414" s="2"/>
      <c r="B7414" s="2"/>
      <c r="C7414" s="2"/>
      <c r="D7414" s="2"/>
    </row>
    <row r="7415" spans="1:4" x14ac:dyDescent="0.2">
      <c r="A7415" s="2"/>
      <c r="B7415" s="2"/>
      <c r="C7415" s="2"/>
      <c r="D7415" s="2"/>
    </row>
    <row r="7416" spans="1:4" x14ac:dyDescent="0.2">
      <c r="A7416" s="2"/>
      <c r="B7416" s="2"/>
      <c r="C7416" s="2"/>
      <c r="D7416" s="2"/>
    </row>
    <row r="7417" spans="1:4" x14ac:dyDescent="0.2">
      <c r="A7417" s="2"/>
      <c r="B7417" s="2"/>
      <c r="C7417" s="2"/>
      <c r="D7417" s="2"/>
    </row>
    <row r="7418" spans="1:4" x14ac:dyDescent="0.2">
      <c r="A7418" s="2"/>
      <c r="B7418" s="2"/>
      <c r="C7418" s="2"/>
      <c r="D7418" s="2"/>
    </row>
    <row r="7419" spans="1:4" x14ac:dyDescent="0.2">
      <c r="A7419" s="2"/>
      <c r="B7419" s="2"/>
      <c r="C7419" s="2"/>
      <c r="D7419" s="2"/>
    </row>
    <row r="7420" spans="1:4" x14ac:dyDescent="0.2">
      <c r="A7420" s="2"/>
      <c r="B7420" s="2"/>
      <c r="C7420" s="2"/>
      <c r="D7420" s="2"/>
    </row>
    <row r="7421" spans="1:4" x14ac:dyDescent="0.2">
      <c r="A7421" s="2"/>
      <c r="B7421" s="2"/>
      <c r="C7421" s="2"/>
      <c r="D7421" s="2"/>
    </row>
    <row r="7422" spans="1:4" x14ac:dyDescent="0.2">
      <c r="A7422" s="2"/>
      <c r="B7422" s="2"/>
      <c r="C7422" s="2"/>
      <c r="D7422" s="2"/>
    </row>
    <row r="7423" spans="1:4" x14ac:dyDescent="0.2">
      <c r="A7423" s="2"/>
      <c r="B7423" s="2"/>
      <c r="C7423" s="2"/>
      <c r="D7423" s="2"/>
    </row>
    <row r="7424" spans="1:4" x14ac:dyDescent="0.2">
      <c r="A7424" s="2"/>
      <c r="B7424" s="2"/>
      <c r="C7424" s="2"/>
      <c r="D7424" s="2"/>
    </row>
    <row r="7425" spans="1:4" x14ac:dyDescent="0.2">
      <c r="A7425" s="2"/>
      <c r="B7425" s="2"/>
      <c r="C7425" s="2"/>
      <c r="D7425" s="2"/>
    </row>
    <row r="7426" spans="1:4" x14ac:dyDescent="0.2">
      <c r="A7426" s="2"/>
      <c r="B7426" s="2"/>
      <c r="C7426" s="2"/>
      <c r="D7426" s="2"/>
    </row>
    <row r="7427" spans="1:4" x14ac:dyDescent="0.2">
      <c r="A7427" s="2"/>
      <c r="B7427" s="2"/>
      <c r="C7427" s="2"/>
      <c r="D7427" s="2"/>
    </row>
    <row r="7428" spans="1:4" x14ac:dyDescent="0.2">
      <c r="A7428" s="2"/>
      <c r="B7428" s="2"/>
      <c r="C7428" s="2"/>
      <c r="D7428" s="2"/>
    </row>
    <row r="7429" spans="1:4" x14ac:dyDescent="0.2">
      <c r="A7429" s="2"/>
      <c r="B7429" s="2"/>
      <c r="C7429" s="2"/>
      <c r="D7429" s="2"/>
    </row>
    <row r="7430" spans="1:4" x14ac:dyDescent="0.2">
      <c r="A7430" s="2"/>
      <c r="B7430" s="2"/>
      <c r="C7430" s="2"/>
      <c r="D7430" s="2"/>
    </row>
    <row r="7431" spans="1:4" x14ac:dyDescent="0.2">
      <c r="A7431" s="2"/>
      <c r="B7431" s="2"/>
      <c r="C7431" s="2"/>
      <c r="D7431" s="2"/>
    </row>
    <row r="7432" spans="1:4" x14ac:dyDescent="0.2">
      <c r="A7432" s="2"/>
      <c r="B7432" s="2"/>
      <c r="C7432" s="2"/>
      <c r="D7432" s="2"/>
    </row>
    <row r="7433" spans="1:4" x14ac:dyDescent="0.2">
      <c r="A7433" s="2"/>
      <c r="B7433" s="2"/>
      <c r="C7433" s="2"/>
      <c r="D7433" s="2"/>
    </row>
    <row r="7434" spans="1:4" x14ac:dyDescent="0.2">
      <c r="A7434" s="2"/>
      <c r="B7434" s="2"/>
      <c r="C7434" s="2"/>
      <c r="D7434" s="2"/>
    </row>
    <row r="7435" spans="1:4" x14ac:dyDescent="0.2">
      <c r="A7435" s="2"/>
      <c r="B7435" s="2"/>
      <c r="C7435" s="2"/>
      <c r="D7435" s="2"/>
    </row>
    <row r="7436" spans="1:4" x14ac:dyDescent="0.2">
      <c r="A7436" s="2"/>
      <c r="B7436" s="2"/>
      <c r="C7436" s="2"/>
      <c r="D7436" s="2"/>
    </row>
    <row r="7437" spans="1:4" x14ac:dyDescent="0.2">
      <c r="A7437" s="2"/>
      <c r="B7437" s="2"/>
      <c r="C7437" s="2"/>
      <c r="D7437" s="2"/>
    </row>
    <row r="7438" spans="1:4" x14ac:dyDescent="0.2">
      <c r="A7438" s="2"/>
      <c r="B7438" s="2"/>
      <c r="C7438" s="2"/>
      <c r="D7438" s="2"/>
    </row>
    <row r="7439" spans="1:4" x14ac:dyDescent="0.2">
      <c r="A7439" s="2"/>
      <c r="B7439" s="2"/>
      <c r="C7439" s="2"/>
      <c r="D7439" s="2"/>
    </row>
    <row r="7440" spans="1:4" x14ac:dyDescent="0.2">
      <c r="A7440" s="2"/>
      <c r="B7440" s="2"/>
      <c r="C7440" s="2"/>
      <c r="D7440" s="2"/>
    </row>
    <row r="7441" spans="1:4" x14ac:dyDescent="0.2">
      <c r="A7441" s="2"/>
      <c r="B7441" s="2"/>
      <c r="C7441" s="2"/>
      <c r="D7441" s="2"/>
    </row>
    <row r="7442" spans="1:4" x14ac:dyDescent="0.2">
      <c r="A7442" s="2"/>
      <c r="B7442" s="2"/>
      <c r="C7442" s="2"/>
      <c r="D7442" s="2"/>
    </row>
    <row r="7443" spans="1:4" x14ac:dyDescent="0.2">
      <c r="A7443" s="2"/>
      <c r="B7443" s="2"/>
      <c r="C7443" s="2"/>
      <c r="D7443" s="2"/>
    </row>
    <row r="7444" spans="1:4" x14ac:dyDescent="0.2">
      <c r="A7444" s="2"/>
      <c r="B7444" s="2"/>
      <c r="C7444" s="2"/>
      <c r="D7444" s="2"/>
    </row>
    <row r="7445" spans="1:4" x14ac:dyDescent="0.2">
      <c r="A7445" s="2"/>
      <c r="B7445" s="2"/>
      <c r="C7445" s="2"/>
      <c r="D7445" s="2"/>
    </row>
    <row r="7446" spans="1:4" x14ac:dyDescent="0.2">
      <c r="A7446" s="2"/>
      <c r="B7446" s="2"/>
      <c r="C7446" s="2"/>
      <c r="D7446" s="2"/>
    </row>
    <row r="7447" spans="1:4" x14ac:dyDescent="0.2">
      <c r="A7447" s="2"/>
      <c r="B7447" s="2"/>
      <c r="C7447" s="2"/>
      <c r="D7447" s="2"/>
    </row>
    <row r="7448" spans="1:4" x14ac:dyDescent="0.2">
      <c r="A7448" s="2"/>
      <c r="B7448" s="2"/>
      <c r="C7448" s="2"/>
      <c r="D7448" s="2"/>
    </row>
    <row r="7449" spans="1:4" x14ac:dyDescent="0.2">
      <c r="A7449" s="2"/>
      <c r="B7449" s="2"/>
      <c r="C7449" s="2"/>
      <c r="D7449" s="2"/>
    </row>
    <row r="7450" spans="1:4" x14ac:dyDescent="0.2">
      <c r="A7450" s="2"/>
      <c r="B7450" s="2"/>
      <c r="C7450" s="2"/>
      <c r="D7450" s="2"/>
    </row>
    <row r="7451" spans="1:4" x14ac:dyDescent="0.2">
      <c r="A7451" s="2"/>
      <c r="B7451" s="2"/>
      <c r="C7451" s="2"/>
      <c r="D7451" s="2"/>
    </row>
    <row r="7452" spans="1:4" x14ac:dyDescent="0.2">
      <c r="A7452" s="2"/>
      <c r="B7452" s="2"/>
      <c r="C7452" s="2"/>
      <c r="D7452" s="2"/>
    </row>
    <row r="7453" spans="1:4" x14ac:dyDescent="0.2">
      <c r="A7453" s="2"/>
      <c r="B7453" s="2"/>
      <c r="C7453" s="2"/>
      <c r="D7453" s="2"/>
    </row>
    <row r="7454" spans="1:4" x14ac:dyDescent="0.2">
      <c r="A7454" s="2"/>
      <c r="B7454" s="2"/>
      <c r="C7454" s="2"/>
      <c r="D7454" s="2"/>
    </row>
    <row r="7455" spans="1:4" x14ac:dyDescent="0.2">
      <c r="A7455" s="2"/>
      <c r="B7455" s="2"/>
      <c r="C7455" s="2"/>
      <c r="D7455" s="2"/>
    </row>
    <row r="7456" spans="1:4" x14ac:dyDescent="0.2">
      <c r="A7456" s="2"/>
      <c r="B7456" s="2"/>
      <c r="C7456" s="2"/>
      <c r="D7456" s="2"/>
    </row>
    <row r="7457" spans="1:4" x14ac:dyDescent="0.2">
      <c r="A7457" s="2"/>
      <c r="B7457" s="2"/>
      <c r="C7457" s="2"/>
      <c r="D7457" s="2"/>
    </row>
    <row r="7458" spans="1:4" x14ac:dyDescent="0.2">
      <c r="A7458" s="2"/>
      <c r="B7458" s="2"/>
      <c r="C7458" s="2"/>
      <c r="D7458" s="2"/>
    </row>
    <row r="7459" spans="1:4" x14ac:dyDescent="0.2">
      <c r="A7459" s="2"/>
      <c r="B7459" s="2"/>
      <c r="C7459" s="2"/>
      <c r="D7459" s="2"/>
    </row>
    <row r="7460" spans="1:4" x14ac:dyDescent="0.2">
      <c r="A7460" s="2"/>
      <c r="B7460" s="2"/>
      <c r="C7460" s="2"/>
      <c r="D7460" s="2"/>
    </row>
    <row r="7461" spans="1:4" x14ac:dyDescent="0.2">
      <c r="A7461" s="2"/>
      <c r="B7461" s="2"/>
      <c r="C7461" s="2"/>
      <c r="D7461" s="2"/>
    </row>
    <row r="7462" spans="1:4" x14ac:dyDescent="0.2">
      <c r="A7462" s="2"/>
      <c r="B7462" s="2"/>
      <c r="C7462" s="2"/>
      <c r="D7462" s="2"/>
    </row>
    <row r="7463" spans="1:4" x14ac:dyDescent="0.2">
      <c r="A7463" s="2"/>
      <c r="B7463" s="2"/>
      <c r="C7463" s="2"/>
      <c r="D7463" s="2"/>
    </row>
    <row r="7464" spans="1:4" x14ac:dyDescent="0.2">
      <c r="A7464" s="2"/>
      <c r="B7464" s="2"/>
      <c r="C7464" s="2"/>
      <c r="D7464" s="2"/>
    </row>
    <row r="7465" spans="1:4" x14ac:dyDescent="0.2">
      <c r="A7465" s="2"/>
      <c r="B7465" s="2"/>
      <c r="C7465" s="2"/>
      <c r="D7465" s="2"/>
    </row>
    <row r="7466" spans="1:4" x14ac:dyDescent="0.2">
      <c r="A7466" s="2"/>
      <c r="B7466" s="2"/>
      <c r="C7466" s="2"/>
      <c r="D7466" s="2"/>
    </row>
    <row r="7467" spans="1:4" x14ac:dyDescent="0.2">
      <c r="A7467" s="2"/>
      <c r="B7467" s="2"/>
      <c r="C7467" s="2"/>
      <c r="D7467" s="2"/>
    </row>
    <row r="7468" spans="1:4" x14ac:dyDescent="0.2">
      <c r="A7468" s="2"/>
      <c r="B7468" s="2"/>
      <c r="C7468" s="2"/>
      <c r="D7468" s="2"/>
    </row>
    <row r="7469" spans="1:4" x14ac:dyDescent="0.2">
      <c r="A7469" s="2"/>
      <c r="B7469" s="2"/>
      <c r="C7469" s="2"/>
      <c r="D7469" s="2"/>
    </row>
    <row r="7470" spans="1:4" x14ac:dyDescent="0.2">
      <c r="A7470" s="2"/>
      <c r="B7470" s="2"/>
      <c r="C7470" s="2"/>
      <c r="D7470" s="2"/>
    </row>
    <row r="7471" spans="1:4" x14ac:dyDescent="0.2">
      <c r="A7471" s="2"/>
      <c r="B7471" s="2"/>
      <c r="C7471" s="2"/>
      <c r="D7471" s="2"/>
    </row>
    <row r="7472" spans="1:4" x14ac:dyDescent="0.2">
      <c r="A7472" s="2"/>
      <c r="B7472" s="2"/>
      <c r="C7472" s="2"/>
      <c r="D7472" s="2"/>
    </row>
    <row r="7473" spans="1:4" x14ac:dyDescent="0.2">
      <c r="A7473" s="2"/>
      <c r="B7473" s="2"/>
      <c r="C7473" s="2"/>
      <c r="D7473" s="2"/>
    </row>
    <row r="7474" spans="1:4" x14ac:dyDescent="0.2">
      <c r="A7474" s="2"/>
      <c r="B7474" s="2"/>
      <c r="C7474" s="2"/>
      <c r="D7474" s="2"/>
    </row>
    <row r="7475" spans="1:4" x14ac:dyDescent="0.2">
      <c r="A7475" s="2"/>
      <c r="B7475" s="2"/>
      <c r="C7475" s="2"/>
      <c r="D7475" s="2"/>
    </row>
    <row r="7476" spans="1:4" x14ac:dyDescent="0.2">
      <c r="A7476" s="2"/>
      <c r="B7476" s="2"/>
      <c r="C7476" s="2"/>
      <c r="D7476" s="2"/>
    </row>
    <row r="7477" spans="1:4" x14ac:dyDescent="0.2">
      <c r="A7477" s="2"/>
      <c r="B7477" s="2"/>
      <c r="C7477" s="2"/>
      <c r="D7477" s="2"/>
    </row>
    <row r="7478" spans="1:4" x14ac:dyDescent="0.2">
      <c r="A7478" s="2"/>
      <c r="B7478" s="2"/>
      <c r="C7478" s="2"/>
      <c r="D7478" s="2"/>
    </row>
    <row r="7479" spans="1:4" x14ac:dyDescent="0.2">
      <c r="A7479" s="2"/>
      <c r="B7479" s="2"/>
      <c r="C7479" s="2"/>
      <c r="D7479" s="2"/>
    </row>
    <row r="7480" spans="1:4" x14ac:dyDescent="0.2">
      <c r="A7480" s="2"/>
      <c r="B7480" s="2"/>
      <c r="C7480" s="2"/>
      <c r="D7480" s="2"/>
    </row>
    <row r="7481" spans="1:4" x14ac:dyDescent="0.2">
      <c r="A7481" s="2"/>
      <c r="B7481" s="2"/>
      <c r="C7481" s="2"/>
      <c r="D7481" s="2"/>
    </row>
    <row r="7482" spans="1:4" x14ac:dyDescent="0.2">
      <c r="A7482" s="2"/>
      <c r="B7482" s="2"/>
      <c r="C7482" s="2"/>
      <c r="D7482" s="2"/>
    </row>
    <row r="7483" spans="1:4" x14ac:dyDescent="0.2">
      <c r="A7483" s="2"/>
      <c r="B7483" s="2"/>
      <c r="C7483" s="2"/>
      <c r="D7483" s="2"/>
    </row>
    <row r="7484" spans="1:4" x14ac:dyDescent="0.2">
      <c r="A7484" s="2"/>
      <c r="B7484" s="2"/>
      <c r="C7484" s="2"/>
      <c r="D7484" s="2"/>
    </row>
    <row r="7485" spans="1:4" x14ac:dyDescent="0.2">
      <c r="A7485" s="2"/>
      <c r="B7485" s="2"/>
      <c r="C7485" s="2"/>
      <c r="D7485" s="2"/>
    </row>
    <row r="7486" spans="1:4" x14ac:dyDescent="0.2">
      <c r="A7486" s="2"/>
      <c r="B7486" s="2"/>
      <c r="C7486" s="2"/>
      <c r="D7486" s="2"/>
    </row>
    <row r="7487" spans="1:4" x14ac:dyDescent="0.2">
      <c r="A7487" s="2"/>
      <c r="B7487" s="2"/>
      <c r="C7487" s="2"/>
      <c r="D7487" s="2"/>
    </row>
    <row r="7488" spans="1:4" x14ac:dyDescent="0.2">
      <c r="A7488" s="2"/>
      <c r="B7488" s="2"/>
      <c r="C7488" s="2"/>
      <c r="D7488" s="2"/>
    </row>
    <row r="7489" spans="1:4" x14ac:dyDescent="0.2">
      <c r="A7489" s="2"/>
      <c r="B7489" s="2"/>
      <c r="C7489" s="2"/>
      <c r="D7489" s="2"/>
    </row>
    <row r="7490" spans="1:4" x14ac:dyDescent="0.2">
      <c r="A7490" s="2"/>
      <c r="B7490" s="2"/>
      <c r="C7490" s="2"/>
      <c r="D7490" s="2"/>
    </row>
    <row r="7491" spans="1:4" x14ac:dyDescent="0.2">
      <c r="A7491" s="2"/>
      <c r="B7491" s="2"/>
      <c r="C7491" s="2"/>
      <c r="D7491" s="2"/>
    </row>
    <row r="7492" spans="1:4" x14ac:dyDescent="0.2">
      <c r="A7492" s="2"/>
      <c r="B7492" s="2"/>
      <c r="C7492" s="2"/>
      <c r="D7492" s="2"/>
    </row>
    <row r="7493" spans="1:4" x14ac:dyDescent="0.2">
      <c r="A7493" s="2"/>
      <c r="B7493" s="2"/>
      <c r="C7493" s="2"/>
      <c r="D7493" s="2"/>
    </row>
    <row r="7494" spans="1:4" x14ac:dyDescent="0.2">
      <c r="A7494" s="2"/>
      <c r="B7494" s="2"/>
      <c r="C7494" s="2"/>
      <c r="D7494" s="2"/>
    </row>
    <row r="7495" spans="1:4" x14ac:dyDescent="0.2">
      <c r="A7495" s="2"/>
      <c r="B7495" s="2"/>
      <c r="C7495" s="2"/>
      <c r="D7495" s="2"/>
    </row>
    <row r="7496" spans="1:4" x14ac:dyDescent="0.2">
      <c r="A7496" s="2"/>
      <c r="B7496" s="2"/>
      <c r="C7496" s="2"/>
      <c r="D7496" s="2"/>
    </row>
    <row r="7497" spans="1:4" x14ac:dyDescent="0.2">
      <c r="A7497" s="2"/>
      <c r="B7497" s="2"/>
      <c r="C7497" s="2"/>
      <c r="D7497" s="2"/>
    </row>
    <row r="7498" spans="1:4" x14ac:dyDescent="0.2">
      <c r="A7498" s="2"/>
      <c r="B7498" s="2"/>
      <c r="C7498" s="2"/>
      <c r="D7498" s="2"/>
    </row>
    <row r="7499" spans="1:4" x14ac:dyDescent="0.2">
      <c r="A7499" s="2"/>
      <c r="B7499" s="2"/>
      <c r="C7499" s="2"/>
      <c r="D7499" s="2"/>
    </row>
    <row r="7500" spans="1:4" x14ac:dyDescent="0.2">
      <c r="A7500" s="2"/>
      <c r="B7500" s="2"/>
      <c r="C7500" s="2"/>
      <c r="D7500" s="2"/>
    </row>
    <row r="7501" spans="1:4" x14ac:dyDescent="0.2">
      <c r="A7501" s="2"/>
      <c r="B7501" s="2"/>
      <c r="C7501" s="2"/>
      <c r="D7501" s="2"/>
    </row>
    <row r="7502" spans="1:4" x14ac:dyDescent="0.2">
      <c r="A7502" s="2"/>
      <c r="B7502" s="2"/>
      <c r="C7502" s="2"/>
      <c r="D7502" s="2"/>
    </row>
    <row r="7503" spans="1:4" x14ac:dyDescent="0.2">
      <c r="A7503" s="2"/>
      <c r="B7503" s="2"/>
      <c r="C7503" s="2"/>
      <c r="D7503" s="2"/>
    </row>
    <row r="7504" spans="1:4" x14ac:dyDescent="0.2">
      <c r="A7504" s="2"/>
      <c r="B7504" s="2"/>
      <c r="C7504" s="2"/>
      <c r="D7504" s="2"/>
    </row>
    <row r="7505" spans="1:4" x14ac:dyDescent="0.2">
      <c r="A7505" s="2"/>
      <c r="B7505" s="2"/>
      <c r="C7505" s="2"/>
      <c r="D7505" s="2"/>
    </row>
    <row r="7506" spans="1:4" x14ac:dyDescent="0.2">
      <c r="A7506" s="2"/>
      <c r="B7506" s="2"/>
      <c r="C7506" s="2"/>
      <c r="D7506" s="2"/>
    </row>
    <row r="7507" spans="1:4" x14ac:dyDescent="0.2">
      <c r="A7507" s="2"/>
      <c r="B7507" s="2"/>
      <c r="C7507" s="2"/>
      <c r="D7507" s="2"/>
    </row>
    <row r="7508" spans="1:4" x14ac:dyDescent="0.2">
      <c r="A7508" s="2"/>
      <c r="B7508" s="2"/>
      <c r="C7508" s="2"/>
      <c r="D7508" s="2"/>
    </row>
    <row r="7509" spans="1:4" x14ac:dyDescent="0.2">
      <c r="A7509" s="2"/>
      <c r="B7509" s="2"/>
      <c r="C7509" s="2"/>
      <c r="D7509" s="2"/>
    </row>
    <row r="7510" spans="1:4" x14ac:dyDescent="0.2">
      <c r="A7510" s="2"/>
      <c r="B7510" s="2"/>
      <c r="C7510" s="2"/>
      <c r="D7510" s="2"/>
    </row>
    <row r="7511" spans="1:4" x14ac:dyDescent="0.2">
      <c r="A7511" s="2"/>
      <c r="B7511" s="2"/>
      <c r="C7511" s="2"/>
      <c r="D7511" s="2"/>
    </row>
    <row r="7512" spans="1:4" x14ac:dyDescent="0.2">
      <c r="A7512" s="2"/>
      <c r="B7512" s="2"/>
      <c r="C7512" s="2"/>
      <c r="D7512" s="2"/>
    </row>
    <row r="7513" spans="1:4" x14ac:dyDescent="0.2">
      <c r="A7513" s="2"/>
      <c r="B7513" s="2"/>
      <c r="C7513" s="2"/>
      <c r="D7513" s="2"/>
    </row>
    <row r="7514" spans="1:4" x14ac:dyDescent="0.2">
      <c r="A7514" s="2"/>
      <c r="B7514" s="2"/>
      <c r="C7514" s="2"/>
      <c r="D7514" s="2"/>
    </row>
    <row r="7515" spans="1:4" x14ac:dyDescent="0.2">
      <c r="A7515" s="2"/>
      <c r="B7515" s="2"/>
      <c r="C7515" s="2"/>
      <c r="D7515" s="2"/>
    </row>
    <row r="7516" spans="1:4" x14ac:dyDescent="0.2">
      <c r="A7516" s="2"/>
      <c r="B7516" s="2"/>
      <c r="C7516" s="2"/>
      <c r="D7516" s="2"/>
    </row>
    <row r="7517" spans="1:4" x14ac:dyDescent="0.2">
      <c r="A7517" s="2"/>
      <c r="B7517" s="2"/>
      <c r="C7517" s="2"/>
      <c r="D7517" s="2"/>
    </row>
    <row r="7518" spans="1:4" x14ac:dyDescent="0.2">
      <c r="A7518" s="2"/>
      <c r="B7518" s="2"/>
      <c r="C7518" s="2"/>
      <c r="D7518" s="2"/>
    </row>
    <row r="7519" spans="1:4" x14ac:dyDescent="0.2">
      <c r="A7519" s="2"/>
      <c r="B7519" s="2"/>
      <c r="C7519" s="2"/>
      <c r="D7519" s="2"/>
    </row>
    <row r="7520" spans="1:4" x14ac:dyDescent="0.2">
      <c r="A7520" s="2"/>
      <c r="B7520" s="2"/>
      <c r="C7520" s="2"/>
      <c r="D7520" s="2"/>
    </row>
    <row r="7521" spans="1:4" x14ac:dyDescent="0.2">
      <c r="A7521" s="2"/>
      <c r="B7521" s="2"/>
      <c r="C7521" s="2"/>
      <c r="D7521" s="2"/>
    </row>
    <row r="7522" spans="1:4" x14ac:dyDescent="0.2">
      <c r="A7522" s="2"/>
      <c r="B7522" s="2"/>
      <c r="C7522" s="2"/>
      <c r="D7522" s="2"/>
    </row>
    <row r="7523" spans="1:4" x14ac:dyDescent="0.2">
      <c r="A7523" s="2"/>
      <c r="B7523" s="2"/>
      <c r="C7523" s="2"/>
      <c r="D7523" s="2"/>
    </row>
    <row r="7524" spans="1:4" x14ac:dyDescent="0.2">
      <c r="A7524" s="2"/>
      <c r="B7524" s="2"/>
      <c r="C7524" s="2"/>
      <c r="D7524" s="2"/>
    </row>
    <row r="7525" spans="1:4" x14ac:dyDescent="0.2">
      <c r="A7525" s="2"/>
      <c r="B7525" s="2"/>
      <c r="C7525" s="2"/>
      <c r="D7525" s="2"/>
    </row>
    <row r="7526" spans="1:4" x14ac:dyDescent="0.2">
      <c r="A7526" s="2"/>
      <c r="B7526" s="2"/>
      <c r="C7526" s="2"/>
      <c r="D7526" s="2"/>
    </row>
    <row r="7527" spans="1:4" x14ac:dyDescent="0.2">
      <c r="A7527" s="2"/>
      <c r="B7527" s="2"/>
      <c r="C7527" s="2"/>
      <c r="D7527" s="2"/>
    </row>
    <row r="7528" spans="1:4" x14ac:dyDescent="0.2">
      <c r="A7528" s="2"/>
      <c r="B7528" s="2"/>
      <c r="C7528" s="2"/>
      <c r="D7528" s="2"/>
    </row>
    <row r="7529" spans="1:4" x14ac:dyDescent="0.2">
      <c r="A7529" s="2"/>
      <c r="B7529" s="2"/>
      <c r="C7529" s="2"/>
      <c r="D7529" s="2"/>
    </row>
    <row r="7530" spans="1:4" x14ac:dyDescent="0.2">
      <c r="A7530" s="2"/>
      <c r="B7530" s="2"/>
      <c r="C7530" s="2"/>
      <c r="D7530" s="2"/>
    </row>
    <row r="7531" spans="1:4" x14ac:dyDescent="0.2">
      <c r="A7531" s="2"/>
      <c r="B7531" s="2"/>
      <c r="C7531" s="2"/>
      <c r="D7531" s="2"/>
    </row>
    <row r="7532" spans="1:4" x14ac:dyDescent="0.2">
      <c r="A7532" s="2"/>
      <c r="B7532" s="2"/>
      <c r="C7532" s="2"/>
      <c r="D7532" s="2"/>
    </row>
    <row r="7533" spans="1:4" x14ac:dyDescent="0.2">
      <c r="A7533" s="2"/>
      <c r="B7533" s="2"/>
      <c r="C7533" s="2"/>
      <c r="D7533" s="2"/>
    </row>
    <row r="7534" spans="1:4" x14ac:dyDescent="0.2">
      <c r="A7534" s="2"/>
      <c r="B7534" s="2"/>
      <c r="C7534" s="2"/>
      <c r="D7534" s="2"/>
    </row>
    <row r="7535" spans="1:4" x14ac:dyDescent="0.2">
      <c r="A7535" s="2"/>
      <c r="B7535" s="2"/>
      <c r="C7535" s="2"/>
      <c r="D7535" s="2"/>
    </row>
    <row r="7536" spans="1:4" x14ac:dyDescent="0.2">
      <c r="A7536" s="2"/>
      <c r="B7536" s="2"/>
      <c r="C7536" s="2"/>
      <c r="D7536" s="2"/>
    </row>
    <row r="7537" spans="1:4" x14ac:dyDescent="0.2">
      <c r="A7537" s="2"/>
      <c r="B7537" s="2"/>
      <c r="C7537" s="2"/>
      <c r="D7537" s="2"/>
    </row>
    <row r="7538" spans="1:4" x14ac:dyDescent="0.2">
      <c r="A7538" s="2"/>
      <c r="B7538" s="2"/>
      <c r="C7538" s="2"/>
      <c r="D7538" s="2"/>
    </row>
    <row r="7539" spans="1:4" x14ac:dyDescent="0.2">
      <c r="A7539" s="2"/>
      <c r="B7539" s="2"/>
      <c r="C7539" s="2"/>
      <c r="D7539" s="2"/>
    </row>
    <row r="7540" spans="1:4" x14ac:dyDescent="0.2">
      <c r="A7540" s="2"/>
      <c r="B7540" s="2"/>
      <c r="C7540" s="2"/>
      <c r="D7540" s="2"/>
    </row>
    <row r="7541" spans="1:4" x14ac:dyDescent="0.2">
      <c r="A7541" s="2"/>
      <c r="B7541" s="2"/>
      <c r="C7541" s="2"/>
      <c r="D7541" s="2"/>
    </row>
    <row r="7542" spans="1:4" x14ac:dyDescent="0.2">
      <c r="A7542" s="2"/>
      <c r="B7542" s="2"/>
      <c r="C7542" s="2"/>
      <c r="D7542" s="2"/>
    </row>
    <row r="7543" spans="1:4" x14ac:dyDescent="0.2">
      <c r="A7543" s="2"/>
      <c r="B7543" s="2"/>
      <c r="C7543" s="2"/>
      <c r="D7543" s="2"/>
    </row>
    <row r="7544" spans="1:4" x14ac:dyDescent="0.2">
      <c r="A7544" s="2"/>
      <c r="B7544" s="2"/>
      <c r="C7544" s="2"/>
      <c r="D7544" s="2"/>
    </row>
    <row r="7545" spans="1:4" x14ac:dyDescent="0.2">
      <c r="A7545" s="2"/>
      <c r="B7545" s="2"/>
      <c r="C7545" s="2"/>
      <c r="D7545" s="2"/>
    </row>
    <row r="7546" spans="1:4" x14ac:dyDescent="0.2">
      <c r="A7546" s="2"/>
      <c r="B7546" s="2"/>
      <c r="C7546" s="2"/>
      <c r="D7546" s="2"/>
    </row>
    <row r="7547" spans="1:4" x14ac:dyDescent="0.2">
      <c r="A7547" s="2"/>
      <c r="B7547" s="2"/>
      <c r="C7547" s="2"/>
      <c r="D7547" s="2"/>
    </row>
    <row r="7548" spans="1:4" x14ac:dyDescent="0.2">
      <c r="A7548" s="2"/>
      <c r="B7548" s="2"/>
      <c r="C7548" s="2"/>
      <c r="D7548" s="2"/>
    </row>
    <row r="7549" spans="1:4" x14ac:dyDescent="0.2">
      <c r="A7549" s="2"/>
      <c r="B7549" s="2"/>
      <c r="C7549" s="2"/>
      <c r="D7549" s="2"/>
    </row>
    <row r="7550" spans="1:4" x14ac:dyDescent="0.2">
      <c r="A7550" s="2"/>
      <c r="B7550" s="2"/>
      <c r="C7550" s="2"/>
      <c r="D7550" s="2"/>
    </row>
    <row r="7551" spans="1:4" x14ac:dyDescent="0.2">
      <c r="A7551" s="2"/>
      <c r="B7551" s="2"/>
      <c r="C7551" s="2"/>
      <c r="D7551" s="2"/>
    </row>
    <row r="7552" spans="1:4" x14ac:dyDescent="0.2">
      <c r="A7552" s="2"/>
      <c r="B7552" s="2"/>
      <c r="C7552" s="2"/>
      <c r="D7552" s="2"/>
    </row>
    <row r="7553" spans="1:4" x14ac:dyDescent="0.2">
      <c r="A7553" s="2"/>
      <c r="B7553" s="2"/>
      <c r="C7553" s="2"/>
      <c r="D7553" s="2"/>
    </row>
    <row r="7554" spans="1:4" x14ac:dyDescent="0.2">
      <c r="A7554" s="2"/>
      <c r="B7554" s="2"/>
      <c r="C7554" s="2"/>
      <c r="D7554" s="2"/>
    </row>
    <row r="7555" spans="1:4" x14ac:dyDescent="0.2">
      <c r="A7555" s="2"/>
      <c r="B7555" s="2"/>
      <c r="C7555" s="2"/>
      <c r="D7555" s="2"/>
    </row>
    <row r="7556" spans="1:4" x14ac:dyDescent="0.2">
      <c r="A7556" s="2"/>
      <c r="B7556" s="2"/>
      <c r="C7556" s="2"/>
      <c r="D7556" s="2"/>
    </row>
    <row r="7557" spans="1:4" x14ac:dyDescent="0.2">
      <c r="A7557" s="2"/>
      <c r="B7557" s="2"/>
      <c r="C7557" s="2"/>
      <c r="D7557" s="2"/>
    </row>
    <row r="7558" spans="1:4" x14ac:dyDescent="0.2">
      <c r="A7558" s="2"/>
      <c r="B7558" s="2"/>
      <c r="C7558" s="2"/>
      <c r="D7558" s="2"/>
    </row>
    <row r="7559" spans="1:4" x14ac:dyDescent="0.2">
      <c r="A7559" s="2"/>
      <c r="B7559" s="2"/>
      <c r="C7559" s="2"/>
      <c r="D7559" s="2"/>
    </row>
    <row r="7560" spans="1:4" x14ac:dyDescent="0.2">
      <c r="A7560" s="2"/>
      <c r="B7560" s="2"/>
      <c r="C7560" s="2"/>
      <c r="D7560" s="2"/>
    </row>
    <row r="7561" spans="1:4" x14ac:dyDescent="0.2">
      <c r="A7561" s="2"/>
      <c r="B7561" s="2"/>
      <c r="C7561" s="2"/>
      <c r="D7561" s="2"/>
    </row>
    <row r="7562" spans="1:4" x14ac:dyDescent="0.2">
      <c r="A7562" s="2"/>
      <c r="B7562" s="2"/>
      <c r="C7562" s="2"/>
      <c r="D7562" s="2"/>
    </row>
    <row r="7563" spans="1:4" x14ac:dyDescent="0.2">
      <c r="A7563" s="2"/>
      <c r="B7563" s="2"/>
      <c r="C7563" s="2"/>
      <c r="D7563" s="2"/>
    </row>
    <row r="7564" spans="1:4" x14ac:dyDescent="0.2">
      <c r="A7564" s="2"/>
      <c r="B7564" s="2"/>
      <c r="C7564" s="2"/>
      <c r="D7564" s="2"/>
    </row>
    <row r="7565" spans="1:4" x14ac:dyDescent="0.2">
      <c r="A7565" s="2"/>
      <c r="B7565" s="2"/>
      <c r="C7565" s="2"/>
      <c r="D7565" s="2"/>
    </row>
    <row r="7566" spans="1:4" x14ac:dyDescent="0.2">
      <c r="A7566" s="2"/>
      <c r="B7566" s="2"/>
      <c r="C7566" s="2"/>
      <c r="D7566" s="2"/>
    </row>
    <row r="7567" spans="1:4" x14ac:dyDescent="0.2">
      <c r="A7567" s="2"/>
      <c r="B7567" s="2"/>
      <c r="C7567" s="2"/>
      <c r="D7567" s="2"/>
    </row>
    <row r="7568" spans="1:4" x14ac:dyDescent="0.2">
      <c r="A7568" s="2"/>
      <c r="B7568" s="2"/>
      <c r="C7568" s="2"/>
      <c r="D7568" s="2"/>
    </row>
    <row r="7569" spans="1:4" x14ac:dyDescent="0.2">
      <c r="A7569" s="2"/>
      <c r="B7569" s="2"/>
      <c r="C7569" s="2"/>
      <c r="D7569" s="2"/>
    </row>
    <row r="7570" spans="1:4" x14ac:dyDescent="0.2">
      <c r="A7570" s="2"/>
      <c r="B7570" s="2"/>
      <c r="C7570" s="2"/>
      <c r="D7570" s="2"/>
    </row>
    <row r="7571" spans="1:4" x14ac:dyDescent="0.2">
      <c r="A7571" s="2"/>
      <c r="B7571" s="2"/>
      <c r="C7571" s="2"/>
      <c r="D7571" s="2"/>
    </row>
    <row r="7572" spans="1:4" x14ac:dyDescent="0.2">
      <c r="A7572" s="2"/>
      <c r="B7572" s="2"/>
      <c r="C7572" s="2"/>
      <c r="D7572" s="2"/>
    </row>
    <row r="7573" spans="1:4" x14ac:dyDescent="0.2">
      <c r="A7573" s="2"/>
      <c r="B7573" s="2"/>
      <c r="C7573" s="2"/>
      <c r="D7573" s="2"/>
    </row>
    <row r="7574" spans="1:4" x14ac:dyDescent="0.2">
      <c r="A7574" s="2"/>
      <c r="B7574" s="2"/>
      <c r="C7574" s="2"/>
      <c r="D7574" s="2"/>
    </row>
    <row r="7575" spans="1:4" x14ac:dyDescent="0.2">
      <c r="A7575" s="2"/>
      <c r="B7575" s="2"/>
      <c r="C7575" s="2"/>
      <c r="D7575" s="2"/>
    </row>
    <row r="7576" spans="1:4" x14ac:dyDescent="0.2">
      <c r="A7576" s="2"/>
      <c r="B7576" s="2"/>
      <c r="C7576" s="2"/>
      <c r="D7576" s="2"/>
    </row>
    <row r="7577" spans="1:4" x14ac:dyDescent="0.2">
      <c r="A7577" s="2"/>
      <c r="B7577" s="2"/>
      <c r="C7577" s="2"/>
      <c r="D7577" s="2"/>
    </row>
    <row r="7578" spans="1:4" x14ac:dyDescent="0.2">
      <c r="A7578" s="2"/>
      <c r="B7578" s="2"/>
      <c r="C7578" s="2"/>
      <c r="D7578" s="2"/>
    </row>
    <row r="7579" spans="1:4" x14ac:dyDescent="0.2">
      <c r="A7579" s="2"/>
      <c r="B7579" s="2"/>
      <c r="C7579" s="2"/>
      <c r="D7579" s="2"/>
    </row>
    <row r="7580" spans="1:4" x14ac:dyDescent="0.2">
      <c r="A7580" s="2"/>
      <c r="B7580" s="2"/>
      <c r="C7580" s="2"/>
      <c r="D7580" s="2"/>
    </row>
    <row r="7581" spans="1:4" x14ac:dyDescent="0.2">
      <c r="A7581" s="2"/>
      <c r="B7581" s="2"/>
      <c r="C7581" s="2"/>
      <c r="D7581" s="2"/>
    </row>
    <row r="7582" spans="1:4" x14ac:dyDescent="0.2">
      <c r="A7582" s="2"/>
      <c r="B7582" s="2"/>
      <c r="C7582" s="2"/>
      <c r="D7582" s="2"/>
    </row>
    <row r="7583" spans="1:4" x14ac:dyDescent="0.2">
      <c r="A7583" s="2"/>
      <c r="B7583" s="2"/>
      <c r="C7583" s="2"/>
      <c r="D7583" s="2"/>
    </row>
    <row r="7584" spans="1:4" x14ac:dyDescent="0.2">
      <c r="A7584" s="2"/>
      <c r="B7584" s="2"/>
      <c r="C7584" s="2"/>
      <c r="D7584" s="2"/>
    </row>
    <row r="7585" spans="1:4" x14ac:dyDescent="0.2">
      <c r="A7585" s="2"/>
      <c r="B7585" s="2"/>
      <c r="C7585" s="2"/>
      <c r="D7585" s="2"/>
    </row>
    <row r="7586" spans="1:4" x14ac:dyDescent="0.2">
      <c r="A7586" s="2"/>
      <c r="B7586" s="2"/>
      <c r="C7586" s="2"/>
      <c r="D7586" s="2"/>
    </row>
    <row r="7587" spans="1:4" x14ac:dyDescent="0.2">
      <c r="A7587" s="2"/>
      <c r="B7587" s="2"/>
      <c r="C7587" s="2"/>
      <c r="D7587" s="2"/>
    </row>
    <row r="7588" spans="1:4" x14ac:dyDescent="0.2">
      <c r="A7588" s="2"/>
      <c r="B7588" s="2"/>
      <c r="C7588" s="2"/>
      <c r="D7588" s="2"/>
    </row>
    <row r="7589" spans="1:4" x14ac:dyDescent="0.2">
      <c r="A7589" s="2"/>
      <c r="B7589" s="2"/>
      <c r="C7589" s="2"/>
      <c r="D7589" s="2"/>
    </row>
    <row r="7590" spans="1:4" x14ac:dyDescent="0.2">
      <c r="A7590" s="2"/>
      <c r="B7590" s="2"/>
      <c r="C7590" s="2"/>
      <c r="D7590" s="2"/>
    </row>
    <row r="7591" spans="1:4" x14ac:dyDescent="0.2">
      <c r="A7591" s="2"/>
      <c r="B7591" s="2"/>
      <c r="C7591" s="2"/>
      <c r="D7591" s="2"/>
    </row>
    <row r="7592" spans="1:4" x14ac:dyDescent="0.2">
      <c r="A7592" s="2"/>
      <c r="B7592" s="2"/>
      <c r="C7592" s="2"/>
      <c r="D7592" s="2"/>
    </row>
    <row r="7593" spans="1:4" x14ac:dyDescent="0.2">
      <c r="A7593" s="2"/>
      <c r="B7593" s="2"/>
      <c r="C7593" s="2"/>
      <c r="D7593" s="2"/>
    </row>
    <row r="7594" spans="1:4" x14ac:dyDescent="0.2">
      <c r="A7594" s="2"/>
      <c r="B7594" s="2"/>
      <c r="C7594" s="2"/>
      <c r="D7594" s="2"/>
    </row>
    <row r="7595" spans="1:4" x14ac:dyDescent="0.2">
      <c r="A7595" s="2"/>
      <c r="B7595" s="2"/>
      <c r="C7595" s="2"/>
      <c r="D7595" s="2"/>
    </row>
    <row r="7596" spans="1:4" x14ac:dyDescent="0.2">
      <c r="A7596" s="2"/>
      <c r="B7596" s="2"/>
      <c r="C7596" s="2"/>
      <c r="D7596" s="2"/>
    </row>
    <row r="7597" spans="1:4" x14ac:dyDescent="0.2">
      <c r="A7597" s="2"/>
      <c r="B7597" s="2"/>
      <c r="C7597" s="2"/>
      <c r="D7597" s="2"/>
    </row>
    <row r="7598" spans="1:4" x14ac:dyDescent="0.2">
      <c r="A7598" s="2"/>
      <c r="B7598" s="2"/>
      <c r="C7598" s="2"/>
      <c r="D7598" s="2"/>
    </row>
    <row r="7599" spans="1:4" x14ac:dyDescent="0.2">
      <c r="A7599" s="2"/>
      <c r="B7599" s="2"/>
      <c r="C7599" s="2"/>
      <c r="D7599" s="2"/>
    </row>
    <row r="7600" spans="1:4" x14ac:dyDescent="0.2">
      <c r="A7600" s="2"/>
      <c r="B7600" s="2"/>
      <c r="C7600" s="2"/>
      <c r="D7600" s="2"/>
    </row>
    <row r="7601" spans="1:4" x14ac:dyDescent="0.2">
      <c r="A7601" s="2"/>
      <c r="B7601" s="2"/>
      <c r="C7601" s="2"/>
      <c r="D7601" s="2"/>
    </row>
    <row r="7602" spans="1:4" x14ac:dyDescent="0.2">
      <c r="A7602" s="2"/>
      <c r="B7602" s="2"/>
      <c r="C7602" s="2"/>
      <c r="D7602" s="2"/>
    </row>
    <row r="7603" spans="1:4" x14ac:dyDescent="0.2">
      <c r="A7603" s="2"/>
      <c r="B7603" s="2"/>
      <c r="C7603" s="2"/>
      <c r="D7603" s="2"/>
    </row>
    <row r="7604" spans="1:4" x14ac:dyDescent="0.2">
      <c r="A7604" s="2"/>
      <c r="B7604" s="2"/>
      <c r="C7604" s="2"/>
      <c r="D7604" s="2"/>
    </row>
    <row r="7605" spans="1:4" x14ac:dyDescent="0.2">
      <c r="A7605" s="2"/>
      <c r="B7605" s="2"/>
      <c r="C7605" s="2"/>
      <c r="D7605" s="2"/>
    </row>
    <row r="7606" spans="1:4" x14ac:dyDescent="0.2">
      <c r="A7606" s="2"/>
      <c r="B7606" s="2"/>
      <c r="C7606" s="2"/>
      <c r="D7606" s="2"/>
    </row>
    <row r="7607" spans="1:4" x14ac:dyDescent="0.2">
      <c r="A7607" s="2"/>
      <c r="B7607" s="2"/>
      <c r="C7607" s="2"/>
      <c r="D7607" s="2"/>
    </row>
    <row r="7608" spans="1:4" x14ac:dyDescent="0.2">
      <c r="A7608" s="2"/>
      <c r="B7608" s="2"/>
      <c r="C7608" s="2"/>
      <c r="D7608" s="2"/>
    </row>
    <row r="7609" spans="1:4" x14ac:dyDescent="0.2">
      <c r="A7609" s="2"/>
      <c r="B7609" s="2"/>
      <c r="C7609" s="2"/>
      <c r="D7609" s="2"/>
    </row>
    <row r="7610" spans="1:4" x14ac:dyDescent="0.2">
      <c r="A7610" s="2"/>
      <c r="B7610" s="2"/>
      <c r="C7610" s="2"/>
      <c r="D7610" s="2"/>
    </row>
    <row r="7611" spans="1:4" x14ac:dyDescent="0.2">
      <c r="A7611" s="2"/>
      <c r="B7611" s="2"/>
      <c r="C7611" s="2"/>
      <c r="D7611" s="2"/>
    </row>
    <row r="7612" spans="1:4" x14ac:dyDescent="0.2">
      <c r="A7612" s="2"/>
      <c r="B7612" s="2"/>
      <c r="C7612" s="2"/>
      <c r="D7612" s="2"/>
    </row>
    <row r="7613" spans="1:4" x14ac:dyDescent="0.2">
      <c r="A7613" s="2"/>
      <c r="B7613" s="2"/>
      <c r="C7613" s="2"/>
      <c r="D7613" s="2"/>
    </row>
    <row r="7614" spans="1:4" x14ac:dyDescent="0.2">
      <c r="A7614" s="2"/>
      <c r="B7614" s="2"/>
      <c r="C7614" s="2"/>
      <c r="D7614" s="2"/>
    </row>
    <row r="7615" spans="1:4" x14ac:dyDescent="0.2">
      <c r="A7615" s="2"/>
      <c r="B7615" s="2"/>
      <c r="C7615" s="2"/>
      <c r="D7615" s="2"/>
    </row>
    <row r="7616" spans="1:4" x14ac:dyDescent="0.2">
      <c r="A7616" s="2"/>
      <c r="B7616" s="2"/>
      <c r="C7616" s="2"/>
      <c r="D7616" s="2"/>
    </row>
    <row r="7617" spans="1:4" x14ac:dyDescent="0.2">
      <c r="A7617" s="2"/>
      <c r="B7617" s="2"/>
      <c r="C7617" s="2"/>
      <c r="D7617" s="2"/>
    </row>
    <row r="7618" spans="1:4" x14ac:dyDescent="0.2">
      <c r="A7618" s="2"/>
      <c r="B7618" s="2"/>
      <c r="C7618" s="2"/>
      <c r="D7618" s="2"/>
    </row>
    <row r="7619" spans="1:4" x14ac:dyDescent="0.2">
      <c r="A7619" s="2"/>
      <c r="B7619" s="2"/>
      <c r="C7619" s="2"/>
      <c r="D7619" s="2"/>
    </row>
    <row r="7620" spans="1:4" x14ac:dyDescent="0.2">
      <c r="A7620" s="2"/>
      <c r="B7620" s="2"/>
      <c r="C7620" s="2"/>
      <c r="D7620" s="2"/>
    </row>
    <row r="7621" spans="1:4" x14ac:dyDescent="0.2">
      <c r="A7621" s="2"/>
      <c r="B7621" s="2"/>
      <c r="C7621" s="2"/>
      <c r="D7621" s="2"/>
    </row>
    <row r="7622" spans="1:4" x14ac:dyDescent="0.2">
      <c r="A7622" s="2"/>
      <c r="B7622" s="2"/>
      <c r="C7622" s="2"/>
      <c r="D7622" s="2"/>
    </row>
    <row r="7623" spans="1:4" x14ac:dyDescent="0.2">
      <c r="A7623" s="2"/>
      <c r="B7623" s="2"/>
      <c r="C7623" s="2"/>
      <c r="D7623" s="2"/>
    </row>
    <row r="7624" spans="1:4" x14ac:dyDescent="0.2">
      <c r="A7624" s="2"/>
      <c r="B7624" s="2"/>
      <c r="C7624" s="2"/>
      <c r="D7624" s="2"/>
    </row>
    <row r="7625" spans="1:4" x14ac:dyDescent="0.2">
      <c r="A7625" s="2"/>
      <c r="B7625" s="2"/>
      <c r="C7625" s="2"/>
      <c r="D7625" s="2"/>
    </row>
    <row r="7626" spans="1:4" x14ac:dyDescent="0.2">
      <c r="A7626" s="2"/>
      <c r="B7626" s="2"/>
      <c r="C7626" s="2"/>
      <c r="D7626" s="2"/>
    </row>
    <row r="7627" spans="1:4" x14ac:dyDescent="0.2">
      <c r="A7627" s="2"/>
      <c r="B7627" s="2"/>
      <c r="C7627" s="2"/>
      <c r="D7627" s="2"/>
    </row>
    <row r="7628" spans="1:4" x14ac:dyDescent="0.2">
      <c r="A7628" s="2"/>
      <c r="B7628" s="2"/>
      <c r="C7628" s="2"/>
      <c r="D7628" s="2"/>
    </row>
    <row r="7629" spans="1:4" x14ac:dyDescent="0.2">
      <c r="A7629" s="2"/>
      <c r="B7629" s="2"/>
      <c r="C7629" s="2"/>
      <c r="D7629" s="2"/>
    </row>
    <row r="7630" spans="1:4" x14ac:dyDescent="0.2">
      <c r="A7630" s="2"/>
      <c r="B7630" s="2"/>
      <c r="C7630" s="2"/>
      <c r="D7630" s="2"/>
    </row>
    <row r="7631" spans="1:4" x14ac:dyDescent="0.2">
      <c r="A7631" s="2"/>
      <c r="B7631" s="2"/>
      <c r="C7631" s="2"/>
      <c r="D7631" s="2"/>
    </row>
    <row r="7632" spans="1:4" x14ac:dyDescent="0.2">
      <c r="A7632" s="2"/>
      <c r="B7632" s="2"/>
      <c r="C7632" s="2"/>
      <c r="D7632" s="2"/>
    </row>
    <row r="7633" spans="1:4" x14ac:dyDescent="0.2">
      <c r="A7633" s="2"/>
      <c r="B7633" s="2"/>
      <c r="C7633" s="2"/>
      <c r="D7633" s="2"/>
    </row>
    <row r="7634" spans="1:4" x14ac:dyDescent="0.2">
      <c r="A7634" s="2"/>
      <c r="B7634" s="2"/>
      <c r="C7634" s="2"/>
      <c r="D7634" s="2"/>
    </row>
    <row r="7635" spans="1:4" x14ac:dyDescent="0.2">
      <c r="A7635" s="2"/>
      <c r="B7635" s="2"/>
      <c r="C7635" s="2"/>
      <c r="D7635" s="2"/>
    </row>
    <row r="7636" spans="1:4" x14ac:dyDescent="0.2">
      <c r="A7636" s="2"/>
      <c r="B7636" s="2"/>
      <c r="C7636" s="2"/>
      <c r="D7636" s="2"/>
    </row>
    <row r="7637" spans="1:4" x14ac:dyDescent="0.2">
      <c r="A7637" s="2"/>
      <c r="B7637" s="2"/>
      <c r="C7637" s="2"/>
      <c r="D7637" s="2"/>
    </row>
    <row r="7638" spans="1:4" x14ac:dyDescent="0.2">
      <c r="A7638" s="2"/>
      <c r="B7638" s="2"/>
      <c r="C7638" s="2"/>
      <c r="D7638" s="2"/>
    </row>
    <row r="7639" spans="1:4" x14ac:dyDescent="0.2">
      <c r="A7639" s="2"/>
      <c r="B7639" s="2"/>
      <c r="C7639" s="2"/>
      <c r="D7639" s="2"/>
    </row>
    <row r="7640" spans="1:4" x14ac:dyDescent="0.2">
      <c r="A7640" s="2"/>
      <c r="B7640" s="2"/>
      <c r="C7640" s="2"/>
      <c r="D7640" s="2"/>
    </row>
    <row r="7641" spans="1:4" x14ac:dyDescent="0.2">
      <c r="A7641" s="2"/>
      <c r="B7641" s="2"/>
      <c r="C7641" s="2"/>
      <c r="D7641" s="2"/>
    </row>
    <row r="7642" spans="1:4" x14ac:dyDescent="0.2">
      <c r="A7642" s="2"/>
      <c r="B7642" s="2"/>
      <c r="C7642" s="2"/>
      <c r="D7642" s="2"/>
    </row>
    <row r="7643" spans="1:4" x14ac:dyDescent="0.2">
      <c r="A7643" s="2"/>
      <c r="B7643" s="2"/>
      <c r="C7643" s="2"/>
      <c r="D7643" s="2"/>
    </row>
    <row r="7644" spans="1:4" x14ac:dyDescent="0.2">
      <c r="A7644" s="2"/>
      <c r="B7644" s="2"/>
      <c r="C7644" s="2"/>
      <c r="D7644" s="2"/>
    </row>
    <row r="7645" spans="1:4" x14ac:dyDescent="0.2">
      <c r="A7645" s="2"/>
      <c r="B7645" s="2"/>
      <c r="C7645" s="2"/>
      <c r="D7645" s="2"/>
    </row>
    <row r="7646" spans="1:4" x14ac:dyDescent="0.2">
      <c r="A7646" s="2"/>
      <c r="B7646" s="2"/>
      <c r="C7646" s="2"/>
      <c r="D7646" s="2"/>
    </row>
    <row r="7647" spans="1:4" x14ac:dyDescent="0.2">
      <c r="A7647" s="2"/>
      <c r="B7647" s="2"/>
      <c r="C7647" s="2"/>
      <c r="D7647" s="2"/>
    </row>
    <row r="7648" spans="1:4" x14ac:dyDescent="0.2">
      <c r="A7648" s="2"/>
      <c r="B7648" s="2"/>
      <c r="C7648" s="2"/>
      <c r="D7648" s="2"/>
    </row>
    <row r="7649" spans="1:4" x14ac:dyDescent="0.2">
      <c r="A7649" s="2"/>
      <c r="B7649" s="2"/>
      <c r="C7649" s="2"/>
      <c r="D7649" s="2"/>
    </row>
    <row r="7650" spans="1:4" x14ac:dyDescent="0.2">
      <c r="A7650" s="2"/>
      <c r="B7650" s="2"/>
      <c r="C7650" s="2"/>
      <c r="D7650" s="2"/>
    </row>
    <row r="7651" spans="1:4" x14ac:dyDescent="0.2">
      <c r="A7651" s="2"/>
      <c r="B7651" s="2"/>
      <c r="C7651" s="2"/>
      <c r="D7651" s="2"/>
    </row>
    <row r="7652" spans="1:4" x14ac:dyDescent="0.2">
      <c r="A7652" s="2"/>
      <c r="B7652" s="2"/>
      <c r="C7652" s="2"/>
      <c r="D7652" s="2"/>
    </row>
    <row r="7653" spans="1:4" x14ac:dyDescent="0.2">
      <c r="A7653" s="2"/>
      <c r="B7653" s="2"/>
      <c r="C7653" s="2"/>
      <c r="D7653" s="2"/>
    </row>
    <row r="7654" spans="1:4" x14ac:dyDescent="0.2">
      <c r="A7654" s="2"/>
      <c r="B7654" s="2"/>
      <c r="C7654" s="2"/>
      <c r="D7654" s="2"/>
    </row>
    <row r="7655" spans="1:4" x14ac:dyDescent="0.2">
      <c r="A7655" s="2"/>
      <c r="B7655" s="2"/>
      <c r="C7655" s="2"/>
      <c r="D7655" s="2"/>
    </row>
    <row r="7656" spans="1:4" x14ac:dyDescent="0.2">
      <c r="A7656" s="2"/>
      <c r="B7656" s="2"/>
      <c r="C7656" s="2"/>
      <c r="D7656" s="2"/>
    </row>
    <row r="7657" spans="1:4" x14ac:dyDescent="0.2">
      <c r="A7657" s="2"/>
      <c r="B7657" s="2"/>
      <c r="C7657" s="2"/>
      <c r="D7657" s="2"/>
    </row>
    <row r="7658" spans="1:4" x14ac:dyDescent="0.2">
      <c r="A7658" s="2"/>
      <c r="B7658" s="2"/>
      <c r="C7658" s="2"/>
      <c r="D7658" s="2"/>
    </row>
    <row r="7659" spans="1:4" x14ac:dyDescent="0.2">
      <c r="A7659" s="2"/>
      <c r="B7659" s="2"/>
      <c r="C7659" s="2"/>
      <c r="D7659" s="2"/>
    </row>
    <row r="7660" spans="1:4" x14ac:dyDescent="0.2">
      <c r="A7660" s="2"/>
      <c r="B7660" s="2"/>
      <c r="C7660" s="2"/>
      <c r="D7660" s="2"/>
    </row>
    <row r="7661" spans="1:4" x14ac:dyDescent="0.2">
      <c r="A7661" s="2"/>
      <c r="B7661" s="2"/>
      <c r="C7661" s="2"/>
      <c r="D7661" s="2"/>
    </row>
    <row r="7662" spans="1:4" x14ac:dyDescent="0.2">
      <c r="A7662" s="2"/>
      <c r="B7662" s="2"/>
      <c r="C7662" s="2"/>
      <c r="D7662" s="2"/>
    </row>
    <row r="7663" spans="1:4" x14ac:dyDescent="0.2">
      <c r="A7663" s="2"/>
      <c r="B7663" s="2"/>
      <c r="C7663" s="2"/>
      <c r="D7663" s="2"/>
    </row>
    <row r="7664" spans="1:4" x14ac:dyDescent="0.2">
      <c r="A7664" s="2"/>
      <c r="B7664" s="2"/>
      <c r="C7664" s="2"/>
      <c r="D7664" s="2"/>
    </row>
    <row r="7665" spans="1:4" x14ac:dyDescent="0.2">
      <c r="A7665" s="2"/>
      <c r="B7665" s="2"/>
      <c r="C7665" s="2"/>
      <c r="D7665" s="2"/>
    </row>
    <row r="7666" spans="1:4" x14ac:dyDescent="0.2">
      <c r="A7666" s="2"/>
      <c r="B7666" s="2"/>
      <c r="C7666" s="2"/>
      <c r="D7666" s="2"/>
    </row>
    <row r="7667" spans="1:4" x14ac:dyDescent="0.2">
      <c r="A7667" s="2"/>
      <c r="B7667" s="2"/>
      <c r="C7667" s="2"/>
      <c r="D7667" s="2"/>
    </row>
    <row r="7668" spans="1:4" x14ac:dyDescent="0.2">
      <c r="A7668" s="2"/>
      <c r="B7668" s="2"/>
      <c r="C7668" s="2"/>
      <c r="D7668" s="2"/>
    </row>
    <row r="7669" spans="1:4" x14ac:dyDescent="0.2">
      <c r="A7669" s="2"/>
      <c r="B7669" s="2"/>
      <c r="C7669" s="2"/>
      <c r="D7669" s="2"/>
    </row>
    <row r="7670" spans="1:4" x14ac:dyDescent="0.2">
      <c r="A7670" s="2"/>
      <c r="B7670" s="2"/>
      <c r="C7670" s="2"/>
      <c r="D7670" s="2"/>
    </row>
    <row r="7671" spans="1:4" x14ac:dyDescent="0.2">
      <c r="A7671" s="2"/>
      <c r="B7671" s="2"/>
      <c r="C7671" s="2"/>
      <c r="D7671" s="2"/>
    </row>
    <row r="7672" spans="1:4" x14ac:dyDescent="0.2">
      <c r="A7672" s="2"/>
      <c r="B7672" s="2"/>
      <c r="C7672" s="2"/>
      <c r="D7672" s="2"/>
    </row>
    <row r="7673" spans="1:4" x14ac:dyDescent="0.2">
      <c r="A7673" s="2"/>
      <c r="B7673" s="2"/>
      <c r="C7673" s="2"/>
      <c r="D7673" s="2"/>
    </row>
    <row r="7674" spans="1:4" x14ac:dyDescent="0.2">
      <c r="A7674" s="2"/>
      <c r="B7674" s="2"/>
      <c r="C7674" s="2"/>
      <c r="D7674" s="2"/>
    </row>
    <row r="7675" spans="1:4" x14ac:dyDescent="0.2">
      <c r="A7675" s="2"/>
      <c r="B7675" s="2"/>
      <c r="C7675" s="2"/>
      <c r="D7675" s="2"/>
    </row>
    <row r="7676" spans="1:4" x14ac:dyDescent="0.2">
      <c r="A7676" s="2"/>
      <c r="B7676" s="2"/>
      <c r="C7676" s="2"/>
      <c r="D7676" s="2"/>
    </row>
    <row r="7677" spans="1:4" x14ac:dyDescent="0.2">
      <c r="A7677" s="2"/>
      <c r="B7677" s="2"/>
      <c r="C7677" s="2"/>
      <c r="D7677" s="2"/>
    </row>
    <row r="7678" spans="1:4" x14ac:dyDescent="0.2">
      <c r="A7678" s="2"/>
      <c r="B7678" s="2"/>
      <c r="C7678" s="2"/>
      <c r="D7678" s="2"/>
    </row>
    <row r="7679" spans="1:4" x14ac:dyDescent="0.2">
      <c r="A7679" s="2"/>
      <c r="B7679" s="2"/>
      <c r="C7679" s="2"/>
      <c r="D7679" s="2"/>
    </row>
    <row r="7680" spans="1:4" x14ac:dyDescent="0.2">
      <c r="A7680" s="2"/>
      <c r="B7680" s="2"/>
      <c r="C7680" s="2"/>
      <c r="D7680" s="2"/>
    </row>
    <row r="7681" spans="1:4" x14ac:dyDescent="0.2">
      <c r="A7681" s="2"/>
      <c r="B7681" s="2"/>
      <c r="C7681" s="2"/>
      <c r="D7681" s="2"/>
    </row>
    <row r="7682" spans="1:4" x14ac:dyDescent="0.2">
      <c r="A7682" s="2"/>
      <c r="B7682" s="2"/>
      <c r="C7682" s="2"/>
      <c r="D7682" s="2"/>
    </row>
    <row r="7683" spans="1:4" x14ac:dyDescent="0.2">
      <c r="A7683" s="2"/>
      <c r="B7683" s="2"/>
      <c r="C7683" s="2"/>
      <c r="D7683" s="2"/>
    </row>
    <row r="7684" spans="1:4" x14ac:dyDescent="0.2">
      <c r="A7684" s="2"/>
      <c r="B7684" s="2"/>
      <c r="C7684" s="2"/>
      <c r="D7684" s="2"/>
    </row>
    <row r="7685" spans="1:4" x14ac:dyDescent="0.2">
      <c r="A7685" s="2"/>
      <c r="B7685" s="2"/>
      <c r="C7685" s="2"/>
      <c r="D7685" s="2"/>
    </row>
    <row r="7686" spans="1:4" x14ac:dyDescent="0.2">
      <c r="A7686" s="2"/>
      <c r="B7686" s="2"/>
      <c r="C7686" s="2"/>
      <c r="D7686" s="2"/>
    </row>
    <row r="7687" spans="1:4" x14ac:dyDescent="0.2">
      <c r="A7687" s="2"/>
      <c r="B7687" s="2"/>
      <c r="C7687" s="2"/>
      <c r="D7687" s="2"/>
    </row>
    <row r="7688" spans="1:4" x14ac:dyDescent="0.2">
      <c r="A7688" s="2"/>
      <c r="B7688" s="2"/>
      <c r="C7688" s="2"/>
      <c r="D7688" s="2"/>
    </row>
    <row r="7689" spans="1:4" x14ac:dyDescent="0.2">
      <c r="A7689" s="2"/>
      <c r="B7689" s="2"/>
      <c r="C7689" s="2"/>
      <c r="D7689" s="2"/>
    </row>
    <row r="7690" spans="1:4" x14ac:dyDescent="0.2">
      <c r="A7690" s="2"/>
      <c r="B7690" s="2"/>
      <c r="C7690" s="2"/>
      <c r="D7690" s="2"/>
    </row>
    <row r="7691" spans="1:4" x14ac:dyDescent="0.2">
      <c r="A7691" s="2"/>
      <c r="B7691" s="2"/>
      <c r="C7691" s="2"/>
      <c r="D7691" s="2"/>
    </row>
    <row r="7692" spans="1:4" x14ac:dyDescent="0.2">
      <c r="A7692" s="2"/>
      <c r="B7692" s="2"/>
      <c r="C7692" s="2"/>
      <c r="D7692" s="2"/>
    </row>
    <row r="7693" spans="1:4" x14ac:dyDescent="0.2">
      <c r="A7693" s="2"/>
      <c r="B7693" s="2"/>
      <c r="C7693" s="2"/>
      <c r="D7693" s="2"/>
    </row>
    <row r="7694" spans="1:4" x14ac:dyDescent="0.2">
      <c r="A7694" s="2"/>
      <c r="B7694" s="2"/>
      <c r="C7694" s="2"/>
      <c r="D7694" s="2"/>
    </row>
    <row r="7695" spans="1:4" x14ac:dyDescent="0.2">
      <c r="A7695" s="2"/>
      <c r="B7695" s="2"/>
      <c r="C7695" s="2"/>
      <c r="D7695" s="2"/>
    </row>
    <row r="7696" spans="1:4" x14ac:dyDescent="0.2">
      <c r="A7696" s="2"/>
      <c r="B7696" s="2"/>
      <c r="C7696" s="2"/>
      <c r="D7696" s="2"/>
    </row>
    <row r="7697" spans="1:4" x14ac:dyDescent="0.2">
      <c r="A7697" s="2"/>
      <c r="B7697" s="2"/>
      <c r="C7697" s="2"/>
      <c r="D7697" s="2"/>
    </row>
    <row r="7698" spans="1:4" x14ac:dyDescent="0.2">
      <c r="A7698" s="2"/>
      <c r="B7698" s="2"/>
      <c r="C7698" s="2"/>
      <c r="D7698" s="2"/>
    </row>
    <row r="7699" spans="1:4" x14ac:dyDescent="0.2">
      <c r="A7699" s="2"/>
      <c r="B7699" s="2"/>
      <c r="C7699" s="2"/>
      <c r="D7699" s="2"/>
    </row>
    <row r="7700" spans="1:4" x14ac:dyDescent="0.2">
      <c r="A7700" s="2"/>
      <c r="B7700" s="2"/>
      <c r="C7700" s="2"/>
      <c r="D7700" s="2"/>
    </row>
    <row r="7701" spans="1:4" x14ac:dyDescent="0.2">
      <c r="A7701" s="2"/>
      <c r="B7701" s="2"/>
      <c r="C7701" s="2"/>
      <c r="D7701" s="2"/>
    </row>
    <row r="7702" spans="1:4" x14ac:dyDescent="0.2">
      <c r="A7702" s="2"/>
      <c r="B7702" s="2"/>
      <c r="C7702" s="2"/>
      <c r="D7702" s="2"/>
    </row>
    <row r="7703" spans="1:4" x14ac:dyDescent="0.2">
      <c r="A7703" s="2"/>
      <c r="B7703" s="2"/>
      <c r="C7703" s="2"/>
      <c r="D7703" s="2"/>
    </row>
    <row r="7704" spans="1:4" x14ac:dyDescent="0.2">
      <c r="A7704" s="2"/>
      <c r="B7704" s="2"/>
      <c r="C7704" s="2"/>
      <c r="D7704" s="2"/>
    </row>
    <row r="7705" spans="1:4" x14ac:dyDescent="0.2">
      <c r="A7705" s="2"/>
      <c r="B7705" s="2"/>
      <c r="C7705" s="2"/>
      <c r="D7705" s="2"/>
    </row>
    <row r="7706" spans="1:4" x14ac:dyDescent="0.2">
      <c r="A7706" s="2"/>
      <c r="B7706" s="2"/>
      <c r="C7706" s="2"/>
      <c r="D7706" s="2"/>
    </row>
    <row r="7707" spans="1:4" x14ac:dyDescent="0.2">
      <c r="A7707" s="2"/>
      <c r="B7707" s="2"/>
      <c r="C7707" s="2"/>
      <c r="D7707" s="2"/>
    </row>
    <row r="7708" spans="1:4" x14ac:dyDescent="0.2">
      <c r="A7708" s="2"/>
      <c r="B7708" s="2"/>
      <c r="C7708" s="2"/>
      <c r="D7708" s="2"/>
    </row>
    <row r="7709" spans="1:4" x14ac:dyDescent="0.2">
      <c r="A7709" s="2"/>
      <c r="B7709" s="2"/>
      <c r="C7709" s="2"/>
      <c r="D7709" s="2"/>
    </row>
    <row r="7710" spans="1:4" x14ac:dyDescent="0.2">
      <c r="A7710" s="2"/>
      <c r="B7710" s="2"/>
      <c r="C7710" s="2"/>
      <c r="D7710" s="2"/>
    </row>
    <row r="7711" spans="1:4" x14ac:dyDescent="0.2">
      <c r="A7711" s="2"/>
      <c r="B7711" s="2"/>
      <c r="C7711" s="2"/>
      <c r="D7711" s="2"/>
    </row>
    <row r="7712" spans="1:4" x14ac:dyDescent="0.2">
      <c r="A7712" s="2"/>
      <c r="B7712" s="2"/>
      <c r="C7712" s="2"/>
      <c r="D7712" s="2"/>
    </row>
    <row r="7713" spans="1:4" x14ac:dyDescent="0.2">
      <c r="A7713" s="2"/>
      <c r="B7713" s="2"/>
      <c r="C7713" s="2"/>
      <c r="D7713" s="2"/>
    </row>
    <row r="7714" spans="1:4" x14ac:dyDescent="0.2">
      <c r="A7714" s="2"/>
      <c r="B7714" s="2"/>
      <c r="C7714" s="2"/>
      <c r="D7714" s="2"/>
    </row>
    <row r="7715" spans="1:4" x14ac:dyDescent="0.2">
      <c r="A7715" s="2"/>
      <c r="B7715" s="2"/>
      <c r="C7715" s="2"/>
      <c r="D7715" s="2"/>
    </row>
    <row r="7716" spans="1:4" x14ac:dyDescent="0.2">
      <c r="A7716" s="2"/>
      <c r="B7716" s="2"/>
      <c r="C7716" s="2"/>
      <c r="D7716" s="2"/>
    </row>
    <row r="7717" spans="1:4" x14ac:dyDescent="0.2">
      <c r="A7717" s="2"/>
      <c r="B7717" s="2"/>
      <c r="C7717" s="2"/>
      <c r="D7717" s="2"/>
    </row>
    <row r="7718" spans="1:4" x14ac:dyDescent="0.2">
      <c r="A7718" s="2"/>
      <c r="B7718" s="2"/>
      <c r="C7718" s="2"/>
      <c r="D7718" s="2"/>
    </row>
    <row r="7719" spans="1:4" x14ac:dyDescent="0.2">
      <c r="A7719" s="2"/>
      <c r="B7719" s="2"/>
      <c r="C7719" s="2"/>
      <c r="D7719" s="2"/>
    </row>
    <row r="7720" spans="1:4" x14ac:dyDescent="0.2">
      <c r="A7720" s="2"/>
      <c r="B7720" s="2"/>
      <c r="C7720" s="2"/>
      <c r="D7720" s="2"/>
    </row>
    <row r="7721" spans="1:4" x14ac:dyDescent="0.2">
      <c r="A7721" s="2"/>
      <c r="B7721" s="2"/>
      <c r="C7721" s="2"/>
      <c r="D7721" s="2"/>
    </row>
    <row r="7722" spans="1:4" x14ac:dyDescent="0.2">
      <c r="A7722" s="2"/>
      <c r="B7722" s="2"/>
      <c r="C7722" s="2"/>
      <c r="D7722" s="2"/>
    </row>
    <row r="7723" spans="1:4" x14ac:dyDescent="0.2">
      <c r="A7723" s="2"/>
      <c r="B7723" s="2"/>
      <c r="C7723" s="2"/>
      <c r="D7723" s="2"/>
    </row>
    <row r="7724" spans="1:4" x14ac:dyDescent="0.2">
      <c r="A7724" s="2"/>
      <c r="B7724" s="2"/>
      <c r="C7724" s="2"/>
      <c r="D7724" s="2"/>
    </row>
    <row r="7725" spans="1:4" x14ac:dyDescent="0.2">
      <c r="A7725" s="2"/>
      <c r="B7725" s="2"/>
      <c r="C7725" s="2"/>
      <c r="D7725" s="2"/>
    </row>
    <row r="7726" spans="1:4" x14ac:dyDescent="0.2">
      <c r="A7726" s="2"/>
      <c r="B7726" s="2"/>
      <c r="C7726" s="2"/>
      <c r="D7726" s="2"/>
    </row>
    <row r="7727" spans="1:4" x14ac:dyDescent="0.2">
      <c r="A7727" s="2"/>
      <c r="B7727" s="2"/>
      <c r="C7727" s="2"/>
      <c r="D7727" s="2"/>
    </row>
    <row r="7728" spans="1:4" x14ac:dyDescent="0.2">
      <c r="A7728" s="2"/>
      <c r="B7728" s="2"/>
      <c r="C7728" s="2"/>
      <c r="D7728" s="2"/>
    </row>
    <row r="7729" spans="1:4" x14ac:dyDescent="0.2">
      <c r="A7729" s="2"/>
      <c r="B7729" s="2"/>
      <c r="C7729" s="2"/>
      <c r="D7729" s="2"/>
    </row>
    <row r="7730" spans="1:4" x14ac:dyDescent="0.2">
      <c r="A7730" s="2"/>
      <c r="B7730" s="2"/>
      <c r="C7730" s="2"/>
      <c r="D7730" s="2"/>
    </row>
    <row r="7731" spans="1:4" x14ac:dyDescent="0.2">
      <c r="A7731" s="2"/>
      <c r="B7731" s="2"/>
      <c r="C7731" s="2"/>
      <c r="D7731" s="2"/>
    </row>
    <row r="7732" spans="1:4" x14ac:dyDescent="0.2">
      <c r="A7732" s="2"/>
      <c r="B7732" s="2"/>
      <c r="C7732" s="2"/>
      <c r="D7732" s="2"/>
    </row>
    <row r="7733" spans="1:4" x14ac:dyDescent="0.2">
      <c r="A7733" s="2"/>
      <c r="B7733" s="2"/>
      <c r="C7733" s="2"/>
      <c r="D7733" s="2"/>
    </row>
    <row r="7734" spans="1:4" x14ac:dyDescent="0.2">
      <c r="A7734" s="2"/>
      <c r="B7734" s="2"/>
      <c r="C7734" s="2"/>
      <c r="D7734" s="2"/>
    </row>
    <row r="7735" spans="1:4" x14ac:dyDescent="0.2">
      <c r="A7735" s="2"/>
      <c r="B7735" s="2"/>
      <c r="C7735" s="2"/>
      <c r="D7735" s="2"/>
    </row>
    <row r="7736" spans="1:4" x14ac:dyDescent="0.2">
      <c r="A7736" s="2"/>
      <c r="B7736" s="2"/>
      <c r="C7736" s="2"/>
      <c r="D7736" s="2"/>
    </row>
    <row r="7737" spans="1:4" x14ac:dyDescent="0.2">
      <c r="A7737" s="2"/>
      <c r="B7737" s="2"/>
      <c r="C7737" s="2"/>
      <c r="D7737" s="2"/>
    </row>
    <row r="7738" spans="1:4" x14ac:dyDescent="0.2">
      <c r="A7738" s="2"/>
      <c r="B7738" s="2"/>
      <c r="C7738" s="2"/>
      <c r="D7738" s="2"/>
    </row>
    <row r="7739" spans="1:4" x14ac:dyDescent="0.2">
      <c r="A7739" s="2"/>
      <c r="B7739" s="2"/>
      <c r="C7739" s="2"/>
      <c r="D7739" s="2"/>
    </row>
    <row r="7740" spans="1:4" x14ac:dyDescent="0.2">
      <c r="A7740" s="2"/>
      <c r="B7740" s="2"/>
      <c r="C7740" s="2"/>
      <c r="D7740" s="2"/>
    </row>
    <row r="7741" spans="1:4" x14ac:dyDescent="0.2">
      <c r="A7741" s="2"/>
      <c r="B7741" s="2"/>
      <c r="C7741" s="2"/>
      <c r="D7741" s="2"/>
    </row>
    <row r="7742" spans="1:4" x14ac:dyDescent="0.2">
      <c r="A7742" s="2"/>
      <c r="B7742" s="2"/>
      <c r="C7742" s="2"/>
      <c r="D7742" s="2"/>
    </row>
    <row r="7743" spans="1:4" x14ac:dyDescent="0.2">
      <c r="A7743" s="2"/>
      <c r="B7743" s="2"/>
      <c r="C7743" s="2"/>
      <c r="D7743" s="2"/>
    </row>
    <row r="7744" spans="1:4" x14ac:dyDescent="0.2">
      <c r="A7744" s="2"/>
      <c r="B7744" s="2"/>
      <c r="C7744" s="2"/>
      <c r="D7744" s="2"/>
    </row>
    <row r="7745" spans="1:4" x14ac:dyDescent="0.2">
      <c r="A7745" s="2"/>
      <c r="B7745" s="2"/>
      <c r="C7745" s="2"/>
      <c r="D7745" s="2"/>
    </row>
    <row r="7746" spans="1:4" x14ac:dyDescent="0.2">
      <c r="A7746" s="2"/>
      <c r="B7746" s="2"/>
      <c r="C7746" s="2"/>
      <c r="D7746" s="2"/>
    </row>
    <row r="7747" spans="1:4" x14ac:dyDescent="0.2">
      <c r="A7747" s="2"/>
      <c r="B7747" s="2"/>
      <c r="C7747" s="2"/>
      <c r="D7747" s="2"/>
    </row>
    <row r="7748" spans="1:4" x14ac:dyDescent="0.2">
      <c r="A7748" s="2"/>
      <c r="B7748" s="2"/>
      <c r="C7748" s="2"/>
      <c r="D7748" s="2"/>
    </row>
    <row r="7749" spans="1:4" x14ac:dyDescent="0.2">
      <c r="A7749" s="2"/>
      <c r="B7749" s="2"/>
      <c r="C7749" s="2"/>
      <c r="D7749" s="2"/>
    </row>
    <row r="7750" spans="1:4" x14ac:dyDescent="0.2">
      <c r="A7750" s="2"/>
      <c r="B7750" s="2"/>
      <c r="C7750" s="2"/>
      <c r="D7750" s="2"/>
    </row>
    <row r="7751" spans="1:4" x14ac:dyDescent="0.2">
      <c r="A7751" s="2"/>
      <c r="B7751" s="2"/>
      <c r="C7751" s="2"/>
      <c r="D7751" s="2"/>
    </row>
    <row r="7752" spans="1:4" x14ac:dyDescent="0.2">
      <c r="A7752" s="2"/>
      <c r="B7752" s="2"/>
      <c r="C7752" s="2"/>
      <c r="D7752" s="2"/>
    </row>
    <row r="7753" spans="1:4" x14ac:dyDescent="0.2">
      <c r="A7753" s="2"/>
      <c r="B7753" s="2"/>
      <c r="C7753" s="2"/>
      <c r="D7753" s="2"/>
    </row>
    <row r="7754" spans="1:4" x14ac:dyDescent="0.2">
      <c r="A7754" s="2"/>
      <c r="B7754" s="2"/>
      <c r="C7754" s="2"/>
      <c r="D7754" s="2"/>
    </row>
    <row r="7755" spans="1:4" x14ac:dyDescent="0.2">
      <c r="A7755" s="2"/>
      <c r="B7755" s="2"/>
      <c r="C7755" s="2"/>
      <c r="D7755" s="2"/>
    </row>
    <row r="7756" spans="1:4" x14ac:dyDescent="0.2">
      <c r="A7756" s="2"/>
      <c r="B7756" s="2"/>
      <c r="C7756" s="2"/>
      <c r="D7756" s="2"/>
    </row>
    <row r="7757" spans="1:4" x14ac:dyDescent="0.2">
      <c r="A7757" s="2"/>
      <c r="B7757" s="2"/>
      <c r="C7757" s="2"/>
      <c r="D7757" s="2"/>
    </row>
    <row r="7758" spans="1:4" x14ac:dyDescent="0.2">
      <c r="A7758" s="2"/>
      <c r="B7758" s="2"/>
      <c r="C7758" s="2"/>
      <c r="D7758" s="2"/>
    </row>
    <row r="7759" spans="1:4" x14ac:dyDescent="0.2">
      <c r="A7759" s="2"/>
      <c r="B7759" s="2"/>
      <c r="C7759" s="2"/>
      <c r="D7759" s="2"/>
    </row>
    <row r="7760" spans="1:4" x14ac:dyDescent="0.2">
      <c r="A7760" s="2"/>
      <c r="B7760" s="2"/>
      <c r="C7760" s="2"/>
      <c r="D7760" s="2"/>
    </row>
    <row r="7761" spans="1:4" x14ac:dyDescent="0.2">
      <c r="A7761" s="2"/>
      <c r="B7761" s="2"/>
      <c r="C7761" s="2"/>
      <c r="D7761" s="2"/>
    </row>
    <row r="7762" spans="1:4" x14ac:dyDescent="0.2">
      <c r="A7762" s="2"/>
      <c r="B7762" s="2"/>
      <c r="C7762" s="2"/>
      <c r="D7762" s="2"/>
    </row>
    <row r="7763" spans="1:4" x14ac:dyDescent="0.2">
      <c r="A7763" s="2"/>
      <c r="B7763" s="2"/>
      <c r="C7763" s="2"/>
      <c r="D7763" s="2"/>
    </row>
    <row r="7764" spans="1:4" x14ac:dyDescent="0.2">
      <c r="A7764" s="2"/>
      <c r="B7764" s="2"/>
      <c r="C7764" s="2"/>
      <c r="D7764" s="2"/>
    </row>
    <row r="7765" spans="1:4" x14ac:dyDescent="0.2">
      <c r="A7765" s="2"/>
      <c r="B7765" s="2"/>
      <c r="C7765" s="2"/>
      <c r="D7765" s="2"/>
    </row>
    <row r="7766" spans="1:4" x14ac:dyDescent="0.2">
      <c r="A7766" s="2"/>
      <c r="B7766" s="2"/>
      <c r="C7766" s="2"/>
      <c r="D7766" s="2"/>
    </row>
    <row r="7767" spans="1:4" x14ac:dyDescent="0.2">
      <c r="A7767" s="2"/>
      <c r="B7767" s="2"/>
      <c r="C7767" s="2"/>
      <c r="D7767" s="2"/>
    </row>
    <row r="7768" spans="1:4" x14ac:dyDescent="0.2">
      <c r="A7768" s="2"/>
      <c r="B7768" s="2"/>
      <c r="C7768" s="2"/>
      <c r="D7768" s="2"/>
    </row>
    <row r="7769" spans="1:4" x14ac:dyDescent="0.2">
      <c r="A7769" s="2"/>
      <c r="B7769" s="2"/>
      <c r="C7769" s="2"/>
      <c r="D7769" s="2"/>
    </row>
    <row r="7770" spans="1:4" x14ac:dyDescent="0.2">
      <c r="A7770" s="2"/>
      <c r="B7770" s="2"/>
      <c r="C7770" s="2"/>
      <c r="D7770" s="2"/>
    </row>
    <row r="7771" spans="1:4" x14ac:dyDescent="0.2">
      <c r="A7771" s="2"/>
      <c r="B7771" s="2"/>
      <c r="C7771" s="2"/>
      <c r="D7771" s="2"/>
    </row>
    <row r="7772" spans="1:4" x14ac:dyDescent="0.2">
      <c r="A7772" s="2"/>
      <c r="B7772" s="2"/>
      <c r="C7772" s="2"/>
      <c r="D7772" s="2"/>
    </row>
    <row r="7773" spans="1:4" x14ac:dyDescent="0.2">
      <c r="A7773" s="2"/>
      <c r="B7773" s="2"/>
      <c r="C7773" s="2"/>
      <c r="D7773" s="2"/>
    </row>
    <row r="7774" spans="1:4" x14ac:dyDescent="0.2">
      <c r="A7774" s="2"/>
      <c r="B7774" s="2"/>
      <c r="C7774" s="2"/>
      <c r="D7774" s="2"/>
    </row>
    <row r="7775" spans="1:4" x14ac:dyDescent="0.2">
      <c r="A7775" s="2"/>
      <c r="B7775" s="2"/>
      <c r="C7775" s="2"/>
      <c r="D7775" s="2"/>
    </row>
    <row r="7776" spans="1:4" x14ac:dyDescent="0.2">
      <c r="A7776" s="2"/>
      <c r="B7776" s="2"/>
      <c r="C7776" s="2"/>
      <c r="D7776" s="2"/>
    </row>
    <row r="7777" spans="1:4" x14ac:dyDescent="0.2">
      <c r="A7777" s="2"/>
      <c r="B7777" s="2"/>
      <c r="C7777" s="2"/>
      <c r="D7777" s="2"/>
    </row>
    <row r="7778" spans="1:4" x14ac:dyDescent="0.2">
      <c r="A7778" s="2"/>
      <c r="B7778" s="2"/>
      <c r="C7778" s="2"/>
      <c r="D7778" s="2"/>
    </row>
    <row r="7779" spans="1:4" x14ac:dyDescent="0.2">
      <c r="A7779" s="2"/>
      <c r="B7779" s="2"/>
      <c r="C7779" s="2"/>
      <c r="D7779" s="2"/>
    </row>
    <row r="7780" spans="1:4" x14ac:dyDescent="0.2">
      <c r="A7780" s="2"/>
      <c r="B7780" s="2"/>
      <c r="C7780" s="2"/>
      <c r="D7780" s="2"/>
    </row>
    <row r="7781" spans="1:4" x14ac:dyDescent="0.2">
      <c r="A7781" s="2"/>
      <c r="B7781" s="2"/>
      <c r="C7781" s="2"/>
      <c r="D7781" s="2"/>
    </row>
    <row r="7782" spans="1:4" x14ac:dyDescent="0.2">
      <c r="A7782" s="2"/>
      <c r="B7782" s="2"/>
      <c r="C7782" s="2"/>
      <c r="D7782" s="2"/>
    </row>
    <row r="7783" spans="1:4" x14ac:dyDescent="0.2">
      <c r="A7783" s="2"/>
      <c r="B7783" s="2"/>
      <c r="C7783" s="2"/>
      <c r="D7783" s="2"/>
    </row>
    <row r="7784" spans="1:4" x14ac:dyDescent="0.2">
      <c r="A7784" s="2"/>
      <c r="B7784" s="2"/>
      <c r="C7784" s="2"/>
      <c r="D7784" s="2"/>
    </row>
    <row r="7785" spans="1:4" x14ac:dyDescent="0.2">
      <c r="A7785" s="2"/>
      <c r="B7785" s="2"/>
      <c r="C7785" s="2"/>
      <c r="D7785" s="2"/>
    </row>
    <row r="7786" spans="1:4" x14ac:dyDescent="0.2">
      <c r="A7786" s="2"/>
      <c r="B7786" s="2"/>
      <c r="C7786" s="2"/>
      <c r="D7786" s="2"/>
    </row>
    <row r="7787" spans="1:4" x14ac:dyDescent="0.2">
      <c r="A7787" s="2"/>
      <c r="B7787" s="2"/>
      <c r="C7787" s="2"/>
      <c r="D7787" s="2"/>
    </row>
    <row r="7788" spans="1:4" x14ac:dyDescent="0.2">
      <c r="A7788" s="2"/>
      <c r="B7788" s="2"/>
      <c r="C7788" s="2"/>
      <c r="D7788" s="2"/>
    </row>
    <row r="7789" spans="1:4" x14ac:dyDescent="0.2">
      <c r="A7789" s="2"/>
      <c r="B7789" s="2"/>
      <c r="C7789" s="2"/>
      <c r="D7789" s="2"/>
    </row>
    <row r="7790" spans="1:4" x14ac:dyDescent="0.2">
      <c r="A7790" s="2"/>
      <c r="B7790" s="2"/>
      <c r="C7790" s="2"/>
      <c r="D7790" s="2"/>
    </row>
    <row r="7791" spans="1:4" x14ac:dyDescent="0.2">
      <c r="A7791" s="2"/>
      <c r="B7791" s="2"/>
      <c r="C7791" s="2"/>
      <c r="D7791" s="2"/>
    </row>
    <row r="7792" spans="1:4" x14ac:dyDescent="0.2">
      <c r="A7792" s="2"/>
      <c r="B7792" s="2"/>
      <c r="C7792" s="2"/>
      <c r="D7792" s="2"/>
    </row>
    <row r="7793" spans="1:4" x14ac:dyDescent="0.2">
      <c r="A7793" s="2"/>
      <c r="B7793" s="2"/>
      <c r="C7793" s="2"/>
      <c r="D7793" s="2"/>
    </row>
    <row r="7794" spans="1:4" x14ac:dyDescent="0.2">
      <c r="A7794" s="2"/>
      <c r="B7794" s="2"/>
      <c r="C7794" s="2"/>
      <c r="D7794" s="2"/>
    </row>
    <row r="7795" spans="1:4" x14ac:dyDescent="0.2">
      <c r="A7795" s="2"/>
      <c r="B7795" s="2"/>
      <c r="C7795" s="2"/>
      <c r="D7795" s="2"/>
    </row>
    <row r="7796" spans="1:4" x14ac:dyDescent="0.2">
      <c r="A7796" s="2"/>
      <c r="B7796" s="2"/>
      <c r="C7796" s="2"/>
      <c r="D7796" s="2"/>
    </row>
    <row r="7797" spans="1:4" x14ac:dyDescent="0.2">
      <c r="A7797" s="2"/>
      <c r="B7797" s="2"/>
      <c r="C7797" s="2"/>
      <c r="D7797" s="2"/>
    </row>
    <row r="7798" spans="1:4" x14ac:dyDescent="0.2">
      <c r="A7798" s="2"/>
      <c r="B7798" s="2"/>
      <c r="C7798" s="2"/>
      <c r="D7798" s="2"/>
    </row>
    <row r="7799" spans="1:4" x14ac:dyDescent="0.2">
      <c r="A7799" s="2"/>
      <c r="B7799" s="2"/>
      <c r="C7799" s="2"/>
      <c r="D7799" s="2"/>
    </row>
    <row r="7800" spans="1:4" x14ac:dyDescent="0.2">
      <c r="A7800" s="2"/>
      <c r="B7800" s="2"/>
      <c r="C7800" s="2"/>
      <c r="D7800" s="2"/>
    </row>
    <row r="7801" spans="1:4" x14ac:dyDescent="0.2">
      <c r="A7801" s="2"/>
      <c r="B7801" s="2"/>
      <c r="C7801" s="2"/>
      <c r="D7801" s="2"/>
    </row>
    <row r="7802" spans="1:4" x14ac:dyDescent="0.2">
      <c r="A7802" s="2"/>
      <c r="B7802" s="2"/>
      <c r="C7802" s="2"/>
      <c r="D7802" s="2"/>
    </row>
    <row r="7803" spans="1:4" x14ac:dyDescent="0.2">
      <c r="A7803" s="2"/>
      <c r="B7803" s="2"/>
      <c r="C7803" s="2"/>
      <c r="D7803" s="2"/>
    </row>
    <row r="7804" spans="1:4" x14ac:dyDescent="0.2">
      <c r="A7804" s="2"/>
      <c r="B7804" s="2"/>
      <c r="C7804" s="2"/>
      <c r="D7804" s="2"/>
    </row>
    <row r="7805" spans="1:4" x14ac:dyDescent="0.2">
      <c r="A7805" s="2"/>
      <c r="B7805" s="2"/>
      <c r="C7805" s="2"/>
      <c r="D7805" s="2"/>
    </row>
    <row r="7806" spans="1:4" x14ac:dyDescent="0.2">
      <c r="A7806" s="2"/>
      <c r="B7806" s="2"/>
      <c r="C7806" s="2"/>
      <c r="D7806" s="2"/>
    </row>
    <row r="7807" spans="1:4" x14ac:dyDescent="0.2">
      <c r="A7807" s="2"/>
      <c r="B7807" s="2"/>
      <c r="C7807" s="2"/>
      <c r="D7807" s="2"/>
    </row>
    <row r="7808" spans="1:4" x14ac:dyDescent="0.2">
      <c r="A7808" s="2"/>
      <c r="B7808" s="2"/>
      <c r="C7808" s="2"/>
      <c r="D7808" s="2"/>
    </row>
    <row r="7809" spans="1:4" x14ac:dyDescent="0.2">
      <c r="A7809" s="2"/>
      <c r="B7809" s="2"/>
      <c r="C7809" s="2"/>
      <c r="D7809" s="2"/>
    </row>
    <row r="7810" spans="1:4" x14ac:dyDescent="0.2">
      <c r="A7810" s="2"/>
      <c r="B7810" s="2"/>
      <c r="C7810" s="2"/>
      <c r="D7810" s="2"/>
    </row>
    <row r="7811" spans="1:4" x14ac:dyDescent="0.2">
      <c r="A7811" s="2"/>
      <c r="B7811" s="2"/>
      <c r="C7811" s="2"/>
      <c r="D7811" s="2"/>
    </row>
    <row r="7812" spans="1:4" x14ac:dyDescent="0.2">
      <c r="A7812" s="2"/>
      <c r="B7812" s="2"/>
      <c r="C7812" s="2"/>
      <c r="D7812" s="2"/>
    </row>
    <row r="7813" spans="1:4" x14ac:dyDescent="0.2">
      <c r="A7813" s="2"/>
      <c r="B7813" s="2"/>
      <c r="C7813" s="2"/>
      <c r="D7813" s="2"/>
    </row>
    <row r="7814" spans="1:4" x14ac:dyDescent="0.2">
      <c r="A7814" s="2"/>
      <c r="B7814" s="2"/>
      <c r="C7814" s="2"/>
      <c r="D7814" s="2"/>
    </row>
    <row r="7815" spans="1:4" x14ac:dyDescent="0.2">
      <c r="A7815" s="2"/>
      <c r="B7815" s="2"/>
      <c r="C7815" s="2"/>
      <c r="D7815" s="2"/>
    </row>
    <row r="7816" spans="1:4" x14ac:dyDescent="0.2">
      <c r="A7816" s="2"/>
      <c r="B7816" s="2"/>
      <c r="C7816" s="2"/>
      <c r="D7816" s="2"/>
    </row>
    <row r="7817" spans="1:4" x14ac:dyDescent="0.2">
      <c r="A7817" s="2"/>
      <c r="B7817" s="2"/>
      <c r="C7817" s="2"/>
      <c r="D7817" s="2"/>
    </row>
    <row r="7818" spans="1:4" x14ac:dyDescent="0.2">
      <c r="A7818" s="2"/>
      <c r="B7818" s="2"/>
      <c r="C7818" s="2"/>
      <c r="D7818" s="2"/>
    </row>
    <row r="7819" spans="1:4" x14ac:dyDescent="0.2">
      <c r="A7819" s="2"/>
      <c r="B7819" s="2"/>
      <c r="C7819" s="2"/>
      <c r="D7819" s="2"/>
    </row>
    <row r="7820" spans="1:4" x14ac:dyDescent="0.2">
      <c r="A7820" s="2"/>
      <c r="B7820" s="2"/>
      <c r="C7820" s="2"/>
      <c r="D7820" s="2"/>
    </row>
    <row r="7821" spans="1:4" x14ac:dyDescent="0.2">
      <c r="A7821" s="2"/>
      <c r="B7821" s="2"/>
      <c r="C7821" s="2"/>
      <c r="D7821" s="2"/>
    </row>
    <row r="7822" spans="1:4" x14ac:dyDescent="0.2">
      <c r="A7822" s="2"/>
      <c r="B7822" s="2"/>
      <c r="C7822" s="2"/>
      <c r="D7822" s="2"/>
    </row>
    <row r="7823" spans="1:4" x14ac:dyDescent="0.2">
      <c r="A7823" s="2"/>
      <c r="B7823" s="2"/>
      <c r="C7823" s="2"/>
      <c r="D7823" s="2"/>
    </row>
    <row r="7824" spans="1:4" x14ac:dyDescent="0.2">
      <c r="A7824" s="2"/>
      <c r="B7824" s="2"/>
      <c r="C7824" s="2"/>
      <c r="D7824" s="2"/>
    </row>
    <row r="7825" spans="1:4" x14ac:dyDescent="0.2">
      <c r="A7825" s="2"/>
      <c r="B7825" s="2"/>
      <c r="C7825" s="2"/>
      <c r="D7825" s="2"/>
    </row>
    <row r="7826" spans="1:4" x14ac:dyDescent="0.2">
      <c r="A7826" s="2"/>
      <c r="B7826" s="2"/>
      <c r="C7826" s="2"/>
      <c r="D7826" s="2"/>
    </row>
    <row r="7827" spans="1:4" x14ac:dyDescent="0.2">
      <c r="A7827" s="2"/>
      <c r="B7827" s="2"/>
      <c r="C7827" s="2"/>
      <c r="D7827" s="2"/>
    </row>
    <row r="7828" spans="1:4" x14ac:dyDescent="0.2">
      <c r="A7828" s="2"/>
      <c r="B7828" s="2"/>
      <c r="C7828" s="2"/>
      <c r="D7828" s="2"/>
    </row>
    <row r="7829" spans="1:4" x14ac:dyDescent="0.2">
      <c r="A7829" s="2"/>
      <c r="B7829" s="2"/>
      <c r="C7829" s="2"/>
      <c r="D7829" s="2"/>
    </row>
    <row r="7830" spans="1:4" x14ac:dyDescent="0.2">
      <c r="A7830" s="2"/>
      <c r="B7830" s="2"/>
      <c r="C7830" s="2"/>
      <c r="D7830" s="2"/>
    </row>
    <row r="7831" spans="1:4" x14ac:dyDescent="0.2">
      <c r="A7831" s="2"/>
      <c r="B7831" s="2"/>
      <c r="C7831" s="2"/>
      <c r="D7831" s="2"/>
    </row>
    <row r="7832" spans="1:4" x14ac:dyDescent="0.2">
      <c r="A7832" s="2"/>
      <c r="B7832" s="2"/>
      <c r="C7832" s="2"/>
      <c r="D7832" s="2"/>
    </row>
    <row r="7833" spans="1:4" x14ac:dyDescent="0.2">
      <c r="A7833" s="2"/>
      <c r="B7833" s="2"/>
      <c r="C7833" s="2"/>
      <c r="D7833" s="2"/>
    </row>
    <row r="7834" spans="1:4" x14ac:dyDescent="0.2">
      <c r="A7834" s="2"/>
      <c r="B7834" s="2"/>
      <c r="C7834" s="2"/>
      <c r="D7834" s="2"/>
    </row>
    <row r="7835" spans="1:4" x14ac:dyDescent="0.2">
      <c r="A7835" s="2"/>
      <c r="B7835" s="2"/>
      <c r="C7835" s="2"/>
      <c r="D7835" s="2"/>
    </row>
    <row r="7836" spans="1:4" x14ac:dyDescent="0.2">
      <c r="A7836" s="2"/>
      <c r="B7836" s="2"/>
      <c r="C7836" s="2"/>
      <c r="D7836" s="2"/>
    </row>
    <row r="7837" spans="1:4" x14ac:dyDescent="0.2">
      <c r="A7837" s="2"/>
      <c r="B7837" s="2"/>
      <c r="C7837" s="2"/>
      <c r="D7837" s="2"/>
    </row>
    <row r="7838" spans="1:4" x14ac:dyDescent="0.2">
      <c r="A7838" s="2"/>
      <c r="B7838" s="2"/>
      <c r="C7838" s="2"/>
      <c r="D7838" s="2"/>
    </row>
    <row r="7839" spans="1:4" x14ac:dyDescent="0.2">
      <c r="A7839" s="2"/>
      <c r="B7839" s="2"/>
      <c r="C7839" s="2"/>
      <c r="D7839" s="2"/>
    </row>
    <row r="7840" spans="1:4" x14ac:dyDescent="0.2">
      <c r="A7840" s="2"/>
      <c r="B7840" s="2"/>
      <c r="C7840" s="2"/>
      <c r="D7840" s="2"/>
    </row>
    <row r="7841" spans="1:4" x14ac:dyDescent="0.2">
      <c r="A7841" s="2"/>
      <c r="B7841" s="2"/>
      <c r="C7841" s="2"/>
      <c r="D7841" s="2"/>
    </row>
    <row r="7842" spans="1:4" x14ac:dyDescent="0.2">
      <c r="A7842" s="2"/>
      <c r="B7842" s="2"/>
      <c r="C7842" s="2"/>
      <c r="D7842" s="2"/>
    </row>
    <row r="7843" spans="1:4" x14ac:dyDescent="0.2">
      <c r="A7843" s="2"/>
      <c r="B7843" s="2"/>
      <c r="C7843" s="2"/>
      <c r="D7843" s="2"/>
    </row>
    <row r="7844" spans="1:4" x14ac:dyDescent="0.2">
      <c r="A7844" s="2"/>
      <c r="B7844" s="2"/>
      <c r="C7844" s="2"/>
      <c r="D7844" s="2"/>
    </row>
    <row r="7845" spans="1:4" x14ac:dyDescent="0.2">
      <c r="A7845" s="2"/>
      <c r="B7845" s="2"/>
      <c r="C7845" s="2"/>
      <c r="D7845" s="2"/>
    </row>
    <row r="7846" spans="1:4" x14ac:dyDescent="0.2">
      <c r="A7846" s="2"/>
      <c r="B7846" s="2"/>
      <c r="C7846" s="2"/>
      <c r="D7846" s="2"/>
    </row>
    <row r="7847" spans="1:4" x14ac:dyDescent="0.2">
      <c r="A7847" s="2"/>
      <c r="B7847" s="2"/>
      <c r="C7847" s="2"/>
      <c r="D7847" s="2"/>
    </row>
    <row r="7848" spans="1:4" x14ac:dyDescent="0.2">
      <c r="A7848" s="2"/>
      <c r="B7848" s="2"/>
      <c r="C7848" s="2"/>
      <c r="D7848" s="2"/>
    </row>
    <row r="7849" spans="1:4" x14ac:dyDescent="0.2">
      <c r="A7849" s="2"/>
      <c r="B7849" s="2"/>
      <c r="C7849" s="2"/>
      <c r="D7849" s="2"/>
    </row>
    <row r="7850" spans="1:4" x14ac:dyDescent="0.2">
      <c r="A7850" s="2"/>
      <c r="B7850" s="2"/>
      <c r="C7850" s="2"/>
      <c r="D7850" s="2"/>
    </row>
    <row r="7851" spans="1:4" x14ac:dyDescent="0.2">
      <c r="A7851" s="2"/>
      <c r="B7851" s="2"/>
      <c r="C7851" s="2"/>
      <c r="D7851" s="2"/>
    </row>
    <row r="7852" spans="1:4" x14ac:dyDescent="0.2">
      <c r="A7852" s="2"/>
      <c r="B7852" s="2"/>
      <c r="C7852" s="2"/>
      <c r="D7852" s="2"/>
    </row>
    <row r="7853" spans="1:4" x14ac:dyDescent="0.2">
      <c r="A7853" s="2"/>
      <c r="B7853" s="2"/>
      <c r="C7853" s="2"/>
      <c r="D7853" s="2"/>
    </row>
    <row r="7854" spans="1:4" x14ac:dyDescent="0.2">
      <c r="A7854" s="2"/>
      <c r="B7854" s="2"/>
      <c r="C7854" s="2"/>
      <c r="D7854" s="2"/>
    </row>
    <row r="7855" spans="1:4" x14ac:dyDescent="0.2">
      <c r="A7855" s="2"/>
      <c r="B7855" s="2"/>
      <c r="C7855" s="2"/>
      <c r="D7855" s="2"/>
    </row>
    <row r="7856" spans="1:4" x14ac:dyDescent="0.2">
      <c r="A7856" s="2"/>
      <c r="B7856" s="2"/>
      <c r="C7856" s="2"/>
      <c r="D7856" s="2"/>
    </row>
    <row r="7857" spans="1:4" x14ac:dyDescent="0.2">
      <c r="A7857" s="2"/>
      <c r="B7857" s="2"/>
      <c r="C7857" s="2"/>
      <c r="D7857" s="2"/>
    </row>
    <row r="7858" spans="1:4" x14ac:dyDescent="0.2">
      <c r="A7858" s="2"/>
      <c r="B7858" s="2"/>
      <c r="C7858" s="2"/>
      <c r="D7858" s="2"/>
    </row>
    <row r="7859" spans="1:4" x14ac:dyDescent="0.2">
      <c r="A7859" s="2"/>
      <c r="B7859" s="2"/>
      <c r="C7859" s="2"/>
      <c r="D7859" s="2"/>
    </row>
    <row r="7860" spans="1:4" x14ac:dyDescent="0.2">
      <c r="A7860" s="2"/>
      <c r="B7860" s="2"/>
      <c r="C7860" s="2"/>
      <c r="D7860" s="2"/>
    </row>
    <row r="7861" spans="1:4" x14ac:dyDescent="0.2">
      <c r="A7861" s="2"/>
      <c r="B7861" s="2"/>
      <c r="C7861" s="2"/>
      <c r="D7861" s="2"/>
    </row>
    <row r="7862" spans="1:4" x14ac:dyDescent="0.2">
      <c r="A7862" s="2"/>
      <c r="B7862" s="2"/>
      <c r="C7862" s="2"/>
      <c r="D7862" s="2"/>
    </row>
    <row r="7863" spans="1:4" x14ac:dyDescent="0.2">
      <c r="A7863" s="2"/>
      <c r="B7863" s="2"/>
      <c r="C7863" s="2"/>
      <c r="D7863" s="2"/>
    </row>
    <row r="7864" spans="1:4" x14ac:dyDescent="0.2">
      <c r="A7864" s="2"/>
      <c r="B7864" s="2"/>
      <c r="C7864" s="2"/>
      <c r="D7864" s="2"/>
    </row>
    <row r="7865" spans="1:4" x14ac:dyDescent="0.2">
      <c r="A7865" s="2"/>
      <c r="B7865" s="2"/>
      <c r="C7865" s="2"/>
      <c r="D7865" s="2"/>
    </row>
    <row r="7866" spans="1:4" x14ac:dyDescent="0.2">
      <c r="A7866" s="2"/>
      <c r="B7866" s="2"/>
      <c r="C7866" s="2"/>
      <c r="D7866" s="2"/>
    </row>
    <row r="7867" spans="1:4" x14ac:dyDescent="0.2">
      <c r="A7867" s="2"/>
      <c r="B7867" s="2"/>
      <c r="C7867" s="2"/>
      <c r="D7867" s="2"/>
    </row>
    <row r="7868" spans="1:4" x14ac:dyDescent="0.2">
      <c r="A7868" s="2"/>
      <c r="B7868" s="2"/>
      <c r="C7868" s="2"/>
      <c r="D7868" s="2"/>
    </row>
    <row r="7869" spans="1:4" x14ac:dyDescent="0.2">
      <c r="A7869" s="2"/>
      <c r="B7869" s="2"/>
      <c r="C7869" s="2"/>
      <c r="D7869" s="2"/>
    </row>
    <row r="7870" spans="1:4" x14ac:dyDescent="0.2">
      <c r="A7870" s="2"/>
      <c r="B7870" s="2"/>
      <c r="C7870" s="2"/>
      <c r="D7870" s="2"/>
    </row>
    <row r="7871" spans="1:4" x14ac:dyDescent="0.2">
      <c r="A7871" s="2"/>
      <c r="B7871" s="2"/>
      <c r="C7871" s="2"/>
      <c r="D7871" s="2"/>
    </row>
    <row r="7872" spans="1:4" x14ac:dyDescent="0.2">
      <c r="A7872" s="2"/>
      <c r="B7872" s="2"/>
      <c r="C7872" s="2"/>
      <c r="D7872" s="2"/>
    </row>
    <row r="7873" spans="1:4" x14ac:dyDescent="0.2">
      <c r="A7873" s="2"/>
      <c r="B7873" s="2"/>
      <c r="C7873" s="2"/>
      <c r="D7873" s="2"/>
    </row>
    <row r="7874" spans="1:4" x14ac:dyDescent="0.2">
      <c r="A7874" s="2"/>
      <c r="B7874" s="2"/>
      <c r="C7874" s="2"/>
      <c r="D7874" s="2"/>
    </row>
    <row r="7875" spans="1:4" x14ac:dyDescent="0.2">
      <c r="A7875" s="2"/>
      <c r="B7875" s="2"/>
      <c r="C7875" s="2"/>
      <c r="D7875" s="2"/>
    </row>
    <row r="7876" spans="1:4" x14ac:dyDescent="0.2">
      <c r="A7876" s="2"/>
      <c r="B7876" s="2"/>
      <c r="C7876" s="2"/>
      <c r="D7876" s="2"/>
    </row>
    <row r="7877" spans="1:4" x14ac:dyDescent="0.2">
      <c r="A7877" s="2"/>
      <c r="B7877" s="2"/>
      <c r="C7877" s="2"/>
      <c r="D7877" s="2"/>
    </row>
    <row r="7878" spans="1:4" x14ac:dyDescent="0.2">
      <c r="A7878" s="2"/>
      <c r="B7878" s="2"/>
      <c r="C7878" s="2"/>
      <c r="D7878" s="2"/>
    </row>
    <row r="7879" spans="1:4" x14ac:dyDescent="0.2">
      <c r="A7879" s="2"/>
      <c r="B7879" s="2"/>
      <c r="C7879" s="2"/>
      <c r="D7879" s="2"/>
    </row>
    <row r="7880" spans="1:4" x14ac:dyDescent="0.2">
      <c r="A7880" s="2"/>
      <c r="B7880" s="2"/>
      <c r="C7880" s="2"/>
      <c r="D7880" s="2"/>
    </row>
    <row r="7881" spans="1:4" x14ac:dyDescent="0.2">
      <c r="A7881" s="2"/>
      <c r="B7881" s="2"/>
      <c r="C7881" s="2"/>
      <c r="D7881" s="2"/>
    </row>
    <row r="7882" spans="1:4" x14ac:dyDescent="0.2">
      <c r="A7882" s="2"/>
      <c r="B7882" s="2"/>
      <c r="C7882" s="2"/>
      <c r="D7882" s="2"/>
    </row>
    <row r="7883" spans="1:4" x14ac:dyDescent="0.2">
      <c r="A7883" s="2"/>
      <c r="B7883" s="2"/>
      <c r="C7883" s="2"/>
      <c r="D7883" s="2"/>
    </row>
    <row r="7884" spans="1:4" x14ac:dyDescent="0.2">
      <c r="A7884" s="2"/>
      <c r="B7884" s="2"/>
      <c r="C7884" s="2"/>
      <c r="D7884" s="2"/>
    </row>
    <row r="7885" spans="1:4" x14ac:dyDescent="0.2">
      <c r="A7885" s="2"/>
      <c r="B7885" s="2"/>
      <c r="C7885" s="2"/>
      <c r="D7885" s="2"/>
    </row>
    <row r="7886" spans="1:4" x14ac:dyDescent="0.2">
      <c r="A7886" s="2"/>
      <c r="B7886" s="2"/>
      <c r="C7886" s="2"/>
      <c r="D7886" s="2"/>
    </row>
    <row r="7887" spans="1:4" x14ac:dyDescent="0.2">
      <c r="A7887" s="2"/>
      <c r="B7887" s="2"/>
      <c r="C7887" s="2"/>
      <c r="D7887" s="2"/>
    </row>
    <row r="7888" spans="1:4" x14ac:dyDescent="0.2">
      <c r="A7888" s="2"/>
      <c r="B7888" s="2"/>
      <c r="C7888" s="2"/>
      <c r="D7888" s="2"/>
    </row>
    <row r="7889" spans="1:4" x14ac:dyDescent="0.2">
      <c r="A7889" s="2"/>
      <c r="B7889" s="2"/>
      <c r="C7889" s="2"/>
      <c r="D7889" s="2"/>
    </row>
    <row r="7890" spans="1:4" x14ac:dyDescent="0.2">
      <c r="A7890" s="2"/>
      <c r="B7890" s="2"/>
      <c r="C7890" s="2"/>
      <c r="D7890" s="2"/>
    </row>
    <row r="7891" spans="1:4" x14ac:dyDescent="0.2">
      <c r="A7891" s="2"/>
      <c r="B7891" s="2"/>
      <c r="C7891" s="2"/>
      <c r="D7891" s="2"/>
    </row>
    <row r="7892" spans="1:4" x14ac:dyDescent="0.2">
      <c r="A7892" s="2"/>
      <c r="B7892" s="2"/>
      <c r="C7892" s="2"/>
      <c r="D7892" s="2"/>
    </row>
    <row r="7893" spans="1:4" x14ac:dyDescent="0.2">
      <c r="A7893" s="2"/>
      <c r="B7893" s="2"/>
      <c r="C7893" s="2"/>
      <c r="D7893" s="2"/>
    </row>
    <row r="7894" spans="1:4" x14ac:dyDescent="0.2">
      <c r="A7894" s="2"/>
      <c r="B7894" s="2"/>
      <c r="C7894" s="2"/>
      <c r="D7894" s="2"/>
    </row>
    <row r="7895" spans="1:4" x14ac:dyDescent="0.2">
      <c r="A7895" s="2"/>
      <c r="B7895" s="2"/>
      <c r="C7895" s="2"/>
      <c r="D7895" s="2"/>
    </row>
    <row r="7896" spans="1:4" x14ac:dyDescent="0.2">
      <c r="A7896" s="2"/>
      <c r="B7896" s="2"/>
      <c r="C7896" s="2"/>
      <c r="D7896" s="2"/>
    </row>
    <row r="7897" spans="1:4" x14ac:dyDescent="0.2">
      <c r="A7897" s="2"/>
      <c r="B7897" s="2"/>
      <c r="C7897" s="2"/>
      <c r="D7897" s="2"/>
    </row>
    <row r="7898" spans="1:4" x14ac:dyDescent="0.2">
      <c r="A7898" s="2"/>
      <c r="B7898" s="2"/>
      <c r="C7898" s="2"/>
      <c r="D7898" s="2"/>
    </row>
    <row r="7899" spans="1:4" x14ac:dyDescent="0.2">
      <c r="A7899" s="2"/>
      <c r="B7899" s="2"/>
      <c r="C7899" s="2"/>
      <c r="D7899" s="2"/>
    </row>
    <row r="7900" spans="1:4" x14ac:dyDescent="0.2">
      <c r="A7900" s="2"/>
      <c r="B7900" s="2"/>
      <c r="C7900" s="2"/>
      <c r="D7900" s="2"/>
    </row>
    <row r="7901" spans="1:4" x14ac:dyDescent="0.2">
      <c r="A7901" s="2"/>
      <c r="B7901" s="2"/>
      <c r="C7901" s="2"/>
      <c r="D7901" s="2"/>
    </row>
    <row r="7902" spans="1:4" x14ac:dyDescent="0.2">
      <c r="A7902" s="2"/>
      <c r="B7902" s="2"/>
      <c r="C7902" s="2"/>
      <c r="D7902" s="2"/>
    </row>
    <row r="7903" spans="1:4" x14ac:dyDescent="0.2">
      <c r="A7903" s="2"/>
      <c r="B7903" s="2"/>
      <c r="C7903" s="2"/>
      <c r="D7903" s="2"/>
    </row>
    <row r="7904" spans="1:4" x14ac:dyDescent="0.2">
      <c r="A7904" s="2"/>
      <c r="B7904" s="2"/>
      <c r="C7904" s="2"/>
      <c r="D7904" s="2"/>
    </row>
    <row r="7905" spans="1:4" x14ac:dyDescent="0.2">
      <c r="A7905" s="2"/>
      <c r="B7905" s="2"/>
      <c r="C7905" s="2"/>
      <c r="D7905" s="2"/>
    </row>
    <row r="7906" spans="1:4" x14ac:dyDescent="0.2">
      <c r="A7906" s="2"/>
      <c r="B7906" s="2"/>
      <c r="C7906" s="2"/>
      <c r="D7906" s="2"/>
    </row>
    <row r="7907" spans="1:4" x14ac:dyDescent="0.2">
      <c r="A7907" s="2"/>
      <c r="B7907" s="2"/>
      <c r="C7907" s="2"/>
      <c r="D7907" s="2"/>
    </row>
    <row r="7908" spans="1:4" x14ac:dyDescent="0.2">
      <c r="A7908" s="2"/>
      <c r="B7908" s="2"/>
      <c r="C7908" s="2"/>
      <c r="D7908" s="2"/>
    </row>
    <row r="7909" spans="1:4" x14ac:dyDescent="0.2">
      <c r="A7909" s="2"/>
      <c r="B7909" s="2"/>
      <c r="C7909" s="2"/>
      <c r="D7909" s="2"/>
    </row>
    <row r="7910" spans="1:4" x14ac:dyDescent="0.2">
      <c r="A7910" s="2"/>
      <c r="B7910" s="2"/>
      <c r="C7910" s="2"/>
      <c r="D7910" s="2"/>
    </row>
    <row r="7911" spans="1:4" x14ac:dyDescent="0.2">
      <c r="A7911" s="2"/>
      <c r="B7911" s="2"/>
      <c r="C7911" s="2"/>
      <c r="D7911" s="2"/>
    </row>
    <row r="7912" spans="1:4" x14ac:dyDescent="0.2">
      <c r="A7912" s="2"/>
      <c r="B7912" s="2"/>
      <c r="C7912" s="2"/>
      <c r="D7912" s="2"/>
    </row>
    <row r="7913" spans="1:4" x14ac:dyDescent="0.2">
      <c r="A7913" s="2"/>
      <c r="B7913" s="2"/>
      <c r="C7913" s="2"/>
      <c r="D7913" s="2"/>
    </row>
    <row r="7914" spans="1:4" x14ac:dyDescent="0.2">
      <c r="A7914" s="2"/>
      <c r="B7914" s="2"/>
      <c r="C7914" s="2"/>
      <c r="D7914" s="2"/>
    </row>
    <row r="7915" spans="1:4" x14ac:dyDescent="0.2">
      <c r="A7915" s="2"/>
      <c r="B7915" s="2"/>
      <c r="C7915" s="2"/>
      <c r="D7915" s="2"/>
    </row>
    <row r="7916" spans="1:4" x14ac:dyDescent="0.2">
      <c r="A7916" s="2"/>
      <c r="B7916" s="2"/>
      <c r="C7916" s="2"/>
      <c r="D7916" s="2"/>
    </row>
    <row r="7917" spans="1:4" x14ac:dyDescent="0.2">
      <c r="A7917" s="2"/>
      <c r="B7917" s="2"/>
      <c r="C7917" s="2"/>
      <c r="D7917" s="2"/>
    </row>
    <row r="7918" spans="1:4" x14ac:dyDescent="0.2">
      <c r="A7918" s="2"/>
      <c r="B7918" s="2"/>
      <c r="C7918" s="2"/>
      <c r="D7918" s="2"/>
    </row>
    <row r="7919" spans="1:4" x14ac:dyDescent="0.2">
      <c r="A7919" s="2"/>
      <c r="B7919" s="2"/>
      <c r="C7919" s="2"/>
      <c r="D7919" s="2"/>
    </row>
    <row r="7920" spans="1:4" x14ac:dyDescent="0.2">
      <c r="A7920" s="2"/>
      <c r="B7920" s="2"/>
      <c r="C7920" s="2"/>
      <c r="D7920" s="2"/>
    </row>
    <row r="7921" spans="1:4" x14ac:dyDescent="0.2">
      <c r="A7921" s="2"/>
      <c r="B7921" s="2"/>
      <c r="C7921" s="2"/>
      <c r="D7921" s="2"/>
    </row>
    <row r="7922" spans="1:4" x14ac:dyDescent="0.2">
      <c r="A7922" s="2"/>
      <c r="B7922" s="2"/>
      <c r="C7922" s="2"/>
      <c r="D7922" s="2"/>
    </row>
    <row r="7923" spans="1:4" x14ac:dyDescent="0.2">
      <c r="A7923" s="2"/>
      <c r="B7923" s="2"/>
      <c r="C7923" s="2"/>
      <c r="D7923" s="2"/>
    </row>
    <row r="7924" spans="1:4" x14ac:dyDescent="0.2">
      <c r="A7924" s="2"/>
      <c r="B7924" s="2"/>
      <c r="C7924" s="2"/>
      <c r="D7924" s="2"/>
    </row>
    <row r="7925" spans="1:4" x14ac:dyDescent="0.2">
      <c r="A7925" s="2"/>
      <c r="B7925" s="2"/>
      <c r="C7925" s="2"/>
      <c r="D7925" s="2"/>
    </row>
    <row r="7926" spans="1:4" x14ac:dyDescent="0.2">
      <c r="A7926" s="2"/>
      <c r="B7926" s="2"/>
      <c r="C7926" s="2"/>
      <c r="D7926" s="2"/>
    </row>
    <row r="7927" spans="1:4" x14ac:dyDescent="0.2">
      <c r="A7927" s="2"/>
      <c r="B7927" s="2"/>
      <c r="C7927" s="2"/>
      <c r="D7927" s="2"/>
    </row>
    <row r="7928" spans="1:4" x14ac:dyDescent="0.2">
      <c r="A7928" s="2"/>
      <c r="B7928" s="2"/>
      <c r="C7928" s="2"/>
      <c r="D7928" s="2"/>
    </row>
    <row r="7929" spans="1:4" x14ac:dyDescent="0.2">
      <c r="A7929" s="2"/>
      <c r="B7929" s="2"/>
      <c r="C7929" s="2"/>
      <c r="D7929" s="2"/>
    </row>
    <row r="7930" spans="1:4" x14ac:dyDescent="0.2">
      <c r="A7930" s="2"/>
      <c r="B7930" s="2"/>
      <c r="C7930" s="2"/>
      <c r="D7930" s="2"/>
    </row>
    <row r="7931" spans="1:4" x14ac:dyDescent="0.2">
      <c r="A7931" s="2"/>
      <c r="B7931" s="2"/>
      <c r="C7931" s="2"/>
      <c r="D7931" s="2"/>
    </row>
    <row r="7932" spans="1:4" x14ac:dyDescent="0.2">
      <c r="A7932" s="2"/>
      <c r="B7932" s="2"/>
      <c r="C7932" s="2"/>
      <c r="D7932" s="2"/>
    </row>
    <row r="7933" spans="1:4" x14ac:dyDescent="0.2">
      <c r="A7933" s="2"/>
      <c r="B7933" s="2"/>
      <c r="C7933" s="2"/>
      <c r="D7933" s="2"/>
    </row>
    <row r="7934" spans="1:4" x14ac:dyDescent="0.2">
      <c r="A7934" s="2"/>
      <c r="B7934" s="2"/>
      <c r="C7934" s="2"/>
      <c r="D7934" s="2"/>
    </row>
    <row r="7935" spans="1:4" x14ac:dyDescent="0.2">
      <c r="A7935" s="2"/>
      <c r="B7935" s="2"/>
      <c r="C7935" s="2"/>
      <c r="D7935" s="2"/>
    </row>
    <row r="7936" spans="1:4" x14ac:dyDescent="0.2">
      <c r="A7936" s="2"/>
      <c r="B7936" s="2"/>
      <c r="C7936" s="2"/>
      <c r="D7936" s="2"/>
    </row>
    <row r="7937" spans="1:4" x14ac:dyDescent="0.2">
      <c r="A7937" s="2"/>
      <c r="B7937" s="2"/>
      <c r="C7937" s="2"/>
      <c r="D7937" s="2"/>
    </row>
    <row r="7938" spans="1:4" x14ac:dyDescent="0.2">
      <c r="A7938" s="2"/>
      <c r="B7938" s="2"/>
      <c r="C7938" s="2"/>
      <c r="D7938" s="2"/>
    </row>
    <row r="7939" spans="1:4" x14ac:dyDescent="0.2">
      <c r="A7939" s="2"/>
      <c r="B7939" s="2"/>
      <c r="C7939" s="2"/>
      <c r="D7939" s="2"/>
    </row>
    <row r="7940" spans="1:4" x14ac:dyDescent="0.2">
      <c r="A7940" s="2"/>
      <c r="B7940" s="2"/>
      <c r="C7940" s="2"/>
      <c r="D7940" s="2"/>
    </row>
    <row r="7941" spans="1:4" x14ac:dyDescent="0.2">
      <c r="A7941" s="2"/>
      <c r="B7941" s="2"/>
      <c r="C7941" s="2"/>
      <c r="D7941" s="2"/>
    </row>
    <row r="7942" spans="1:4" x14ac:dyDescent="0.2">
      <c r="A7942" s="2"/>
      <c r="B7942" s="2"/>
      <c r="C7942" s="2"/>
      <c r="D7942" s="2"/>
    </row>
    <row r="7943" spans="1:4" x14ac:dyDescent="0.2">
      <c r="A7943" s="2"/>
      <c r="B7943" s="2"/>
      <c r="C7943" s="2"/>
      <c r="D7943" s="2"/>
    </row>
    <row r="7944" spans="1:4" x14ac:dyDescent="0.2">
      <c r="A7944" s="2"/>
      <c r="B7944" s="2"/>
      <c r="C7944" s="2"/>
      <c r="D7944" s="2"/>
    </row>
    <row r="7945" spans="1:4" x14ac:dyDescent="0.2">
      <c r="A7945" s="2"/>
      <c r="B7945" s="2"/>
      <c r="C7945" s="2"/>
      <c r="D7945" s="2"/>
    </row>
    <row r="7946" spans="1:4" x14ac:dyDescent="0.2">
      <c r="A7946" s="2"/>
      <c r="B7946" s="2"/>
      <c r="C7946" s="2"/>
      <c r="D7946" s="2"/>
    </row>
    <row r="7947" spans="1:4" x14ac:dyDescent="0.2">
      <c r="A7947" s="2"/>
      <c r="B7947" s="2"/>
      <c r="C7947" s="2"/>
      <c r="D7947" s="2"/>
    </row>
    <row r="7948" spans="1:4" x14ac:dyDescent="0.2">
      <c r="A7948" s="2"/>
      <c r="B7948" s="2"/>
      <c r="C7948" s="2"/>
      <c r="D7948" s="2"/>
    </row>
    <row r="7949" spans="1:4" x14ac:dyDescent="0.2">
      <c r="A7949" s="2"/>
      <c r="B7949" s="2"/>
      <c r="C7949" s="2"/>
      <c r="D7949" s="2"/>
    </row>
    <row r="7950" spans="1:4" x14ac:dyDescent="0.2">
      <c r="A7950" s="2"/>
      <c r="B7950" s="2"/>
      <c r="C7950" s="2"/>
      <c r="D7950" s="2"/>
    </row>
    <row r="7951" spans="1:4" x14ac:dyDescent="0.2">
      <c r="A7951" s="2"/>
      <c r="B7951" s="2"/>
      <c r="C7951" s="2"/>
      <c r="D7951" s="2"/>
    </row>
    <row r="7952" spans="1:4" x14ac:dyDescent="0.2">
      <c r="A7952" s="2"/>
      <c r="B7952" s="2"/>
      <c r="C7952" s="2"/>
      <c r="D7952" s="2"/>
    </row>
    <row r="7953" spans="1:4" x14ac:dyDescent="0.2">
      <c r="A7953" s="2"/>
      <c r="B7953" s="2"/>
      <c r="C7953" s="2"/>
      <c r="D7953" s="2"/>
    </row>
    <row r="7954" spans="1:4" x14ac:dyDescent="0.2">
      <c r="A7954" s="2"/>
      <c r="B7954" s="2"/>
      <c r="C7954" s="2"/>
      <c r="D7954" s="2"/>
    </row>
    <row r="7955" spans="1:4" x14ac:dyDescent="0.2">
      <c r="A7955" s="2"/>
      <c r="B7955" s="2"/>
      <c r="C7955" s="2"/>
      <c r="D7955" s="2"/>
    </row>
    <row r="7956" spans="1:4" x14ac:dyDescent="0.2">
      <c r="A7956" s="2"/>
      <c r="B7956" s="2"/>
      <c r="C7956" s="2"/>
      <c r="D7956" s="2"/>
    </row>
    <row r="7957" spans="1:4" x14ac:dyDescent="0.2">
      <c r="A7957" s="2"/>
      <c r="B7957" s="2"/>
      <c r="C7957" s="2"/>
      <c r="D7957" s="2"/>
    </row>
    <row r="7958" spans="1:4" x14ac:dyDescent="0.2">
      <c r="A7958" s="2"/>
      <c r="B7958" s="2"/>
      <c r="C7958" s="2"/>
      <c r="D7958" s="2"/>
    </row>
    <row r="7959" spans="1:4" x14ac:dyDescent="0.2">
      <c r="A7959" s="2"/>
      <c r="B7959" s="2"/>
      <c r="C7959" s="2"/>
      <c r="D7959" s="2"/>
    </row>
    <row r="7960" spans="1:4" x14ac:dyDescent="0.2">
      <c r="A7960" s="2"/>
      <c r="B7960" s="2"/>
      <c r="C7960" s="2"/>
      <c r="D7960" s="2"/>
    </row>
    <row r="7961" spans="1:4" x14ac:dyDescent="0.2">
      <c r="A7961" s="2"/>
      <c r="B7961" s="2"/>
      <c r="C7961" s="2"/>
      <c r="D7961" s="2"/>
    </row>
    <row r="7962" spans="1:4" x14ac:dyDescent="0.2">
      <c r="A7962" s="2"/>
      <c r="B7962" s="2"/>
      <c r="C7962" s="2"/>
      <c r="D7962" s="2"/>
    </row>
    <row r="7963" spans="1:4" x14ac:dyDescent="0.2">
      <c r="A7963" s="2"/>
      <c r="B7963" s="2"/>
      <c r="C7963" s="2"/>
      <c r="D7963" s="2"/>
    </row>
    <row r="7964" spans="1:4" x14ac:dyDescent="0.2">
      <c r="A7964" s="2"/>
      <c r="B7964" s="2"/>
      <c r="C7964" s="2"/>
      <c r="D7964" s="2"/>
    </row>
    <row r="7965" spans="1:4" x14ac:dyDescent="0.2">
      <c r="A7965" s="2"/>
      <c r="B7965" s="2"/>
      <c r="C7965" s="2"/>
      <c r="D7965" s="2"/>
    </row>
    <row r="7966" spans="1:4" x14ac:dyDescent="0.2">
      <c r="A7966" s="2"/>
      <c r="B7966" s="2"/>
      <c r="C7966" s="2"/>
      <c r="D7966" s="2"/>
    </row>
    <row r="7967" spans="1:4" x14ac:dyDescent="0.2">
      <c r="A7967" s="2"/>
      <c r="B7967" s="2"/>
      <c r="C7967" s="2"/>
      <c r="D7967" s="2"/>
    </row>
    <row r="7968" spans="1:4" x14ac:dyDescent="0.2">
      <c r="A7968" s="2"/>
      <c r="B7968" s="2"/>
      <c r="C7968" s="2"/>
      <c r="D7968" s="2"/>
    </row>
    <row r="7969" spans="1:4" x14ac:dyDescent="0.2">
      <c r="A7969" s="2"/>
      <c r="B7969" s="2"/>
      <c r="C7969" s="2"/>
      <c r="D7969" s="2"/>
    </row>
    <row r="7970" spans="1:4" x14ac:dyDescent="0.2">
      <c r="A7970" s="2"/>
      <c r="B7970" s="2"/>
      <c r="C7970" s="2"/>
      <c r="D7970" s="2"/>
    </row>
    <row r="7971" spans="1:4" x14ac:dyDescent="0.2">
      <c r="A7971" s="2"/>
      <c r="B7971" s="2"/>
      <c r="C7971" s="2"/>
      <c r="D7971" s="2"/>
    </row>
    <row r="7972" spans="1:4" x14ac:dyDescent="0.2">
      <c r="A7972" s="2"/>
      <c r="B7972" s="2"/>
      <c r="C7972" s="2"/>
      <c r="D7972" s="2"/>
    </row>
    <row r="7973" spans="1:4" x14ac:dyDescent="0.2">
      <c r="A7973" s="2"/>
      <c r="B7973" s="2"/>
      <c r="C7973" s="2"/>
      <c r="D7973" s="2"/>
    </row>
    <row r="7974" spans="1:4" x14ac:dyDescent="0.2">
      <c r="A7974" s="2"/>
      <c r="B7974" s="2"/>
      <c r="C7974" s="2"/>
      <c r="D7974" s="2"/>
    </row>
    <row r="7975" spans="1:4" x14ac:dyDescent="0.2">
      <c r="A7975" s="2"/>
      <c r="B7975" s="2"/>
      <c r="C7975" s="2"/>
      <c r="D7975" s="2"/>
    </row>
    <row r="7976" spans="1:4" x14ac:dyDescent="0.2">
      <c r="A7976" s="2"/>
      <c r="B7976" s="2"/>
      <c r="C7976" s="2"/>
      <c r="D7976" s="2"/>
    </row>
    <row r="7977" spans="1:4" x14ac:dyDescent="0.2">
      <c r="A7977" s="2"/>
      <c r="B7977" s="2"/>
      <c r="C7977" s="2"/>
      <c r="D7977" s="2"/>
    </row>
    <row r="7978" spans="1:4" x14ac:dyDescent="0.2">
      <c r="A7978" s="2"/>
      <c r="B7978" s="2"/>
      <c r="C7978" s="2"/>
      <c r="D7978" s="2"/>
    </row>
    <row r="7979" spans="1:4" x14ac:dyDescent="0.2">
      <c r="A7979" s="2"/>
      <c r="B7979" s="2"/>
      <c r="C7979" s="2"/>
      <c r="D7979" s="2"/>
    </row>
    <row r="7980" spans="1:4" x14ac:dyDescent="0.2">
      <c r="A7980" s="2"/>
      <c r="B7980" s="2"/>
      <c r="C7980" s="2"/>
      <c r="D7980" s="2"/>
    </row>
    <row r="7981" spans="1:4" x14ac:dyDescent="0.2">
      <c r="A7981" s="2"/>
      <c r="B7981" s="2"/>
      <c r="C7981" s="2"/>
      <c r="D7981" s="2"/>
    </row>
    <row r="7982" spans="1:4" x14ac:dyDescent="0.2">
      <c r="A7982" s="2"/>
      <c r="B7982" s="2"/>
      <c r="C7982" s="2"/>
      <c r="D7982" s="2"/>
    </row>
    <row r="7983" spans="1:4" x14ac:dyDescent="0.2">
      <c r="A7983" s="2"/>
      <c r="B7983" s="2"/>
      <c r="C7983" s="2"/>
      <c r="D7983" s="2"/>
    </row>
    <row r="7984" spans="1:4" x14ac:dyDescent="0.2">
      <c r="A7984" s="2"/>
      <c r="B7984" s="2"/>
      <c r="C7984" s="2"/>
      <c r="D7984" s="2"/>
    </row>
    <row r="7985" spans="1:4" x14ac:dyDescent="0.2">
      <c r="A7985" s="2"/>
      <c r="B7985" s="2"/>
      <c r="C7985" s="2"/>
      <c r="D7985" s="2"/>
    </row>
    <row r="7986" spans="1:4" x14ac:dyDescent="0.2">
      <c r="A7986" s="2"/>
      <c r="B7986" s="2"/>
      <c r="C7986" s="2"/>
      <c r="D7986" s="2"/>
    </row>
    <row r="7987" spans="1:4" x14ac:dyDescent="0.2">
      <c r="A7987" s="2"/>
      <c r="B7987" s="2"/>
      <c r="C7987" s="2"/>
      <c r="D7987" s="2"/>
    </row>
    <row r="7988" spans="1:4" x14ac:dyDescent="0.2">
      <c r="A7988" s="2"/>
      <c r="B7988" s="2"/>
      <c r="C7988" s="2"/>
      <c r="D7988" s="2"/>
    </row>
    <row r="7989" spans="1:4" x14ac:dyDescent="0.2">
      <c r="A7989" s="2"/>
      <c r="B7989" s="2"/>
      <c r="C7989" s="2"/>
      <c r="D7989" s="2"/>
    </row>
    <row r="7990" spans="1:4" x14ac:dyDescent="0.2">
      <c r="A7990" s="2"/>
      <c r="B7990" s="2"/>
      <c r="C7990" s="2"/>
      <c r="D7990" s="2"/>
    </row>
    <row r="7991" spans="1:4" x14ac:dyDescent="0.2">
      <c r="A7991" s="2"/>
      <c r="B7991" s="2"/>
      <c r="C7991" s="2"/>
      <c r="D7991" s="2"/>
    </row>
    <row r="7992" spans="1:4" x14ac:dyDescent="0.2">
      <c r="A7992" s="2"/>
      <c r="B7992" s="2"/>
      <c r="C7992" s="2"/>
      <c r="D7992" s="2"/>
    </row>
    <row r="7993" spans="1:4" x14ac:dyDescent="0.2">
      <c r="A7993" s="2"/>
      <c r="B7993" s="2"/>
      <c r="C7993" s="2"/>
      <c r="D7993" s="2"/>
    </row>
    <row r="7994" spans="1:4" x14ac:dyDescent="0.2">
      <c r="A7994" s="2"/>
      <c r="B7994" s="2"/>
      <c r="C7994" s="2"/>
      <c r="D7994" s="2"/>
    </row>
    <row r="7995" spans="1:4" x14ac:dyDescent="0.2">
      <c r="A7995" s="2"/>
      <c r="B7995" s="2"/>
      <c r="C7995" s="2"/>
      <c r="D7995" s="2"/>
    </row>
    <row r="7996" spans="1:4" x14ac:dyDescent="0.2">
      <c r="A7996" s="2"/>
      <c r="B7996" s="2"/>
      <c r="C7996" s="2"/>
      <c r="D7996" s="2"/>
    </row>
    <row r="7997" spans="1:4" x14ac:dyDescent="0.2">
      <c r="A7997" s="2"/>
      <c r="B7997" s="2"/>
      <c r="C7997" s="2"/>
      <c r="D7997" s="2"/>
    </row>
    <row r="7998" spans="1:4" x14ac:dyDescent="0.2">
      <c r="A7998" s="2"/>
      <c r="B7998" s="2"/>
      <c r="C7998" s="2"/>
      <c r="D7998" s="2"/>
    </row>
    <row r="7999" spans="1:4" x14ac:dyDescent="0.2">
      <c r="A7999" s="2"/>
      <c r="B7999" s="2"/>
      <c r="C7999" s="2"/>
      <c r="D7999" s="2"/>
    </row>
    <row r="8000" spans="1:4" x14ac:dyDescent="0.2">
      <c r="A8000" s="2"/>
      <c r="B8000" s="2"/>
      <c r="C8000" s="2"/>
      <c r="D8000" s="2"/>
    </row>
    <row r="8001" spans="1:4" x14ac:dyDescent="0.2">
      <c r="A8001" s="2"/>
      <c r="B8001" s="2"/>
      <c r="C8001" s="2"/>
      <c r="D8001" s="2"/>
    </row>
    <row r="8002" spans="1:4" x14ac:dyDescent="0.2">
      <c r="A8002" s="2"/>
      <c r="B8002" s="2"/>
      <c r="C8002" s="2"/>
      <c r="D8002" s="2"/>
    </row>
    <row r="8003" spans="1:4" x14ac:dyDescent="0.2">
      <c r="A8003" s="2"/>
      <c r="B8003" s="2"/>
      <c r="C8003" s="2"/>
      <c r="D8003" s="2"/>
    </row>
    <row r="8004" spans="1:4" x14ac:dyDescent="0.2">
      <c r="A8004" s="2"/>
      <c r="B8004" s="2"/>
      <c r="C8004" s="2"/>
      <c r="D8004" s="2"/>
    </row>
    <row r="8005" spans="1:4" x14ac:dyDescent="0.2">
      <c r="A8005" s="2"/>
      <c r="B8005" s="2"/>
      <c r="C8005" s="2"/>
      <c r="D8005" s="2"/>
    </row>
    <row r="8006" spans="1:4" x14ac:dyDescent="0.2">
      <c r="A8006" s="2"/>
      <c r="B8006" s="2"/>
      <c r="C8006" s="2"/>
      <c r="D8006" s="2"/>
    </row>
    <row r="8007" spans="1:4" x14ac:dyDescent="0.2">
      <c r="A8007" s="2"/>
      <c r="B8007" s="2"/>
      <c r="C8007" s="2"/>
      <c r="D8007" s="2"/>
    </row>
    <row r="8008" spans="1:4" x14ac:dyDescent="0.2">
      <c r="A8008" s="2"/>
      <c r="B8008" s="2"/>
      <c r="C8008" s="2"/>
      <c r="D8008" s="2"/>
    </row>
    <row r="8009" spans="1:4" x14ac:dyDescent="0.2">
      <c r="A8009" s="2"/>
      <c r="B8009" s="2"/>
      <c r="C8009" s="2"/>
      <c r="D8009" s="2"/>
    </row>
    <row r="8010" spans="1:4" x14ac:dyDescent="0.2">
      <c r="A8010" s="2"/>
      <c r="B8010" s="2"/>
      <c r="C8010" s="2"/>
      <c r="D8010" s="2"/>
    </row>
    <row r="8011" spans="1:4" x14ac:dyDescent="0.2">
      <c r="A8011" s="2"/>
      <c r="B8011" s="2"/>
      <c r="C8011" s="2"/>
      <c r="D8011" s="2"/>
    </row>
    <row r="8012" spans="1:4" x14ac:dyDescent="0.2">
      <c r="A8012" s="2"/>
      <c r="B8012" s="2"/>
      <c r="C8012" s="2"/>
      <c r="D8012" s="2"/>
    </row>
    <row r="8013" spans="1:4" x14ac:dyDescent="0.2">
      <c r="A8013" s="2"/>
      <c r="B8013" s="2"/>
      <c r="C8013" s="2"/>
      <c r="D8013" s="2"/>
    </row>
    <row r="8014" spans="1:4" x14ac:dyDescent="0.2">
      <c r="A8014" s="2"/>
      <c r="B8014" s="2"/>
      <c r="C8014" s="2"/>
      <c r="D8014" s="2"/>
    </row>
    <row r="8015" spans="1:4" x14ac:dyDescent="0.2">
      <c r="A8015" s="2"/>
      <c r="B8015" s="2"/>
      <c r="C8015" s="2"/>
      <c r="D8015" s="2"/>
    </row>
    <row r="8016" spans="1:4" x14ac:dyDescent="0.2">
      <c r="A8016" s="2"/>
      <c r="B8016" s="2"/>
      <c r="C8016" s="2"/>
      <c r="D8016" s="2"/>
    </row>
    <row r="8017" spans="1:4" x14ac:dyDescent="0.2">
      <c r="A8017" s="2"/>
      <c r="B8017" s="2"/>
      <c r="C8017" s="2"/>
      <c r="D8017" s="2"/>
    </row>
    <row r="8018" spans="1:4" x14ac:dyDescent="0.2">
      <c r="A8018" s="2"/>
      <c r="B8018" s="2"/>
      <c r="C8018" s="2"/>
      <c r="D8018" s="2"/>
    </row>
    <row r="8019" spans="1:4" x14ac:dyDescent="0.2">
      <c r="A8019" s="2"/>
      <c r="B8019" s="2"/>
      <c r="C8019" s="2"/>
      <c r="D8019" s="2"/>
    </row>
    <row r="8020" spans="1:4" x14ac:dyDescent="0.2">
      <c r="A8020" s="2"/>
      <c r="B8020" s="2"/>
      <c r="C8020" s="2"/>
      <c r="D8020" s="2"/>
    </row>
    <row r="8021" spans="1:4" x14ac:dyDescent="0.2">
      <c r="A8021" s="2"/>
      <c r="B8021" s="2"/>
      <c r="C8021" s="2"/>
      <c r="D8021" s="2"/>
    </row>
    <row r="8022" spans="1:4" x14ac:dyDescent="0.2">
      <c r="A8022" s="2"/>
      <c r="B8022" s="2"/>
      <c r="C8022" s="2"/>
      <c r="D8022" s="2"/>
    </row>
    <row r="8023" spans="1:4" x14ac:dyDescent="0.2">
      <c r="A8023" s="2"/>
      <c r="B8023" s="2"/>
      <c r="C8023" s="2"/>
      <c r="D8023" s="2"/>
    </row>
    <row r="8024" spans="1:4" x14ac:dyDescent="0.2">
      <c r="A8024" s="2"/>
      <c r="B8024" s="2"/>
      <c r="C8024" s="2"/>
      <c r="D8024" s="2"/>
    </row>
    <row r="8025" spans="1:4" x14ac:dyDescent="0.2">
      <c r="A8025" s="2"/>
      <c r="B8025" s="2"/>
      <c r="C8025" s="2"/>
      <c r="D8025" s="2"/>
    </row>
    <row r="8026" spans="1:4" x14ac:dyDescent="0.2">
      <c r="A8026" s="2"/>
      <c r="B8026" s="2"/>
      <c r="C8026" s="2"/>
      <c r="D8026" s="2"/>
    </row>
    <row r="8027" spans="1:4" x14ac:dyDescent="0.2">
      <c r="A8027" s="2"/>
      <c r="B8027" s="2"/>
      <c r="C8027" s="2"/>
      <c r="D8027" s="2"/>
    </row>
    <row r="8028" spans="1:4" x14ac:dyDescent="0.2">
      <c r="A8028" s="2"/>
      <c r="B8028" s="2"/>
      <c r="C8028" s="2"/>
      <c r="D8028" s="2"/>
    </row>
    <row r="8029" spans="1:4" x14ac:dyDescent="0.2">
      <c r="A8029" s="2"/>
      <c r="B8029" s="2"/>
      <c r="C8029" s="2"/>
      <c r="D8029" s="2"/>
    </row>
    <row r="8030" spans="1:4" x14ac:dyDescent="0.2">
      <c r="A8030" s="2"/>
      <c r="B8030" s="2"/>
      <c r="C8030" s="2"/>
      <c r="D8030" s="2"/>
    </row>
    <row r="8031" spans="1:4" x14ac:dyDescent="0.2">
      <c r="A8031" s="2"/>
      <c r="B8031" s="2"/>
      <c r="C8031" s="2"/>
      <c r="D8031" s="2"/>
    </row>
    <row r="8032" spans="1:4" x14ac:dyDescent="0.2">
      <c r="A8032" s="2"/>
      <c r="B8032" s="2"/>
      <c r="C8032" s="2"/>
      <c r="D8032" s="2"/>
    </row>
    <row r="8033" spans="1:4" x14ac:dyDescent="0.2">
      <c r="A8033" s="2"/>
      <c r="B8033" s="2"/>
      <c r="C8033" s="2"/>
      <c r="D8033" s="2"/>
    </row>
    <row r="8034" spans="1:4" x14ac:dyDescent="0.2">
      <c r="A8034" s="2"/>
      <c r="B8034" s="2"/>
      <c r="C8034" s="2"/>
      <c r="D8034" s="2"/>
    </row>
    <row r="8035" spans="1:4" x14ac:dyDescent="0.2">
      <c r="A8035" s="2"/>
      <c r="B8035" s="2"/>
      <c r="C8035" s="2"/>
      <c r="D8035" s="2"/>
    </row>
    <row r="8036" spans="1:4" x14ac:dyDescent="0.2">
      <c r="A8036" s="2"/>
      <c r="B8036" s="2"/>
      <c r="C8036" s="2"/>
      <c r="D8036" s="2"/>
    </row>
    <row r="8037" spans="1:4" x14ac:dyDescent="0.2">
      <c r="A8037" s="2"/>
      <c r="B8037" s="2"/>
      <c r="C8037" s="2"/>
      <c r="D8037" s="2"/>
    </row>
    <row r="8038" spans="1:4" x14ac:dyDescent="0.2">
      <c r="A8038" s="2"/>
      <c r="B8038" s="2"/>
      <c r="C8038" s="2"/>
      <c r="D8038" s="2"/>
    </row>
    <row r="8039" spans="1:4" x14ac:dyDescent="0.2">
      <c r="A8039" s="2"/>
      <c r="B8039" s="2"/>
      <c r="C8039" s="2"/>
      <c r="D8039" s="2"/>
    </row>
    <row r="8040" spans="1:4" x14ac:dyDescent="0.2">
      <c r="A8040" s="2"/>
      <c r="B8040" s="2"/>
      <c r="C8040" s="2"/>
      <c r="D8040" s="2"/>
    </row>
    <row r="8041" spans="1:4" x14ac:dyDescent="0.2">
      <c r="A8041" s="2"/>
      <c r="B8041" s="2"/>
      <c r="C8041" s="2"/>
      <c r="D8041" s="2"/>
    </row>
    <row r="8042" spans="1:4" x14ac:dyDescent="0.2">
      <c r="A8042" s="2"/>
      <c r="B8042" s="2"/>
      <c r="C8042" s="2"/>
      <c r="D8042" s="2"/>
    </row>
    <row r="8043" spans="1:4" x14ac:dyDescent="0.2">
      <c r="A8043" s="2"/>
      <c r="B8043" s="2"/>
      <c r="C8043" s="2"/>
      <c r="D8043" s="2"/>
    </row>
    <row r="8044" spans="1:4" x14ac:dyDescent="0.2">
      <c r="A8044" s="2"/>
      <c r="B8044" s="2"/>
      <c r="C8044" s="2"/>
      <c r="D8044" s="2"/>
    </row>
    <row r="8045" spans="1:4" x14ac:dyDescent="0.2">
      <c r="A8045" s="2"/>
      <c r="B8045" s="2"/>
      <c r="C8045" s="2"/>
      <c r="D8045" s="2"/>
    </row>
    <row r="8046" spans="1:4" x14ac:dyDescent="0.2">
      <c r="A8046" s="2"/>
      <c r="B8046" s="2"/>
      <c r="C8046" s="2"/>
      <c r="D8046" s="2"/>
    </row>
    <row r="8047" spans="1:4" x14ac:dyDescent="0.2">
      <c r="A8047" s="2"/>
      <c r="B8047" s="2"/>
      <c r="C8047" s="2"/>
      <c r="D8047" s="2"/>
    </row>
    <row r="8048" spans="1:4" x14ac:dyDescent="0.2">
      <c r="A8048" s="2"/>
      <c r="B8048" s="2"/>
      <c r="C8048" s="2"/>
      <c r="D8048" s="2"/>
    </row>
    <row r="8049" spans="1:4" x14ac:dyDescent="0.2">
      <c r="A8049" s="2"/>
      <c r="B8049" s="2"/>
      <c r="C8049" s="2"/>
      <c r="D8049" s="2"/>
    </row>
    <row r="8050" spans="1:4" x14ac:dyDescent="0.2">
      <c r="A8050" s="2"/>
      <c r="B8050" s="2"/>
      <c r="C8050" s="2"/>
      <c r="D8050" s="2"/>
    </row>
    <row r="8051" spans="1:4" x14ac:dyDescent="0.2">
      <c r="A8051" s="2"/>
      <c r="B8051" s="2"/>
      <c r="C8051" s="2"/>
      <c r="D8051" s="2"/>
    </row>
    <row r="8052" spans="1:4" x14ac:dyDescent="0.2">
      <c r="A8052" s="2"/>
      <c r="B8052" s="2"/>
      <c r="C8052" s="2"/>
      <c r="D8052" s="2"/>
    </row>
    <row r="8053" spans="1:4" x14ac:dyDescent="0.2">
      <c r="A8053" s="2"/>
      <c r="B8053" s="2"/>
      <c r="C8053" s="2"/>
      <c r="D8053" s="2"/>
    </row>
    <row r="8054" spans="1:4" x14ac:dyDescent="0.2">
      <c r="A8054" s="2"/>
      <c r="B8054" s="2"/>
      <c r="C8054" s="2"/>
      <c r="D8054" s="2"/>
    </row>
    <row r="8055" spans="1:4" x14ac:dyDescent="0.2">
      <c r="A8055" s="2"/>
      <c r="B8055" s="2"/>
      <c r="C8055" s="2"/>
      <c r="D8055" s="2"/>
    </row>
    <row r="8056" spans="1:4" x14ac:dyDescent="0.2">
      <c r="A8056" s="2"/>
      <c r="B8056" s="2"/>
      <c r="C8056" s="2"/>
      <c r="D8056" s="2"/>
    </row>
    <row r="8057" spans="1:4" x14ac:dyDescent="0.2">
      <c r="A8057" s="2"/>
      <c r="B8057" s="2"/>
      <c r="C8057" s="2"/>
      <c r="D8057" s="2"/>
    </row>
    <row r="8058" spans="1:4" x14ac:dyDescent="0.2">
      <c r="A8058" s="2"/>
      <c r="B8058" s="2"/>
      <c r="C8058" s="2"/>
      <c r="D8058" s="2"/>
    </row>
    <row r="8059" spans="1:4" x14ac:dyDescent="0.2">
      <c r="A8059" s="2"/>
      <c r="B8059" s="2"/>
      <c r="C8059" s="2"/>
      <c r="D8059" s="2"/>
    </row>
    <row r="8060" spans="1:4" x14ac:dyDescent="0.2">
      <c r="A8060" s="2"/>
      <c r="B8060" s="2"/>
      <c r="C8060" s="2"/>
      <c r="D8060" s="2"/>
    </row>
    <row r="8061" spans="1:4" x14ac:dyDescent="0.2">
      <c r="A8061" s="2"/>
      <c r="B8061" s="2"/>
      <c r="C8061" s="2"/>
      <c r="D8061" s="2"/>
    </row>
    <row r="8062" spans="1:4" x14ac:dyDescent="0.2">
      <c r="A8062" s="2"/>
      <c r="B8062" s="2"/>
      <c r="C8062" s="2"/>
      <c r="D8062" s="2"/>
    </row>
    <row r="8063" spans="1:4" x14ac:dyDescent="0.2">
      <c r="A8063" s="2"/>
      <c r="B8063" s="2"/>
      <c r="C8063" s="2"/>
      <c r="D8063" s="2"/>
    </row>
    <row r="8064" spans="1:4" x14ac:dyDescent="0.2">
      <c r="A8064" s="2"/>
      <c r="B8064" s="2"/>
      <c r="C8064" s="2"/>
      <c r="D8064" s="2"/>
    </row>
    <row r="8065" spans="1:4" x14ac:dyDescent="0.2">
      <c r="A8065" s="2"/>
      <c r="B8065" s="2"/>
      <c r="C8065" s="2"/>
      <c r="D8065" s="2"/>
    </row>
    <row r="8066" spans="1:4" x14ac:dyDescent="0.2">
      <c r="A8066" s="2"/>
      <c r="B8066" s="2"/>
      <c r="C8066" s="2"/>
      <c r="D8066" s="2"/>
    </row>
    <row r="8067" spans="1:4" x14ac:dyDescent="0.2">
      <c r="A8067" s="2"/>
      <c r="B8067" s="2"/>
      <c r="C8067" s="2"/>
      <c r="D8067" s="2"/>
    </row>
    <row r="8068" spans="1:4" x14ac:dyDescent="0.2">
      <c r="A8068" s="2"/>
      <c r="B8068" s="2"/>
      <c r="C8068" s="2"/>
      <c r="D8068" s="2"/>
    </row>
    <row r="8069" spans="1:4" x14ac:dyDescent="0.2">
      <c r="A8069" s="2"/>
      <c r="B8069" s="2"/>
      <c r="C8069" s="2"/>
      <c r="D8069" s="2"/>
    </row>
    <row r="8070" spans="1:4" x14ac:dyDescent="0.2">
      <c r="A8070" s="2"/>
      <c r="B8070" s="2"/>
      <c r="C8070" s="2"/>
      <c r="D8070" s="2"/>
    </row>
    <row r="8071" spans="1:4" x14ac:dyDescent="0.2">
      <c r="A8071" s="2"/>
      <c r="B8071" s="2"/>
      <c r="C8071" s="2"/>
      <c r="D8071" s="2"/>
    </row>
    <row r="8072" spans="1:4" x14ac:dyDescent="0.2">
      <c r="A8072" s="2"/>
      <c r="B8072" s="2"/>
      <c r="C8072" s="2"/>
      <c r="D8072" s="2"/>
    </row>
    <row r="8073" spans="1:4" x14ac:dyDescent="0.2">
      <c r="A8073" s="2"/>
      <c r="B8073" s="2"/>
      <c r="C8073" s="2"/>
      <c r="D8073" s="2"/>
    </row>
    <row r="8074" spans="1:4" x14ac:dyDescent="0.2">
      <c r="A8074" s="2"/>
      <c r="B8074" s="2"/>
      <c r="C8074" s="2"/>
      <c r="D8074" s="2"/>
    </row>
    <row r="8075" spans="1:4" x14ac:dyDescent="0.2">
      <c r="A8075" s="2"/>
      <c r="B8075" s="2"/>
      <c r="C8075" s="2"/>
      <c r="D8075" s="2"/>
    </row>
    <row r="8076" spans="1:4" x14ac:dyDescent="0.2">
      <c r="A8076" s="2"/>
      <c r="B8076" s="2"/>
      <c r="C8076" s="2"/>
      <c r="D8076" s="2"/>
    </row>
    <row r="8077" spans="1:4" x14ac:dyDescent="0.2">
      <c r="A8077" s="2"/>
      <c r="B8077" s="2"/>
      <c r="C8077" s="2"/>
      <c r="D8077" s="2"/>
    </row>
    <row r="8078" spans="1:4" x14ac:dyDescent="0.2">
      <c r="A8078" s="2"/>
      <c r="B8078" s="2"/>
      <c r="C8078" s="2"/>
      <c r="D8078" s="2"/>
    </row>
    <row r="8079" spans="1:4" x14ac:dyDescent="0.2">
      <c r="A8079" s="2"/>
      <c r="B8079" s="2"/>
      <c r="C8079" s="2"/>
      <c r="D8079" s="2"/>
    </row>
    <row r="8080" spans="1:4" x14ac:dyDescent="0.2">
      <c r="A8080" s="2"/>
      <c r="B8080" s="2"/>
      <c r="C8080" s="2"/>
      <c r="D8080" s="2"/>
    </row>
    <row r="8081" spans="1:4" x14ac:dyDescent="0.2">
      <c r="A8081" s="2"/>
      <c r="B8081" s="2"/>
      <c r="C8081" s="2"/>
      <c r="D8081" s="2"/>
    </row>
    <row r="8082" spans="1:4" x14ac:dyDescent="0.2">
      <c r="A8082" s="2"/>
      <c r="B8082" s="2"/>
      <c r="C8082" s="2"/>
      <c r="D8082" s="2"/>
    </row>
    <row r="8083" spans="1:4" x14ac:dyDescent="0.2">
      <c r="A8083" s="2"/>
      <c r="B8083" s="2"/>
      <c r="C8083" s="2"/>
      <c r="D8083" s="2"/>
    </row>
    <row r="8084" spans="1:4" x14ac:dyDescent="0.2">
      <c r="A8084" s="2"/>
      <c r="B8084" s="2"/>
      <c r="C8084" s="2"/>
      <c r="D8084" s="2"/>
    </row>
    <row r="8085" spans="1:4" x14ac:dyDescent="0.2">
      <c r="A8085" s="2"/>
      <c r="B8085" s="2"/>
      <c r="C8085" s="2"/>
      <c r="D8085" s="2"/>
    </row>
    <row r="8086" spans="1:4" x14ac:dyDescent="0.2">
      <c r="A8086" s="2"/>
      <c r="B8086" s="2"/>
      <c r="C8086" s="2"/>
      <c r="D8086" s="2"/>
    </row>
    <row r="8087" spans="1:4" x14ac:dyDescent="0.2">
      <c r="A8087" s="2"/>
      <c r="B8087" s="2"/>
      <c r="C8087" s="2"/>
      <c r="D8087" s="2"/>
    </row>
    <row r="8088" spans="1:4" x14ac:dyDescent="0.2">
      <c r="A8088" s="2"/>
      <c r="B8088" s="2"/>
      <c r="C8088" s="2"/>
      <c r="D8088" s="2"/>
    </row>
    <row r="8089" spans="1:4" x14ac:dyDescent="0.2">
      <c r="A8089" s="2"/>
      <c r="B8089" s="2"/>
      <c r="C8089" s="2"/>
      <c r="D8089" s="2"/>
    </row>
    <row r="8090" spans="1:4" x14ac:dyDescent="0.2">
      <c r="A8090" s="2"/>
      <c r="B8090" s="2"/>
      <c r="C8090" s="2"/>
      <c r="D8090" s="2"/>
    </row>
    <row r="8091" spans="1:4" x14ac:dyDescent="0.2">
      <c r="A8091" s="2"/>
      <c r="B8091" s="2"/>
      <c r="C8091" s="2"/>
      <c r="D8091" s="2"/>
    </row>
    <row r="8092" spans="1:4" x14ac:dyDescent="0.2">
      <c r="A8092" s="2"/>
      <c r="B8092" s="2"/>
      <c r="C8092" s="2"/>
      <c r="D8092" s="2"/>
    </row>
    <row r="8093" spans="1:4" x14ac:dyDescent="0.2">
      <c r="A8093" s="2"/>
      <c r="B8093" s="2"/>
      <c r="C8093" s="2"/>
      <c r="D8093" s="2"/>
    </row>
    <row r="8094" spans="1:4" x14ac:dyDescent="0.2">
      <c r="A8094" s="2"/>
      <c r="B8094" s="2"/>
      <c r="C8094" s="2"/>
      <c r="D8094" s="2"/>
    </row>
    <row r="8095" spans="1:4" x14ac:dyDescent="0.2">
      <c r="A8095" s="2"/>
      <c r="B8095" s="2"/>
      <c r="C8095" s="2"/>
      <c r="D8095" s="2"/>
    </row>
    <row r="8096" spans="1:4" x14ac:dyDescent="0.2">
      <c r="A8096" s="2"/>
      <c r="B8096" s="2"/>
      <c r="C8096" s="2"/>
      <c r="D8096" s="2"/>
    </row>
    <row r="8097" spans="1:4" x14ac:dyDescent="0.2">
      <c r="A8097" s="2"/>
      <c r="B8097" s="2"/>
      <c r="C8097" s="2"/>
      <c r="D8097" s="2"/>
    </row>
    <row r="8098" spans="1:4" x14ac:dyDescent="0.2">
      <c r="A8098" s="2"/>
      <c r="B8098" s="2"/>
      <c r="C8098" s="2"/>
      <c r="D8098" s="2"/>
    </row>
    <row r="8099" spans="1:4" x14ac:dyDescent="0.2">
      <c r="A8099" s="2"/>
      <c r="B8099" s="2"/>
      <c r="C8099" s="2"/>
      <c r="D8099" s="2"/>
    </row>
    <row r="8100" spans="1:4" x14ac:dyDescent="0.2">
      <c r="A8100" s="2"/>
      <c r="B8100" s="2"/>
      <c r="C8100" s="2"/>
      <c r="D8100" s="2"/>
    </row>
    <row r="8101" spans="1:4" x14ac:dyDescent="0.2">
      <c r="A8101" s="2"/>
      <c r="B8101" s="2"/>
      <c r="C8101" s="2"/>
      <c r="D8101" s="2"/>
    </row>
    <row r="8102" spans="1:4" x14ac:dyDescent="0.2">
      <c r="A8102" s="2"/>
      <c r="B8102" s="2"/>
      <c r="C8102" s="2"/>
      <c r="D8102" s="2"/>
    </row>
    <row r="8103" spans="1:4" x14ac:dyDescent="0.2">
      <c r="A8103" s="2"/>
      <c r="B8103" s="2"/>
      <c r="C8103" s="2"/>
      <c r="D8103" s="2"/>
    </row>
    <row r="8104" spans="1:4" x14ac:dyDescent="0.2">
      <c r="A8104" s="2"/>
      <c r="B8104" s="2"/>
      <c r="C8104" s="2"/>
      <c r="D8104" s="2"/>
    </row>
    <row r="8105" spans="1:4" x14ac:dyDescent="0.2">
      <c r="A8105" s="2"/>
      <c r="B8105" s="2"/>
      <c r="C8105" s="2"/>
      <c r="D8105" s="2"/>
    </row>
    <row r="8106" spans="1:4" x14ac:dyDescent="0.2">
      <c r="A8106" s="2"/>
      <c r="B8106" s="2"/>
      <c r="C8106" s="2"/>
      <c r="D8106" s="2"/>
    </row>
    <row r="8107" spans="1:4" x14ac:dyDescent="0.2">
      <c r="A8107" s="2"/>
      <c r="B8107" s="2"/>
      <c r="C8107" s="2"/>
      <c r="D8107" s="2"/>
    </row>
    <row r="8108" spans="1:4" x14ac:dyDescent="0.2">
      <c r="A8108" s="2"/>
      <c r="B8108" s="2"/>
      <c r="C8108" s="2"/>
      <c r="D8108" s="2"/>
    </row>
    <row r="8109" spans="1:4" x14ac:dyDescent="0.2">
      <c r="A8109" s="2"/>
      <c r="B8109" s="2"/>
      <c r="C8109" s="2"/>
      <c r="D8109" s="2"/>
    </row>
    <row r="8110" spans="1:4" x14ac:dyDescent="0.2">
      <c r="A8110" s="2"/>
      <c r="B8110" s="2"/>
      <c r="C8110" s="2"/>
      <c r="D8110" s="2"/>
    </row>
    <row r="8111" spans="1:4" x14ac:dyDescent="0.2">
      <c r="A8111" s="2"/>
      <c r="B8111" s="2"/>
      <c r="C8111" s="2"/>
      <c r="D8111" s="2"/>
    </row>
    <row r="8112" spans="1:4" x14ac:dyDescent="0.2">
      <c r="A8112" s="2"/>
      <c r="B8112" s="2"/>
      <c r="C8112" s="2"/>
      <c r="D8112" s="2"/>
    </row>
    <row r="8113" spans="1:4" x14ac:dyDescent="0.2">
      <c r="A8113" s="2"/>
      <c r="B8113" s="2"/>
      <c r="C8113" s="2"/>
      <c r="D8113" s="2"/>
    </row>
    <row r="8114" spans="1:4" x14ac:dyDescent="0.2">
      <c r="A8114" s="2"/>
      <c r="B8114" s="2"/>
      <c r="C8114" s="2"/>
      <c r="D8114" s="2"/>
    </row>
    <row r="8115" spans="1:4" x14ac:dyDescent="0.2">
      <c r="A8115" s="2"/>
      <c r="B8115" s="2"/>
      <c r="C8115" s="2"/>
      <c r="D8115" s="2"/>
    </row>
    <row r="8116" spans="1:4" x14ac:dyDescent="0.2">
      <c r="A8116" s="2"/>
      <c r="B8116" s="2"/>
      <c r="C8116" s="2"/>
      <c r="D8116" s="2"/>
    </row>
    <row r="8117" spans="1:4" x14ac:dyDescent="0.2">
      <c r="A8117" s="2"/>
      <c r="B8117" s="2"/>
      <c r="C8117" s="2"/>
      <c r="D8117" s="2"/>
    </row>
    <row r="8118" spans="1:4" x14ac:dyDescent="0.2">
      <c r="A8118" s="2"/>
      <c r="B8118" s="2"/>
      <c r="C8118" s="2"/>
      <c r="D8118" s="2"/>
    </row>
    <row r="8119" spans="1:4" x14ac:dyDescent="0.2">
      <c r="A8119" s="2"/>
      <c r="B8119" s="2"/>
      <c r="C8119" s="2"/>
      <c r="D8119" s="2"/>
    </row>
    <row r="8120" spans="1:4" x14ac:dyDescent="0.2">
      <c r="A8120" s="2"/>
      <c r="B8120" s="2"/>
      <c r="C8120" s="2"/>
      <c r="D8120" s="2"/>
    </row>
    <row r="8121" spans="1:4" x14ac:dyDescent="0.2">
      <c r="A8121" s="2"/>
      <c r="B8121" s="2"/>
      <c r="C8121" s="2"/>
      <c r="D8121" s="2"/>
    </row>
    <row r="8122" spans="1:4" x14ac:dyDescent="0.2">
      <c r="A8122" s="2"/>
      <c r="B8122" s="2"/>
      <c r="C8122" s="2"/>
      <c r="D8122" s="2"/>
    </row>
    <row r="8123" spans="1:4" x14ac:dyDescent="0.2">
      <c r="A8123" s="2"/>
      <c r="B8123" s="2"/>
      <c r="C8123" s="2"/>
      <c r="D8123" s="2"/>
    </row>
    <row r="8124" spans="1:4" x14ac:dyDescent="0.2">
      <c r="A8124" s="2"/>
      <c r="B8124" s="2"/>
      <c r="C8124" s="2"/>
      <c r="D8124" s="2"/>
    </row>
    <row r="8125" spans="1:4" x14ac:dyDescent="0.2">
      <c r="A8125" s="2"/>
      <c r="B8125" s="2"/>
      <c r="C8125" s="2"/>
      <c r="D8125" s="2"/>
    </row>
    <row r="8126" spans="1:4" x14ac:dyDescent="0.2">
      <c r="A8126" s="2"/>
      <c r="B8126" s="2"/>
      <c r="C8126" s="2"/>
      <c r="D8126" s="2"/>
    </row>
    <row r="8127" spans="1:4" x14ac:dyDescent="0.2">
      <c r="A8127" s="2"/>
      <c r="B8127" s="2"/>
      <c r="C8127" s="2"/>
      <c r="D8127" s="2"/>
    </row>
    <row r="8128" spans="1:4" x14ac:dyDescent="0.2">
      <c r="A8128" s="2"/>
      <c r="B8128" s="2"/>
      <c r="C8128" s="2"/>
      <c r="D8128" s="2"/>
    </row>
    <row r="8129" spans="1:4" x14ac:dyDescent="0.2">
      <c r="A8129" s="2"/>
      <c r="B8129" s="2"/>
      <c r="C8129" s="2"/>
      <c r="D8129" s="2"/>
    </row>
    <row r="8130" spans="1:4" x14ac:dyDescent="0.2">
      <c r="A8130" s="2"/>
      <c r="B8130" s="2"/>
      <c r="C8130" s="2"/>
      <c r="D8130" s="2"/>
    </row>
    <row r="8131" spans="1:4" x14ac:dyDescent="0.2">
      <c r="A8131" s="2"/>
      <c r="B8131" s="2"/>
      <c r="C8131" s="2"/>
      <c r="D8131" s="2"/>
    </row>
    <row r="8132" spans="1:4" x14ac:dyDescent="0.2">
      <c r="A8132" s="2"/>
      <c r="B8132" s="2"/>
      <c r="C8132" s="2"/>
      <c r="D8132" s="2"/>
    </row>
    <row r="8133" spans="1:4" x14ac:dyDescent="0.2">
      <c r="A8133" s="2"/>
      <c r="B8133" s="2"/>
      <c r="C8133" s="2"/>
      <c r="D8133" s="2"/>
    </row>
    <row r="8134" spans="1:4" x14ac:dyDescent="0.2">
      <c r="A8134" s="2"/>
      <c r="B8134" s="2"/>
      <c r="C8134" s="2"/>
      <c r="D8134" s="2"/>
    </row>
    <row r="8135" spans="1:4" x14ac:dyDescent="0.2">
      <c r="A8135" s="2"/>
      <c r="B8135" s="2"/>
      <c r="C8135" s="2"/>
      <c r="D8135" s="2"/>
    </row>
    <row r="8136" spans="1:4" x14ac:dyDescent="0.2">
      <c r="A8136" s="2"/>
      <c r="B8136" s="2"/>
      <c r="C8136" s="2"/>
      <c r="D8136" s="2"/>
    </row>
    <row r="8137" spans="1:4" x14ac:dyDescent="0.2">
      <c r="A8137" s="2"/>
      <c r="B8137" s="2"/>
      <c r="C8137" s="2"/>
      <c r="D8137" s="2"/>
    </row>
    <row r="8138" spans="1:4" x14ac:dyDescent="0.2">
      <c r="A8138" s="2"/>
      <c r="B8138" s="2"/>
      <c r="C8138" s="2"/>
      <c r="D8138" s="2"/>
    </row>
    <row r="8139" spans="1:4" x14ac:dyDescent="0.2">
      <c r="A8139" s="2"/>
      <c r="B8139" s="2"/>
      <c r="C8139" s="2"/>
      <c r="D8139" s="2"/>
    </row>
    <row r="8140" spans="1:4" x14ac:dyDescent="0.2">
      <c r="A8140" s="2"/>
      <c r="B8140" s="2"/>
      <c r="C8140" s="2"/>
      <c r="D8140" s="2"/>
    </row>
    <row r="8141" spans="1:4" x14ac:dyDescent="0.2">
      <c r="A8141" s="2"/>
      <c r="B8141" s="2"/>
      <c r="C8141" s="2"/>
      <c r="D8141" s="2"/>
    </row>
    <row r="8142" spans="1:4" x14ac:dyDescent="0.2">
      <c r="A8142" s="2"/>
      <c r="B8142" s="2"/>
      <c r="C8142" s="2"/>
      <c r="D8142" s="2"/>
    </row>
    <row r="8143" spans="1:4" x14ac:dyDescent="0.2">
      <c r="A8143" s="2"/>
      <c r="B8143" s="2"/>
      <c r="C8143" s="2"/>
      <c r="D8143" s="2"/>
    </row>
    <row r="8144" spans="1:4" x14ac:dyDescent="0.2">
      <c r="A8144" s="2"/>
      <c r="B8144" s="2"/>
      <c r="C8144" s="2"/>
      <c r="D8144" s="2"/>
    </row>
    <row r="8145" spans="1:4" x14ac:dyDescent="0.2">
      <c r="A8145" s="2"/>
      <c r="B8145" s="2"/>
      <c r="C8145" s="2"/>
      <c r="D8145" s="2"/>
    </row>
    <row r="8146" spans="1:4" x14ac:dyDescent="0.2">
      <c r="A8146" s="2"/>
      <c r="B8146" s="2"/>
      <c r="C8146" s="2"/>
      <c r="D8146" s="2"/>
    </row>
    <row r="8147" spans="1:4" x14ac:dyDescent="0.2">
      <c r="A8147" s="2"/>
      <c r="B8147" s="2"/>
      <c r="C8147" s="2"/>
      <c r="D8147" s="2"/>
    </row>
    <row r="8148" spans="1:4" x14ac:dyDescent="0.2">
      <c r="A8148" s="2"/>
      <c r="B8148" s="2"/>
      <c r="C8148" s="2"/>
      <c r="D8148" s="2"/>
    </row>
    <row r="8149" spans="1:4" x14ac:dyDescent="0.2">
      <c r="A8149" s="2"/>
      <c r="B8149" s="2"/>
      <c r="C8149" s="2"/>
      <c r="D8149" s="2"/>
    </row>
    <row r="8150" spans="1:4" x14ac:dyDescent="0.2">
      <c r="A8150" s="2"/>
      <c r="B8150" s="2"/>
      <c r="C8150" s="2"/>
      <c r="D8150" s="2"/>
    </row>
    <row r="8151" spans="1:4" x14ac:dyDescent="0.2">
      <c r="A8151" s="2"/>
      <c r="B8151" s="2"/>
      <c r="C8151" s="2"/>
      <c r="D8151" s="2"/>
    </row>
    <row r="8152" spans="1:4" x14ac:dyDescent="0.2">
      <c r="A8152" s="2"/>
      <c r="B8152" s="2"/>
      <c r="C8152" s="2"/>
      <c r="D8152" s="2"/>
    </row>
    <row r="8153" spans="1:4" x14ac:dyDescent="0.2">
      <c r="A8153" s="2"/>
      <c r="B8153" s="2"/>
      <c r="C8153" s="2"/>
      <c r="D8153" s="2"/>
    </row>
    <row r="8154" spans="1:4" x14ac:dyDescent="0.2">
      <c r="A8154" s="2"/>
      <c r="B8154" s="2"/>
      <c r="C8154" s="2"/>
      <c r="D8154" s="2"/>
    </row>
    <row r="8155" spans="1:4" x14ac:dyDescent="0.2">
      <c r="A8155" s="2"/>
      <c r="B8155" s="2"/>
      <c r="C8155" s="2"/>
      <c r="D8155" s="2"/>
    </row>
    <row r="8156" spans="1:4" x14ac:dyDescent="0.2">
      <c r="A8156" s="2"/>
      <c r="B8156" s="2"/>
      <c r="C8156" s="2"/>
      <c r="D8156" s="2"/>
    </row>
    <row r="8157" spans="1:4" x14ac:dyDescent="0.2">
      <c r="A8157" s="2"/>
      <c r="B8157" s="2"/>
      <c r="C8157" s="2"/>
      <c r="D8157" s="2"/>
    </row>
    <row r="8158" spans="1:4" x14ac:dyDescent="0.2">
      <c r="A8158" s="2"/>
      <c r="B8158" s="2"/>
      <c r="C8158" s="2"/>
      <c r="D8158" s="2"/>
    </row>
    <row r="8159" spans="1:4" x14ac:dyDescent="0.2">
      <c r="A8159" s="2"/>
      <c r="B8159" s="2"/>
      <c r="C8159" s="2"/>
      <c r="D8159" s="2"/>
    </row>
    <row r="8160" spans="1:4" x14ac:dyDescent="0.2">
      <c r="A8160" s="2"/>
      <c r="B8160" s="2"/>
      <c r="C8160" s="2"/>
      <c r="D8160" s="2"/>
    </row>
    <row r="8161" spans="1:4" x14ac:dyDescent="0.2">
      <c r="A8161" s="2"/>
      <c r="B8161" s="2"/>
      <c r="C8161" s="2"/>
      <c r="D8161" s="2"/>
    </row>
    <row r="8162" spans="1:4" x14ac:dyDescent="0.2">
      <c r="A8162" s="2"/>
      <c r="B8162" s="2"/>
      <c r="C8162" s="2"/>
      <c r="D8162" s="2"/>
    </row>
    <row r="8163" spans="1:4" x14ac:dyDescent="0.2">
      <c r="A8163" s="2"/>
      <c r="B8163" s="2"/>
      <c r="C8163" s="2"/>
      <c r="D8163" s="2"/>
    </row>
    <row r="8164" spans="1:4" x14ac:dyDescent="0.2">
      <c r="A8164" s="2"/>
      <c r="B8164" s="2"/>
      <c r="C8164" s="2"/>
      <c r="D8164" s="2"/>
    </row>
    <row r="8165" spans="1:4" x14ac:dyDescent="0.2">
      <c r="A8165" s="2"/>
      <c r="B8165" s="2"/>
      <c r="C8165" s="2"/>
      <c r="D8165" s="2"/>
    </row>
    <row r="8166" spans="1:4" x14ac:dyDescent="0.2">
      <c r="A8166" s="2"/>
      <c r="B8166" s="2"/>
      <c r="C8166" s="2"/>
      <c r="D8166" s="2"/>
    </row>
    <row r="8167" spans="1:4" x14ac:dyDescent="0.2">
      <c r="A8167" s="2"/>
      <c r="B8167" s="2"/>
      <c r="C8167" s="2"/>
      <c r="D8167" s="2"/>
    </row>
    <row r="8168" spans="1:4" x14ac:dyDescent="0.2">
      <c r="A8168" s="2"/>
      <c r="B8168" s="2"/>
      <c r="C8168" s="2"/>
      <c r="D8168" s="2"/>
    </row>
    <row r="8169" spans="1:4" x14ac:dyDescent="0.2">
      <c r="A8169" s="2"/>
      <c r="B8169" s="2"/>
      <c r="C8169" s="2"/>
      <c r="D8169" s="2"/>
    </row>
    <row r="8170" spans="1:4" x14ac:dyDescent="0.2">
      <c r="A8170" s="2"/>
      <c r="B8170" s="2"/>
      <c r="C8170" s="2"/>
      <c r="D8170" s="2"/>
    </row>
    <row r="8171" spans="1:4" x14ac:dyDescent="0.2">
      <c r="A8171" s="2"/>
      <c r="B8171" s="2"/>
      <c r="C8171" s="2"/>
      <c r="D8171" s="2"/>
    </row>
    <row r="8172" spans="1:4" x14ac:dyDescent="0.2">
      <c r="A8172" s="2"/>
      <c r="B8172" s="2"/>
      <c r="C8172" s="2"/>
      <c r="D8172" s="2"/>
    </row>
    <row r="8173" spans="1:4" x14ac:dyDescent="0.2">
      <c r="A8173" s="2"/>
      <c r="B8173" s="2"/>
      <c r="C8173" s="2"/>
      <c r="D8173" s="2"/>
    </row>
    <row r="8174" spans="1:4" x14ac:dyDescent="0.2">
      <c r="A8174" s="2"/>
      <c r="B8174" s="2"/>
      <c r="C8174" s="2"/>
      <c r="D8174" s="2"/>
    </row>
    <row r="8175" spans="1:4" x14ac:dyDescent="0.2">
      <c r="A8175" s="2"/>
      <c r="B8175" s="2"/>
      <c r="C8175" s="2"/>
      <c r="D8175" s="2"/>
    </row>
    <row r="8176" spans="1:4" x14ac:dyDescent="0.2">
      <c r="A8176" s="2"/>
      <c r="B8176" s="2"/>
      <c r="C8176" s="2"/>
      <c r="D8176" s="2"/>
    </row>
    <row r="8177" spans="1:4" x14ac:dyDescent="0.2">
      <c r="A8177" s="2"/>
      <c r="B8177" s="2"/>
      <c r="C8177" s="2"/>
      <c r="D8177" s="2"/>
    </row>
    <row r="8178" spans="1:4" x14ac:dyDescent="0.2">
      <c r="A8178" s="2"/>
      <c r="B8178" s="2"/>
      <c r="C8178" s="2"/>
      <c r="D8178" s="2"/>
    </row>
    <row r="8179" spans="1:4" x14ac:dyDescent="0.2">
      <c r="A8179" s="2"/>
      <c r="B8179" s="2"/>
      <c r="C8179" s="2"/>
      <c r="D8179" s="2"/>
    </row>
    <row r="8180" spans="1:4" x14ac:dyDescent="0.2">
      <c r="A8180" s="2"/>
      <c r="B8180" s="2"/>
      <c r="C8180" s="2"/>
      <c r="D8180" s="2"/>
    </row>
    <row r="8181" spans="1:4" x14ac:dyDescent="0.2">
      <c r="A8181" s="2"/>
      <c r="B8181" s="2"/>
      <c r="C8181" s="2"/>
      <c r="D8181" s="2"/>
    </row>
    <row r="8182" spans="1:4" x14ac:dyDescent="0.2">
      <c r="A8182" s="2"/>
      <c r="B8182" s="2"/>
      <c r="C8182" s="2"/>
      <c r="D8182" s="2"/>
    </row>
    <row r="8183" spans="1:4" x14ac:dyDescent="0.2">
      <c r="A8183" s="2"/>
      <c r="B8183" s="2"/>
      <c r="C8183" s="2"/>
      <c r="D8183" s="2"/>
    </row>
    <row r="8184" spans="1:4" x14ac:dyDescent="0.2">
      <c r="A8184" s="2"/>
      <c r="B8184" s="2"/>
      <c r="C8184" s="2"/>
      <c r="D8184" s="2"/>
    </row>
    <row r="8185" spans="1:4" x14ac:dyDescent="0.2">
      <c r="A8185" s="2"/>
      <c r="B8185" s="2"/>
      <c r="C8185" s="2"/>
      <c r="D8185" s="2"/>
    </row>
    <row r="8186" spans="1:4" x14ac:dyDescent="0.2">
      <c r="A8186" s="2"/>
      <c r="B8186" s="2"/>
      <c r="C8186" s="2"/>
      <c r="D8186" s="2"/>
    </row>
    <row r="8187" spans="1:4" x14ac:dyDescent="0.2">
      <c r="A8187" s="2"/>
      <c r="B8187" s="2"/>
      <c r="C8187" s="2"/>
      <c r="D8187" s="2"/>
    </row>
    <row r="8188" spans="1:4" x14ac:dyDescent="0.2">
      <c r="A8188" s="2"/>
      <c r="B8188" s="2"/>
      <c r="C8188" s="2"/>
      <c r="D8188" s="2"/>
    </row>
    <row r="8189" spans="1:4" x14ac:dyDescent="0.2">
      <c r="A8189" s="2"/>
      <c r="B8189" s="2"/>
      <c r="C8189" s="2"/>
      <c r="D8189" s="2"/>
    </row>
    <row r="8190" spans="1:4" x14ac:dyDescent="0.2">
      <c r="A8190" s="2"/>
      <c r="B8190" s="2"/>
      <c r="C8190" s="2"/>
      <c r="D8190" s="2"/>
    </row>
    <row r="8191" spans="1:4" x14ac:dyDescent="0.2">
      <c r="A8191" s="2"/>
      <c r="B8191" s="2"/>
      <c r="C8191" s="2"/>
      <c r="D8191" s="2"/>
    </row>
    <row r="8192" spans="1:4" x14ac:dyDescent="0.2">
      <c r="A8192" s="2"/>
      <c r="B8192" s="2"/>
      <c r="C8192" s="2"/>
      <c r="D8192" s="2"/>
    </row>
    <row r="8193" spans="1:4" x14ac:dyDescent="0.2">
      <c r="A8193" s="2"/>
      <c r="B8193" s="2"/>
      <c r="C8193" s="2"/>
      <c r="D8193" s="2"/>
    </row>
    <row r="8194" spans="1:4" x14ac:dyDescent="0.2">
      <c r="A8194" s="2"/>
      <c r="B8194" s="2"/>
      <c r="C8194" s="2"/>
      <c r="D8194" s="2"/>
    </row>
    <row r="8195" spans="1:4" x14ac:dyDescent="0.2">
      <c r="A8195" s="2"/>
      <c r="B8195" s="2"/>
      <c r="C8195" s="2"/>
      <c r="D8195" s="2"/>
    </row>
    <row r="8196" spans="1:4" x14ac:dyDescent="0.2">
      <c r="A8196" s="2"/>
      <c r="B8196" s="2"/>
      <c r="C8196" s="2"/>
      <c r="D8196" s="2"/>
    </row>
    <row r="8197" spans="1:4" x14ac:dyDescent="0.2">
      <c r="A8197" s="2"/>
      <c r="B8197" s="2"/>
      <c r="C8197" s="2"/>
      <c r="D8197" s="2"/>
    </row>
    <row r="8198" spans="1:4" x14ac:dyDescent="0.2">
      <c r="A8198" s="2"/>
      <c r="B8198" s="2"/>
      <c r="C8198" s="2"/>
      <c r="D8198" s="2"/>
    </row>
    <row r="8199" spans="1:4" x14ac:dyDescent="0.2">
      <c r="A8199" s="2"/>
      <c r="B8199" s="2"/>
      <c r="C8199" s="2"/>
      <c r="D8199" s="2"/>
    </row>
    <row r="8200" spans="1:4" x14ac:dyDescent="0.2">
      <c r="A8200" s="2"/>
      <c r="B8200" s="2"/>
      <c r="C8200" s="2"/>
      <c r="D8200" s="2"/>
    </row>
    <row r="8201" spans="1:4" x14ac:dyDescent="0.2">
      <c r="A8201" s="2"/>
      <c r="B8201" s="2"/>
      <c r="C8201" s="2"/>
      <c r="D8201" s="2"/>
    </row>
    <row r="8202" spans="1:4" x14ac:dyDescent="0.2">
      <c r="A8202" s="2"/>
      <c r="B8202" s="2"/>
      <c r="C8202" s="2"/>
      <c r="D8202" s="2"/>
    </row>
    <row r="8203" spans="1:4" x14ac:dyDescent="0.2">
      <c r="A8203" s="2"/>
      <c r="B8203" s="2"/>
      <c r="C8203" s="2"/>
      <c r="D8203" s="2"/>
    </row>
    <row r="8204" spans="1:4" x14ac:dyDescent="0.2">
      <c r="A8204" s="2"/>
      <c r="B8204" s="2"/>
      <c r="C8204" s="2"/>
      <c r="D8204" s="2"/>
    </row>
    <row r="8205" spans="1:4" x14ac:dyDescent="0.2">
      <c r="A8205" s="2"/>
      <c r="B8205" s="2"/>
      <c r="C8205" s="2"/>
      <c r="D8205" s="2"/>
    </row>
    <row r="8206" spans="1:4" x14ac:dyDescent="0.2">
      <c r="A8206" s="2"/>
      <c r="B8206" s="2"/>
      <c r="C8206" s="2"/>
      <c r="D8206" s="2"/>
    </row>
    <row r="8207" spans="1:4" x14ac:dyDescent="0.2">
      <c r="A8207" s="2"/>
      <c r="B8207" s="2"/>
      <c r="C8207" s="2"/>
      <c r="D8207" s="2"/>
    </row>
    <row r="8208" spans="1:4" x14ac:dyDescent="0.2">
      <c r="A8208" s="2"/>
      <c r="B8208" s="2"/>
      <c r="C8208" s="2"/>
      <c r="D8208" s="2"/>
    </row>
    <row r="8209" spans="1:4" x14ac:dyDescent="0.2">
      <c r="A8209" s="2"/>
      <c r="B8209" s="2"/>
      <c r="C8209" s="2"/>
      <c r="D8209" s="2"/>
    </row>
    <row r="8210" spans="1:4" x14ac:dyDescent="0.2">
      <c r="A8210" s="2"/>
      <c r="B8210" s="2"/>
      <c r="C8210" s="2"/>
      <c r="D8210" s="2"/>
    </row>
    <row r="8211" spans="1:4" x14ac:dyDescent="0.2">
      <c r="A8211" s="2"/>
      <c r="B8211" s="2"/>
      <c r="C8211" s="2"/>
      <c r="D8211" s="2"/>
    </row>
    <row r="8212" spans="1:4" x14ac:dyDescent="0.2">
      <c r="A8212" s="2"/>
      <c r="B8212" s="2"/>
      <c r="C8212" s="2"/>
      <c r="D8212" s="2"/>
    </row>
    <row r="8213" spans="1:4" x14ac:dyDescent="0.2">
      <c r="A8213" s="2"/>
      <c r="B8213" s="2"/>
      <c r="C8213" s="2"/>
      <c r="D8213" s="2"/>
    </row>
    <row r="8214" spans="1:4" x14ac:dyDescent="0.2">
      <c r="A8214" s="2"/>
      <c r="B8214" s="2"/>
      <c r="C8214" s="2"/>
      <c r="D8214" s="2"/>
    </row>
    <row r="8215" spans="1:4" x14ac:dyDescent="0.2">
      <c r="A8215" s="2"/>
      <c r="B8215" s="2"/>
      <c r="C8215" s="2"/>
      <c r="D8215" s="2"/>
    </row>
    <row r="8216" spans="1:4" x14ac:dyDescent="0.2">
      <c r="A8216" s="2"/>
      <c r="B8216" s="2"/>
      <c r="C8216" s="2"/>
      <c r="D8216" s="2"/>
    </row>
    <row r="8217" spans="1:4" x14ac:dyDescent="0.2">
      <c r="A8217" s="2"/>
      <c r="B8217" s="2"/>
      <c r="C8217" s="2"/>
      <c r="D8217" s="2"/>
    </row>
    <row r="8218" spans="1:4" x14ac:dyDescent="0.2">
      <c r="A8218" s="2"/>
      <c r="B8218" s="2"/>
      <c r="C8218" s="2"/>
      <c r="D8218" s="2"/>
    </row>
    <row r="8219" spans="1:4" x14ac:dyDescent="0.2">
      <c r="A8219" s="2"/>
      <c r="B8219" s="2"/>
      <c r="C8219" s="2"/>
      <c r="D8219" s="2"/>
    </row>
    <row r="8220" spans="1:4" x14ac:dyDescent="0.2">
      <c r="A8220" s="2"/>
      <c r="B8220" s="2"/>
      <c r="C8220" s="2"/>
      <c r="D8220" s="2"/>
    </row>
    <row r="8221" spans="1:4" x14ac:dyDescent="0.2">
      <c r="A8221" s="2"/>
      <c r="B8221" s="2"/>
      <c r="C8221" s="2"/>
      <c r="D8221" s="2"/>
    </row>
    <row r="8222" spans="1:4" x14ac:dyDescent="0.2">
      <c r="A8222" s="2"/>
      <c r="B8222" s="2"/>
      <c r="C8222" s="2"/>
      <c r="D8222" s="2"/>
    </row>
    <row r="8223" spans="1:4" x14ac:dyDescent="0.2">
      <c r="A8223" s="2"/>
      <c r="B8223" s="2"/>
      <c r="C8223" s="2"/>
      <c r="D8223" s="2"/>
    </row>
    <row r="8224" spans="1:4" x14ac:dyDescent="0.2">
      <c r="A8224" s="2"/>
      <c r="B8224" s="2"/>
      <c r="C8224" s="2"/>
      <c r="D8224" s="2"/>
    </row>
    <row r="8225" spans="1:4" x14ac:dyDescent="0.2">
      <c r="A8225" s="2"/>
      <c r="B8225" s="2"/>
      <c r="C8225" s="2"/>
      <c r="D8225" s="2"/>
    </row>
    <row r="8226" spans="1:4" x14ac:dyDescent="0.2">
      <c r="A8226" s="2"/>
      <c r="B8226" s="2"/>
      <c r="C8226" s="2"/>
      <c r="D8226" s="2"/>
    </row>
    <row r="8227" spans="1:4" x14ac:dyDescent="0.2">
      <c r="A8227" s="2"/>
      <c r="B8227" s="2"/>
      <c r="C8227" s="2"/>
      <c r="D8227" s="2"/>
    </row>
    <row r="8228" spans="1:4" x14ac:dyDescent="0.2">
      <c r="A8228" s="2"/>
      <c r="B8228" s="2"/>
      <c r="C8228" s="2"/>
      <c r="D8228" s="2"/>
    </row>
    <row r="8229" spans="1:4" x14ac:dyDescent="0.2">
      <c r="A8229" s="2"/>
      <c r="B8229" s="2"/>
      <c r="C8229" s="2"/>
      <c r="D8229" s="2"/>
    </row>
    <row r="8230" spans="1:4" x14ac:dyDescent="0.2">
      <c r="A8230" s="2"/>
      <c r="B8230" s="2"/>
      <c r="C8230" s="2"/>
      <c r="D8230" s="2"/>
    </row>
    <row r="8231" spans="1:4" x14ac:dyDescent="0.2">
      <c r="A8231" s="2"/>
      <c r="B8231" s="2"/>
      <c r="C8231" s="2"/>
      <c r="D8231" s="2"/>
    </row>
    <row r="8232" spans="1:4" x14ac:dyDescent="0.2">
      <c r="A8232" s="2"/>
      <c r="B8232" s="2"/>
      <c r="C8232" s="2"/>
      <c r="D8232" s="2"/>
    </row>
    <row r="8233" spans="1:4" x14ac:dyDescent="0.2">
      <c r="A8233" s="2"/>
      <c r="B8233" s="2"/>
      <c r="C8233" s="2"/>
      <c r="D8233" s="2"/>
    </row>
    <row r="8234" spans="1:4" x14ac:dyDescent="0.2">
      <c r="A8234" s="2"/>
      <c r="B8234" s="2"/>
      <c r="C8234" s="2"/>
      <c r="D8234" s="2"/>
    </row>
    <row r="8235" spans="1:4" x14ac:dyDescent="0.2">
      <c r="A8235" s="2"/>
      <c r="B8235" s="2"/>
      <c r="C8235" s="2"/>
      <c r="D8235" s="2"/>
    </row>
    <row r="8236" spans="1:4" x14ac:dyDescent="0.2">
      <c r="A8236" s="2"/>
      <c r="B8236" s="2"/>
      <c r="C8236" s="2"/>
      <c r="D8236" s="2"/>
    </row>
    <row r="8237" spans="1:4" x14ac:dyDescent="0.2">
      <c r="A8237" s="2"/>
      <c r="B8237" s="2"/>
      <c r="C8237" s="2"/>
      <c r="D8237" s="2"/>
    </row>
    <row r="8238" spans="1:4" x14ac:dyDescent="0.2">
      <c r="A8238" s="2"/>
      <c r="B8238" s="2"/>
      <c r="C8238" s="2"/>
      <c r="D8238" s="2"/>
    </row>
    <row r="8239" spans="1:4" x14ac:dyDescent="0.2">
      <c r="A8239" s="2"/>
      <c r="B8239" s="2"/>
      <c r="C8239" s="2"/>
      <c r="D8239" s="2"/>
    </row>
    <row r="8240" spans="1:4" x14ac:dyDescent="0.2">
      <c r="A8240" s="2"/>
      <c r="B8240" s="2"/>
      <c r="C8240" s="2"/>
      <c r="D8240" s="2"/>
    </row>
    <row r="8241" spans="1:4" x14ac:dyDescent="0.2">
      <c r="A8241" s="2"/>
      <c r="B8241" s="2"/>
      <c r="C8241" s="2"/>
      <c r="D8241" s="2"/>
    </row>
    <row r="8242" spans="1:4" x14ac:dyDescent="0.2">
      <c r="A8242" s="2"/>
      <c r="B8242" s="2"/>
      <c r="C8242" s="2"/>
      <c r="D8242" s="2"/>
    </row>
    <row r="8243" spans="1:4" x14ac:dyDescent="0.2">
      <c r="A8243" s="2"/>
      <c r="B8243" s="2"/>
      <c r="C8243" s="2"/>
      <c r="D8243" s="2"/>
    </row>
    <row r="8244" spans="1:4" x14ac:dyDescent="0.2">
      <c r="A8244" s="2"/>
      <c r="B8244" s="2"/>
      <c r="C8244" s="2"/>
      <c r="D8244" s="2"/>
    </row>
    <row r="8245" spans="1:4" x14ac:dyDescent="0.2">
      <c r="A8245" s="2"/>
      <c r="B8245" s="2"/>
      <c r="C8245" s="2"/>
      <c r="D8245" s="2"/>
    </row>
    <row r="8246" spans="1:4" x14ac:dyDescent="0.2">
      <c r="A8246" s="2"/>
      <c r="B8246" s="2"/>
      <c r="C8246" s="2"/>
      <c r="D8246" s="2"/>
    </row>
    <row r="8247" spans="1:4" x14ac:dyDescent="0.2">
      <c r="A8247" s="2"/>
      <c r="B8247" s="2"/>
      <c r="C8247" s="2"/>
      <c r="D8247" s="2"/>
    </row>
    <row r="8248" spans="1:4" x14ac:dyDescent="0.2">
      <c r="A8248" s="2"/>
      <c r="B8248" s="2"/>
      <c r="C8248" s="2"/>
      <c r="D8248" s="2"/>
    </row>
    <row r="8249" spans="1:4" x14ac:dyDescent="0.2">
      <c r="A8249" s="2"/>
      <c r="B8249" s="2"/>
      <c r="C8249" s="2"/>
      <c r="D8249" s="2"/>
    </row>
    <row r="8250" spans="1:4" x14ac:dyDescent="0.2">
      <c r="A8250" s="2"/>
      <c r="B8250" s="2"/>
      <c r="C8250" s="2"/>
      <c r="D8250" s="2"/>
    </row>
    <row r="8251" spans="1:4" x14ac:dyDescent="0.2">
      <c r="A8251" s="2"/>
      <c r="B8251" s="2"/>
      <c r="C8251" s="2"/>
      <c r="D8251" s="2"/>
    </row>
    <row r="8252" spans="1:4" x14ac:dyDescent="0.2">
      <c r="A8252" s="2"/>
      <c r="B8252" s="2"/>
      <c r="C8252" s="2"/>
      <c r="D8252" s="2"/>
    </row>
    <row r="8253" spans="1:4" x14ac:dyDescent="0.2">
      <c r="A8253" s="2"/>
      <c r="B8253" s="2"/>
      <c r="C8253" s="2"/>
      <c r="D8253" s="2"/>
    </row>
    <row r="8254" spans="1:4" x14ac:dyDescent="0.2">
      <c r="A8254" s="2"/>
      <c r="B8254" s="2"/>
      <c r="C8254" s="2"/>
      <c r="D8254" s="2"/>
    </row>
    <row r="8255" spans="1:4" x14ac:dyDescent="0.2">
      <c r="A8255" s="2"/>
      <c r="B8255" s="2"/>
      <c r="C8255" s="2"/>
      <c r="D8255" s="2"/>
    </row>
    <row r="8256" spans="1:4" x14ac:dyDescent="0.2">
      <c r="A8256" s="2"/>
      <c r="B8256" s="2"/>
      <c r="C8256" s="2"/>
      <c r="D8256" s="2"/>
    </row>
    <row r="8257" spans="1:4" x14ac:dyDescent="0.2">
      <c r="A8257" s="2"/>
      <c r="B8257" s="2"/>
      <c r="C8257" s="2"/>
      <c r="D8257" s="2"/>
    </row>
    <row r="8258" spans="1:4" x14ac:dyDescent="0.2">
      <c r="A8258" s="2"/>
      <c r="B8258" s="2"/>
      <c r="C8258" s="2"/>
      <c r="D8258" s="2"/>
    </row>
    <row r="8259" spans="1:4" x14ac:dyDescent="0.2">
      <c r="A8259" s="2"/>
      <c r="B8259" s="2"/>
      <c r="C8259" s="2"/>
      <c r="D8259" s="2"/>
    </row>
    <row r="8260" spans="1:4" x14ac:dyDescent="0.2">
      <c r="A8260" s="2"/>
      <c r="B8260" s="2"/>
      <c r="C8260" s="2"/>
      <c r="D8260" s="2"/>
    </row>
    <row r="8261" spans="1:4" x14ac:dyDescent="0.2">
      <c r="A8261" s="2"/>
      <c r="B8261" s="2"/>
      <c r="C8261" s="2"/>
      <c r="D8261" s="2"/>
    </row>
    <row r="8262" spans="1:4" x14ac:dyDescent="0.2">
      <c r="A8262" s="2"/>
      <c r="B8262" s="2"/>
      <c r="C8262" s="2"/>
      <c r="D8262" s="2"/>
    </row>
    <row r="8263" spans="1:4" x14ac:dyDescent="0.2">
      <c r="A8263" s="2"/>
      <c r="B8263" s="2"/>
      <c r="C8263" s="2"/>
      <c r="D8263" s="2"/>
    </row>
    <row r="8264" spans="1:4" x14ac:dyDescent="0.2">
      <c r="A8264" s="2"/>
      <c r="B8264" s="2"/>
      <c r="C8264" s="2"/>
      <c r="D8264" s="2"/>
    </row>
    <row r="8265" spans="1:4" x14ac:dyDescent="0.2">
      <c r="A8265" s="2"/>
      <c r="B8265" s="2"/>
      <c r="C8265" s="2"/>
      <c r="D8265" s="2"/>
    </row>
    <row r="8266" spans="1:4" x14ac:dyDescent="0.2">
      <c r="A8266" s="2"/>
      <c r="B8266" s="2"/>
      <c r="C8266" s="2"/>
      <c r="D8266" s="2"/>
    </row>
    <row r="8267" spans="1:4" x14ac:dyDescent="0.2">
      <c r="A8267" s="2"/>
      <c r="B8267" s="2"/>
      <c r="C8267" s="2"/>
      <c r="D8267" s="2"/>
    </row>
    <row r="8268" spans="1:4" x14ac:dyDescent="0.2">
      <c r="A8268" s="2"/>
      <c r="B8268" s="2"/>
      <c r="C8268" s="2"/>
      <c r="D8268" s="2"/>
    </row>
    <row r="8269" spans="1:4" x14ac:dyDescent="0.2">
      <c r="A8269" s="2"/>
      <c r="B8269" s="2"/>
      <c r="C8269" s="2"/>
      <c r="D8269" s="2"/>
    </row>
    <row r="8270" spans="1:4" x14ac:dyDescent="0.2">
      <c r="A8270" s="2"/>
      <c r="B8270" s="2"/>
      <c r="C8270" s="2"/>
      <c r="D8270" s="2"/>
    </row>
    <row r="8271" spans="1:4" x14ac:dyDescent="0.2">
      <c r="A8271" s="2"/>
      <c r="B8271" s="2"/>
      <c r="C8271" s="2"/>
      <c r="D8271" s="2"/>
    </row>
    <row r="8272" spans="1:4" x14ac:dyDescent="0.2">
      <c r="A8272" s="2"/>
      <c r="B8272" s="2"/>
      <c r="C8272" s="2"/>
      <c r="D8272" s="2"/>
    </row>
    <row r="8273" spans="1:4" x14ac:dyDescent="0.2">
      <c r="A8273" s="2"/>
      <c r="B8273" s="2"/>
      <c r="C8273" s="2"/>
      <c r="D8273" s="2"/>
    </row>
    <row r="8274" spans="1:4" x14ac:dyDescent="0.2">
      <c r="A8274" s="2"/>
      <c r="B8274" s="2"/>
      <c r="C8274" s="2"/>
      <c r="D8274" s="2"/>
    </row>
    <row r="8275" spans="1:4" x14ac:dyDescent="0.2">
      <c r="A8275" s="2"/>
      <c r="B8275" s="2"/>
      <c r="C8275" s="2"/>
      <c r="D8275" s="2"/>
    </row>
    <row r="8276" spans="1:4" x14ac:dyDescent="0.2">
      <c r="A8276" s="2"/>
      <c r="B8276" s="2"/>
      <c r="C8276" s="2"/>
      <c r="D8276" s="2"/>
    </row>
    <row r="8277" spans="1:4" x14ac:dyDescent="0.2">
      <c r="A8277" s="2"/>
      <c r="B8277" s="2"/>
      <c r="C8277" s="2"/>
      <c r="D8277" s="2"/>
    </row>
    <row r="8278" spans="1:4" x14ac:dyDescent="0.2">
      <c r="A8278" s="2"/>
      <c r="B8278" s="2"/>
      <c r="C8278" s="2"/>
      <c r="D8278" s="2"/>
    </row>
    <row r="8279" spans="1:4" x14ac:dyDescent="0.2">
      <c r="A8279" s="2"/>
      <c r="B8279" s="2"/>
      <c r="C8279" s="2"/>
      <c r="D8279" s="2"/>
    </row>
    <row r="8280" spans="1:4" x14ac:dyDescent="0.2">
      <c r="A8280" s="2"/>
      <c r="B8280" s="2"/>
      <c r="C8280" s="2"/>
      <c r="D8280" s="2"/>
    </row>
    <row r="8281" spans="1:4" x14ac:dyDescent="0.2">
      <c r="A8281" s="2"/>
      <c r="B8281" s="2"/>
      <c r="C8281" s="2"/>
      <c r="D8281" s="2"/>
    </row>
    <row r="8282" spans="1:4" x14ac:dyDescent="0.2">
      <c r="A8282" s="2"/>
      <c r="B8282" s="2"/>
      <c r="C8282" s="2"/>
      <c r="D8282" s="2"/>
    </row>
    <row r="8283" spans="1:4" x14ac:dyDescent="0.2">
      <c r="A8283" s="2"/>
      <c r="B8283" s="2"/>
      <c r="C8283" s="2"/>
      <c r="D8283" s="2"/>
    </row>
    <row r="8284" spans="1:4" x14ac:dyDescent="0.2">
      <c r="A8284" s="2"/>
      <c r="B8284" s="2"/>
      <c r="C8284" s="2"/>
      <c r="D8284" s="2"/>
    </row>
    <row r="8285" spans="1:4" x14ac:dyDescent="0.2">
      <c r="A8285" s="2"/>
      <c r="B8285" s="2"/>
      <c r="C8285" s="2"/>
      <c r="D8285" s="2"/>
    </row>
    <row r="8286" spans="1:4" x14ac:dyDescent="0.2">
      <c r="A8286" s="2"/>
      <c r="B8286" s="2"/>
      <c r="C8286" s="2"/>
      <c r="D8286" s="2"/>
    </row>
    <row r="8287" spans="1:4" x14ac:dyDescent="0.2">
      <c r="A8287" s="2"/>
      <c r="B8287" s="2"/>
      <c r="C8287" s="2"/>
      <c r="D8287" s="2"/>
    </row>
    <row r="8288" spans="1:4" x14ac:dyDescent="0.2">
      <c r="A8288" s="2"/>
      <c r="B8288" s="2"/>
      <c r="C8288" s="2"/>
      <c r="D8288" s="2"/>
    </row>
    <row r="8289" spans="1:4" x14ac:dyDescent="0.2">
      <c r="A8289" s="2"/>
      <c r="B8289" s="2"/>
      <c r="C8289" s="2"/>
      <c r="D8289" s="2"/>
    </row>
    <row r="8290" spans="1:4" x14ac:dyDescent="0.2">
      <c r="A8290" s="2"/>
      <c r="B8290" s="2"/>
      <c r="C8290" s="2"/>
      <c r="D8290" s="2"/>
    </row>
    <row r="8291" spans="1:4" x14ac:dyDescent="0.2">
      <c r="A8291" s="2"/>
      <c r="B8291" s="2"/>
      <c r="C8291" s="2"/>
      <c r="D8291" s="2"/>
    </row>
    <row r="8292" spans="1:4" x14ac:dyDescent="0.2">
      <c r="A8292" s="2"/>
      <c r="B8292" s="2"/>
      <c r="C8292" s="2"/>
      <c r="D8292" s="2"/>
    </row>
    <row r="8293" spans="1:4" x14ac:dyDescent="0.2">
      <c r="A8293" s="2"/>
      <c r="B8293" s="2"/>
      <c r="C8293" s="2"/>
      <c r="D8293" s="2"/>
    </row>
    <row r="8294" spans="1:4" x14ac:dyDescent="0.2">
      <c r="A8294" s="2"/>
      <c r="B8294" s="2"/>
      <c r="C8294" s="2"/>
      <c r="D8294" s="2"/>
    </row>
    <row r="8295" spans="1:4" x14ac:dyDescent="0.2">
      <c r="A8295" s="2"/>
      <c r="B8295" s="2"/>
      <c r="C8295" s="2"/>
      <c r="D8295" s="2"/>
    </row>
    <row r="8296" spans="1:4" x14ac:dyDescent="0.2">
      <c r="A8296" s="2"/>
      <c r="B8296" s="2"/>
      <c r="C8296" s="2"/>
      <c r="D8296" s="2"/>
    </row>
    <row r="8297" spans="1:4" x14ac:dyDescent="0.2">
      <c r="A8297" s="2"/>
      <c r="B8297" s="2"/>
      <c r="C8297" s="2"/>
      <c r="D8297" s="2"/>
    </row>
    <row r="8298" spans="1:4" x14ac:dyDescent="0.2">
      <c r="A8298" s="2"/>
      <c r="B8298" s="2"/>
      <c r="C8298" s="2"/>
      <c r="D8298" s="2"/>
    </row>
    <row r="8299" spans="1:4" x14ac:dyDescent="0.2">
      <c r="A8299" s="2"/>
      <c r="B8299" s="2"/>
      <c r="C8299" s="2"/>
      <c r="D8299" s="2"/>
    </row>
    <row r="8300" spans="1:4" x14ac:dyDescent="0.2">
      <c r="A8300" s="2"/>
      <c r="B8300" s="2"/>
      <c r="C8300" s="2"/>
      <c r="D8300" s="2"/>
    </row>
    <row r="8301" spans="1:4" x14ac:dyDescent="0.2">
      <c r="A8301" s="2"/>
      <c r="B8301" s="2"/>
      <c r="C8301" s="2"/>
      <c r="D8301" s="2"/>
    </row>
    <row r="8302" spans="1:4" x14ac:dyDescent="0.2">
      <c r="A8302" s="2"/>
      <c r="B8302" s="2"/>
      <c r="C8302" s="2"/>
      <c r="D8302" s="2"/>
    </row>
    <row r="8303" spans="1:4" x14ac:dyDescent="0.2">
      <c r="A8303" s="2"/>
      <c r="B8303" s="2"/>
      <c r="C8303" s="2"/>
      <c r="D8303" s="2"/>
    </row>
    <row r="8304" spans="1:4" x14ac:dyDescent="0.2">
      <c r="A8304" s="2"/>
      <c r="B8304" s="2"/>
      <c r="C8304" s="2"/>
      <c r="D8304" s="2"/>
    </row>
    <row r="8305" spans="1:4" x14ac:dyDescent="0.2">
      <c r="A8305" s="2"/>
      <c r="B8305" s="2"/>
      <c r="C8305" s="2"/>
      <c r="D8305" s="2"/>
    </row>
    <row r="8306" spans="1:4" x14ac:dyDescent="0.2">
      <c r="A8306" s="2"/>
      <c r="B8306" s="2"/>
      <c r="C8306" s="2"/>
      <c r="D8306" s="2"/>
    </row>
    <row r="8307" spans="1:4" x14ac:dyDescent="0.2">
      <c r="A8307" s="2"/>
      <c r="B8307" s="2"/>
      <c r="C8307" s="2"/>
      <c r="D8307" s="2"/>
    </row>
    <row r="8308" spans="1:4" x14ac:dyDescent="0.2">
      <c r="A8308" s="2"/>
      <c r="B8308" s="2"/>
      <c r="C8308" s="2"/>
      <c r="D8308" s="2"/>
    </row>
    <row r="8309" spans="1:4" x14ac:dyDescent="0.2">
      <c r="A8309" s="2"/>
      <c r="B8309" s="2"/>
      <c r="C8309" s="2"/>
      <c r="D8309" s="2"/>
    </row>
    <row r="8310" spans="1:4" x14ac:dyDescent="0.2">
      <c r="A8310" s="2"/>
      <c r="B8310" s="2"/>
      <c r="C8310" s="2"/>
      <c r="D8310" s="2"/>
    </row>
    <row r="8311" spans="1:4" x14ac:dyDescent="0.2">
      <c r="A8311" s="2"/>
      <c r="B8311" s="2"/>
      <c r="C8311" s="2"/>
      <c r="D8311" s="2"/>
    </row>
    <row r="8312" spans="1:4" x14ac:dyDescent="0.2">
      <c r="A8312" s="2"/>
      <c r="B8312" s="2"/>
      <c r="C8312" s="2"/>
      <c r="D8312" s="2"/>
    </row>
    <row r="8313" spans="1:4" x14ac:dyDescent="0.2">
      <c r="A8313" s="2"/>
      <c r="B8313" s="2"/>
      <c r="C8313" s="2"/>
      <c r="D8313" s="2"/>
    </row>
    <row r="8314" spans="1:4" x14ac:dyDescent="0.2">
      <c r="A8314" s="2"/>
      <c r="B8314" s="2"/>
      <c r="C8314" s="2"/>
      <c r="D8314" s="2"/>
    </row>
    <row r="8315" spans="1:4" x14ac:dyDescent="0.2">
      <c r="A8315" s="2"/>
      <c r="B8315" s="2"/>
      <c r="C8315" s="2"/>
      <c r="D8315" s="2"/>
    </row>
    <row r="8316" spans="1:4" x14ac:dyDescent="0.2">
      <c r="A8316" s="2"/>
      <c r="B8316" s="2"/>
      <c r="C8316" s="2"/>
      <c r="D8316" s="2"/>
    </row>
    <row r="8317" spans="1:4" x14ac:dyDescent="0.2">
      <c r="A8317" s="2"/>
      <c r="B8317" s="2"/>
      <c r="C8317" s="2"/>
      <c r="D8317" s="2"/>
    </row>
    <row r="8318" spans="1:4" x14ac:dyDescent="0.2">
      <c r="A8318" s="2"/>
      <c r="B8318" s="2"/>
      <c r="C8318" s="2"/>
      <c r="D8318" s="2"/>
    </row>
    <row r="8319" spans="1:4" x14ac:dyDescent="0.2">
      <c r="A8319" s="2"/>
      <c r="B8319" s="2"/>
      <c r="C8319" s="2"/>
      <c r="D8319" s="2"/>
    </row>
    <row r="8320" spans="1:4" x14ac:dyDescent="0.2">
      <c r="A8320" s="2"/>
      <c r="B8320" s="2"/>
      <c r="C8320" s="2"/>
      <c r="D8320" s="2"/>
    </row>
    <row r="8321" spans="1:4" x14ac:dyDescent="0.2">
      <c r="A8321" s="2"/>
      <c r="B8321" s="2"/>
      <c r="C8321" s="2"/>
      <c r="D8321" s="2"/>
    </row>
    <row r="8322" spans="1:4" x14ac:dyDescent="0.2">
      <c r="A8322" s="2"/>
      <c r="B8322" s="2"/>
      <c r="C8322" s="2"/>
      <c r="D8322" s="2"/>
    </row>
    <row r="8323" spans="1:4" x14ac:dyDescent="0.2">
      <c r="A8323" s="2"/>
      <c r="B8323" s="2"/>
      <c r="C8323" s="2"/>
      <c r="D8323" s="2"/>
    </row>
    <row r="8324" spans="1:4" x14ac:dyDescent="0.2">
      <c r="A8324" s="2"/>
      <c r="B8324" s="2"/>
      <c r="C8324" s="2"/>
      <c r="D8324" s="2"/>
    </row>
    <row r="8325" spans="1:4" x14ac:dyDescent="0.2">
      <c r="A8325" s="2"/>
      <c r="B8325" s="2"/>
      <c r="C8325" s="2"/>
      <c r="D8325" s="2"/>
    </row>
    <row r="8326" spans="1:4" x14ac:dyDescent="0.2">
      <c r="A8326" s="2"/>
      <c r="B8326" s="2"/>
      <c r="C8326" s="2"/>
      <c r="D8326" s="2"/>
    </row>
    <row r="8327" spans="1:4" x14ac:dyDescent="0.2">
      <c r="A8327" s="2"/>
      <c r="B8327" s="2"/>
      <c r="C8327" s="2"/>
      <c r="D8327" s="2"/>
    </row>
    <row r="8328" spans="1:4" x14ac:dyDescent="0.2">
      <c r="A8328" s="2"/>
      <c r="B8328" s="2"/>
      <c r="C8328" s="2"/>
      <c r="D8328" s="2"/>
    </row>
    <row r="8329" spans="1:4" x14ac:dyDescent="0.2">
      <c r="A8329" s="2"/>
      <c r="B8329" s="2"/>
      <c r="C8329" s="2"/>
      <c r="D8329" s="2"/>
    </row>
    <row r="8330" spans="1:4" x14ac:dyDescent="0.2">
      <c r="A8330" s="2"/>
      <c r="B8330" s="2"/>
      <c r="C8330" s="2"/>
      <c r="D8330" s="2"/>
    </row>
    <row r="8331" spans="1:4" x14ac:dyDescent="0.2">
      <c r="A8331" s="2"/>
      <c r="B8331" s="2"/>
      <c r="C8331" s="2"/>
      <c r="D8331" s="2"/>
    </row>
    <row r="8332" spans="1:4" x14ac:dyDescent="0.2">
      <c r="A8332" s="2"/>
      <c r="B8332" s="2"/>
      <c r="C8332" s="2"/>
      <c r="D8332" s="2"/>
    </row>
    <row r="8333" spans="1:4" x14ac:dyDescent="0.2">
      <c r="A8333" s="2"/>
      <c r="B8333" s="2"/>
      <c r="C8333" s="2"/>
      <c r="D8333" s="2"/>
    </row>
    <row r="8334" spans="1:4" x14ac:dyDescent="0.2">
      <c r="A8334" s="2"/>
      <c r="B8334" s="2"/>
      <c r="C8334" s="2"/>
      <c r="D8334" s="2"/>
    </row>
    <row r="8335" spans="1:4" x14ac:dyDescent="0.2">
      <c r="A8335" s="2"/>
      <c r="B8335" s="2"/>
      <c r="C8335" s="2"/>
      <c r="D8335" s="2"/>
    </row>
    <row r="8336" spans="1:4" x14ac:dyDescent="0.2">
      <c r="A8336" s="2"/>
      <c r="B8336" s="2"/>
      <c r="C8336" s="2"/>
      <c r="D8336" s="2"/>
    </row>
    <row r="8337" spans="1:4" x14ac:dyDescent="0.2">
      <c r="A8337" s="2"/>
      <c r="B8337" s="2"/>
      <c r="C8337" s="2"/>
      <c r="D8337" s="2"/>
    </row>
    <row r="8338" spans="1:4" x14ac:dyDescent="0.2">
      <c r="A8338" s="2"/>
      <c r="B8338" s="2"/>
      <c r="C8338" s="2"/>
      <c r="D8338" s="2"/>
    </row>
    <row r="8339" spans="1:4" x14ac:dyDescent="0.2">
      <c r="A8339" s="2"/>
      <c r="B8339" s="2"/>
      <c r="C8339" s="2"/>
      <c r="D8339" s="2"/>
    </row>
    <row r="8340" spans="1:4" x14ac:dyDescent="0.2">
      <c r="A8340" s="2"/>
      <c r="B8340" s="2"/>
      <c r="C8340" s="2"/>
      <c r="D8340" s="2"/>
    </row>
    <row r="8341" spans="1:4" x14ac:dyDescent="0.2">
      <c r="A8341" s="2"/>
      <c r="B8341" s="2"/>
      <c r="C8341" s="2"/>
      <c r="D8341" s="2"/>
    </row>
    <row r="8342" spans="1:4" x14ac:dyDescent="0.2">
      <c r="A8342" s="2"/>
      <c r="B8342" s="2"/>
      <c r="C8342" s="2"/>
      <c r="D8342" s="2"/>
    </row>
    <row r="8343" spans="1:4" x14ac:dyDescent="0.2">
      <c r="A8343" s="2"/>
      <c r="B8343" s="2"/>
      <c r="C8343" s="2"/>
      <c r="D8343" s="2"/>
    </row>
    <row r="8344" spans="1:4" x14ac:dyDescent="0.2">
      <c r="A8344" s="2"/>
      <c r="B8344" s="2"/>
      <c r="C8344" s="2"/>
      <c r="D8344" s="2"/>
    </row>
    <row r="8345" spans="1:4" x14ac:dyDescent="0.2">
      <c r="A8345" s="2"/>
      <c r="B8345" s="2"/>
      <c r="C8345" s="2"/>
      <c r="D8345" s="2"/>
    </row>
    <row r="8346" spans="1:4" x14ac:dyDescent="0.2">
      <c r="A8346" s="2"/>
      <c r="B8346" s="2"/>
      <c r="C8346" s="2"/>
      <c r="D8346" s="2"/>
    </row>
    <row r="8347" spans="1:4" x14ac:dyDescent="0.2">
      <c r="A8347" s="2"/>
      <c r="B8347" s="2"/>
      <c r="C8347" s="2"/>
      <c r="D8347" s="2"/>
    </row>
    <row r="8348" spans="1:4" x14ac:dyDescent="0.2">
      <c r="A8348" s="2"/>
      <c r="B8348" s="2"/>
      <c r="C8348" s="2"/>
      <c r="D8348" s="2"/>
    </row>
    <row r="8349" spans="1:4" x14ac:dyDescent="0.2">
      <c r="A8349" s="2"/>
      <c r="B8349" s="2"/>
      <c r="C8349" s="2"/>
      <c r="D8349" s="2"/>
    </row>
    <row r="8350" spans="1:4" x14ac:dyDescent="0.2">
      <c r="A8350" s="2"/>
      <c r="B8350" s="2"/>
      <c r="C8350" s="2"/>
      <c r="D8350" s="2"/>
    </row>
    <row r="8351" spans="1:4" x14ac:dyDescent="0.2">
      <c r="A8351" s="2"/>
      <c r="B8351" s="2"/>
      <c r="C8351" s="2"/>
      <c r="D8351" s="2"/>
    </row>
    <row r="8352" spans="1:4" x14ac:dyDescent="0.2">
      <c r="A8352" s="2"/>
      <c r="B8352" s="2"/>
      <c r="C8352" s="2"/>
      <c r="D8352" s="2"/>
    </row>
    <row r="8353" spans="1:4" x14ac:dyDescent="0.2">
      <c r="A8353" s="2"/>
      <c r="B8353" s="2"/>
      <c r="C8353" s="2"/>
      <c r="D8353" s="2"/>
    </row>
    <row r="8354" spans="1:4" x14ac:dyDescent="0.2">
      <c r="A8354" s="2"/>
      <c r="B8354" s="2"/>
      <c r="C8354" s="2"/>
      <c r="D8354" s="2"/>
    </row>
    <row r="8355" spans="1:4" x14ac:dyDescent="0.2">
      <c r="A8355" s="2"/>
      <c r="B8355" s="2"/>
      <c r="C8355" s="2"/>
      <c r="D8355" s="2"/>
    </row>
    <row r="8356" spans="1:4" x14ac:dyDescent="0.2">
      <c r="A8356" s="2"/>
      <c r="B8356" s="2"/>
      <c r="C8356" s="2"/>
      <c r="D8356" s="2"/>
    </row>
    <row r="8357" spans="1:4" x14ac:dyDescent="0.2">
      <c r="A8357" s="2"/>
      <c r="B8357" s="2"/>
      <c r="C8357" s="2"/>
      <c r="D8357" s="2"/>
    </row>
    <row r="8358" spans="1:4" x14ac:dyDescent="0.2">
      <c r="A8358" s="2"/>
      <c r="B8358" s="2"/>
      <c r="C8358" s="2"/>
      <c r="D8358" s="2"/>
    </row>
    <row r="8359" spans="1:4" x14ac:dyDescent="0.2">
      <c r="A8359" s="2"/>
      <c r="B8359" s="2"/>
      <c r="C8359" s="2"/>
      <c r="D8359" s="2"/>
    </row>
    <row r="8360" spans="1:4" x14ac:dyDescent="0.2">
      <c r="A8360" s="2"/>
      <c r="B8360" s="2"/>
      <c r="C8360" s="2"/>
      <c r="D8360" s="2"/>
    </row>
    <row r="8361" spans="1:4" x14ac:dyDescent="0.2">
      <c r="A8361" s="2"/>
      <c r="B8361" s="2"/>
      <c r="C8361" s="2"/>
      <c r="D8361" s="2"/>
    </row>
    <row r="8362" spans="1:4" x14ac:dyDescent="0.2">
      <c r="A8362" s="2"/>
      <c r="B8362" s="2"/>
      <c r="C8362" s="2"/>
      <c r="D8362" s="2"/>
    </row>
    <row r="8363" spans="1:4" x14ac:dyDescent="0.2">
      <c r="A8363" s="2"/>
      <c r="B8363" s="2"/>
      <c r="C8363" s="2"/>
      <c r="D8363" s="2"/>
    </row>
    <row r="8364" spans="1:4" x14ac:dyDescent="0.2">
      <c r="A8364" s="2"/>
      <c r="B8364" s="2"/>
      <c r="C8364" s="2"/>
      <c r="D8364" s="2"/>
    </row>
    <row r="8365" spans="1:4" x14ac:dyDescent="0.2">
      <c r="A8365" s="2"/>
      <c r="B8365" s="2"/>
      <c r="C8365" s="2"/>
      <c r="D8365" s="2"/>
    </row>
    <row r="8366" spans="1:4" x14ac:dyDescent="0.2">
      <c r="A8366" s="2"/>
      <c r="B8366" s="2"/>
      <c r="C8366" s="2"/>
      <c r="D8366" s="2"/>
    </row>
    <row r="8367" spans="1:4" x14ac:dyDescent="0.2">
      <c r="A8367" s="2"/>
      <c r="B8367" s="2"/>
      <c r="C8367" s="2"/>
      <c r="D8367" s="2"/>
    </row>
    <row r="8368" spans="1:4" x14ac:dyDescent="0.2">
      <c r="A8368" s="2"/>
      <c r="B8368" s="2"/>
      <c r="C8368" s="2"/>
      <c r="D8368" s="2"/>
    </row>
    <row r="8369" spans="1:4" x14ac:dyDescent="0.2">
      <c r="A8369" s="2"/>
      <c r="B8369" s="2"/>
      <c r="C8369" s="2"/>
      <c r="D8369" s="2"/>
    </row>
    <row r="8370" spans="1:4" x14ac:dyDescent="0.2">
      <c r="A8370" s="2"/>
      <c r="B8370" s="2"/>
      <c r="C8370" s="2"/>
      <c r="D8370" s="2"/>
    </row>
    <row r="8371" spans="1:4" x14ac:dyDescent="0.2">
      <c r="A8371" s="2"/>
      <c r="B8371" s="2"/>
      <c r="C8371" s="2"/>
      <c r="D8371" s="2"/>
    </row>
    <row r="8372" spans="1:4" x14ac:dyDescent="0.2">
      <c r="A8372" s="2"/>
      <c r="B8372" s="2"/>
      <c r="C8372" s="2"/>
      <c r="D8372" s="2"/>
    </row>
    <row r="8373" spans="1:4" x14ac:dyDescent="0.2">
      <c r="A8373" s="2"/>
      <c r="B8373" s="2"/>
      <c r="C8373" s="2"/>
      <c r="D8373" s="2"/>
    </row>
    <row r="8374" spans="1:4" x14ac:dyDescent="0.2">
      <c r="A8374" s="2"/>
      <c r="B8374" s="2"/>
      <c r="C8374" s="2"/>
      <c r="D8374" s="2"/>
    </row>
    <row r="8375" spans="1:4" x14ac:dyDescent="0.2">
      <c r="A8375" s="2"/>
      <c r="B8375" s="2"/>
      <c r="C8375" s="2"/>
      <c r="D8375" s="2"/>
    </row>
    <row r="8376" spans="1:4" x14ac:dyDescent="0.2">
      <c r="A8376" s="2"/>
      <c r="B8376" s="2"/>
      <c r="C8376" s="2"/>
      <c r="D8376" s="2"/>
    </row>
    <row r="8377" spans="1:4" x14ac:dyDescent="0.2">
      <c r="A8377" s="2"/>
      <c r="B8377" s="2"/>
      <c r="C8377" s="2"/>
      <c r="D8377" s="2"/>
    </row>
    <row r="8378" spans="1:4" x14ac:dyDescent="0.2">
      <c r="A8378" s="2"/>
      <c r="B8378" s="2"/>
      <c r="C8378" s="2"/>
      <c r="D8378" s="2"/>
    </row>
    <row r="8379" spans="1:4" x14ac:dyDescent="0.2">
      <c r="A8379" s="2"/>
      <c r="B8379" s="2"/>
      <c r="C8379" s="2"/>
      <c r="D8379" s="2"/>
    </row>
    <row r="8380" spans="1:4" x14ac:dyDescent="0.2">
      <c r="A8380" s="2"/>
      <c r="B8380" s="2"/>
      <c r="C8380" s="2"/>
      <c r="D8380" s="2"/>
    </row>
    <row r="8381" spans="1:4" x14ac:dyDescent="0.2">
      <c r="A8381" s="2"/>
      <c r="B8381" s="2"/>
      <c r="C8381" s="2"/>
      <c r="D8381" s="2"/>
    </row>
    <row r="8382" spans="1:4" x14ac:dyDescent="0.2">
      <c r="A8382" s="2"/>
      <c r="B8382" s="2"/>
      <c r="C8382" s="2"/>
      <c r="D8382" s="2"/>
    </row>
    <row r="8383" spans="1:4" x14ac:dyDescent="0.2">
      <c r="A8383" s="2"/>
      <c r="B8383" s="2"/>
      <c r="C8383" s="2"/>
      <c r="D8383" s="2"/>
    </row>
    <row r="8384" spans="1:4" x14ac:dyDescent="0.2">
      <c r="A8384" s="2"/>
      <c r="B8384" s="2"/>
      <c r="C8384" s="2"/>
      <c r="D8384" s="2"/>
    </row>
    <row r="8385" spans="1:4" x14ac:dyDescent="0.2">
      <c r="A8385" s="2"/>
      <c r="B8385" s="2"/>
      <c r="C8385" s="2"/>
      <c r="D8385" s="2"/>
    </row>
    <row r="8386" spans="1:4" x14ac:dyDescent="0.2">
      <c r="A8386" s="2"/>
      <c r="B8386" s="2"/>
      <c r="C8386" s="2"/>
      <c r="D8386" s="2"/>
    </row>
    <row r="8387" spans="1:4" x14ac:dyDescent="0.2">
      <c r="A8387" s="2"/>
      <c r="B8387" s="2"/>
      <c r="C8387" s="2"/>
      <c r="D8387" s="2"/>
    </row>
    <row r="8388" spans="1:4" x14ac:dyDescent="0.2">
      <c r="A8388" s="2"/>
      <c r="B8388" s="2"/>
      <c r="C8388" s="2"/>
      <c r="D8388" s="2"/>
    </row>
    <row r="8389" spans="1:4" x14ac:dyDescent="0.2">
      <c r="A8389" s="2"/>
      <c r="B8389" s="2"/>
      <c r="C8389" s="2"/>
      <c r="D8389" s="2"/>
    </row>
    <row r="8390" spans="1:4" x14ac:dyDescent="0.2">
      <c r="A8390" s="2"/>
      <c r="B8390" s="2"/>
      <c r="C8390" s="2"/>
      <c r="D8390" s="2"/>
    </row>
    <row r="8391" spans="1:4" x14ac:dyDescent="0.2">
      <c r="A8391" s="2"/>
      <c r="B8391" s="2"/>
      <c r="C8391" s="2"/>
      <c r="D8391" s="2"/>
    </row>
    <row r="8392" spans="1:4" x14ac:dyDescent="0.2">
      <c r="A8392" s="2"/>
      <c r="B8392" s="2"/>
      <c r="C8392" s="2"/>
      <c r="D8392" s="2"/>
    </row>
    <row r="8393" spans="1:4" x14ac:dyDescent="0.2">
      <c r="A8393" s="2"/>
      <c r="B8393" s="2"/>
      <c r="C8393" s="2"/>
      <c r="D8393" s="2"/>
    </row>
    <row r="8394" spans="1:4" x14ac:dyDescent="0.2">
      <c r="A8394" s="2"/>
      <c r="B8394" s="2"/>
      <c r="C8394" s="2"/>
      <c r="D8394" s="2"/>
    </row>
    <row r="8395" spans="1:4" x14ac:dyDescent="0.2">
      <c r="A8395" s="2"/>
      <c r="B8395" s="2"/>
      <c r="C8395" s="2"/>
      <c r="D8395" s="2"/>
    </row>
    <row r="8396" spans="1:4" x14ac:dyDescent="0.2">
      <c r="A8396" s="2"/>
      <c r="B8396" s="2"/>
      <c r="C8396" s="2"/>
      <c r="D8396" s="2"/>
    </row>
    <row r="8397" spans="1:4" x14ac:dyDescent="0.2">
      <c r="A8397" s="2"/>
      <c r="B8397" s="2"/>
      <c r="C8397" s="2"/>
      <c r="D8397" s="2"/>
    </row>
    <row r="8398" spans="1:4" x14ac:dyDescent="0.2">
      <c r="A8398" s="2"/>
      <c r="B8398" s="2"/>
      <c r="C8398" s="2"/>
      <c r="D8398" s="2"/>
    </row>
    <row r="8399" spans="1:4" x14ac:dyDescent="0.2">
      <c r="A8399" s="2"/>
      <c r="B8399" s="2"/>
      <c r="C8399" s="2"/>
      <c r="D8399" s="2"/>
    </row>
    <row r="8400" spans="1:4" x14ac:dyDescent="0.2">
      <c r="A8400" s="2"/>
      <c r="B8400" s="2"/>
      <c r="C8400" s="2"/>
      <c r="D8400" s="2"/>
    </row>
    <row r="8401" spans="1:4" x14ac:dyDescent="0.2">
      <c r="A8401" s="2"/>
      <c r="B8401" s="2"/>
      <c r="C8401" s="2"/>
      <c r="D8401" s="2"/>
    </row>
    <row r="8402" spans="1:4" x14ac:dyDescent="0.2">
      <c r="A8402" s="2"/>
      <c r="B8402" s="2"/>
      <c r="C8402" s="2"/>
      <c r="D8402" s="2"/>
    </row>
    <row r="8403" spans="1:4" x14ac:dyDescent="0.2">
      <c r="A8403" s="2"/>
      <c r="B8403" s="2"/>
      <c r="C8403" s="2"/>
      <c r="D8403" s="2"/>
    </row>
    <row r="8404" spans="1:4" x14ac:dyDescent="0.2">
      <c r="A8404" s="2"/>
      <c r="B8404" s="2"/>
      <c r="C8404" s="2"/>
      <c r="D8404" s="2"/>
    </row>
    <row r="8405" spans="1:4" x14ac:dyDescent="0.2">
      <c r="A8405" s="2"/>
      <c r="B8405" s="2"/>
      <c r="C8405" s="2"/>
      <c r="D8405" s="2"/>
    </row>
    <row r="8406" spans="1:4" x14ac:dyDescent="0.2">
      <c r="A8406" s="2"/>
      <c r="B8406" s="2"/>
      <c r="C8406" s="2"/>
      <c r="D8406" s="2"/>
    </row>
    <row r="8407" spans="1:4" x14ac:dyDescent="0.2">
      <c r="A8407" s="2"/>
      <c r="B8407" s="2"/>
      <c r="C8407" s="2"/>
      <c r="D8407" s="2"/>
    </row>
    <row r="8408" spans="1:4" x14ac:dyDescent="0.2">
      <c r="A8408" s="2"/>
      <c r="B8408" s="2"/>
      <c r="C8408" s="2"/>
      <c r="D8408" s="2"/>
    </row>
    <row r="8409" spans="1:4" x14ac:dyDescent="0.2">
      <c r="A8409" s="2"/>
      <c r="B8409" s="2"/>
      <c r="C8409" s="2"/>
      <c r="D8409" s="2"/>
    </row>
    <row r="8410" spans="1:4" x14ac:dyDescent="0.2">
      <c r="A8410" s="2"/>
      <c r="B8410" s="2"/>
      <c r="C8410" s="2"/>
      <c r="D8410" s="2"/>
    </row>
    <row r="8411" spans="1:4" x14ac:dyDescent="0.2">
      <c r="A8411" s="2"/>
      <c r="B8411" s="2"/>
      <c r="C8411" s="2"/>
      <c r="D8411" s="2"/>
    </row>
    <row r="8412" spans="1:4" x14ac:dyDescent="0.2">
      <c r="A8412" s="2"/>
      <c r="B8412" s="2"/>
      <c r="C8412" s="2"/>
      <c r="D8412" s="2"/>
    </row>
    <row r="8413" spans="1:4" x14ac:dyDescent="0.2">
      <c r="A8413" s="2"/>
      <c r="B8413" s="2"/>
      <c r="C8413" s="2"/>
      <c r="D8413" s="2"/>
    </row>
    <row r="8414" spans="1:4" x14ac:dyDescent="0.2">
      <c r="A8414" s="2"/>
      <c r="B8414" s="2"/>
      <c r="C8414" s="2"/>
      <c r="D8414" s="2"/>
    </row>
    <row r="8415" spans="1:4" x14ac:dyDescent="0.2">
      <c r="A8415" s="2"/>
      <c r="B8415" s="2"/>
      <c r="C8415" s="2"/>
      <c r="D8415" s="2"/>
    </row>
    <row r="8416" spans="1:4" x14ac:dyDescent="0.2">
      <c r="A8416" s="2"/>
      <c r="B8416" s="2"/>
      <c r="C8416" s="2"/>
      <c r="D8416" s="2"/>
    </row>
    <row r="8417" spans="1:4" x14ac:dyDescent="0.2">
      <c r="A8417" s="2"/>
      <c r="B8417" s="2"/>
      <c r="C8417" s="2"/>
      <c r="D8417" s="2"/>
    </row>
    <row r="8418" spans="1:4" x14ac:dyDescent="0.2">
      <c r="A8418" s="2"/>
      <c r="B8418" s="2"/>
      <c r="C8418" s="2"/>
      <c r="D8418" s="2"/>
    </row>
    <row r="8419" spans="1:4" x14ac:dyDescent="0.2">
      <c r="A8419" s="2"/>
      <c r="B8419" s="2"/>
      <c r="C8419" s="2"/>
      <c r="D8419" s="2"/>
    </row>
    <row r="8420" spans="1:4" x14ac:dyDescent="0.2">
      <c r="A8420" s="2"/>
      <c r="B8420" s="2"/>
      <c r="C8420" s="2"/>
      <c r="D8420" s="2"/>
    </row>
    <row r="8421" spans="1:4" x14ac:dyDescent="0.2">
      <c r="A8421" s="2"/>
      <c r="B8421" s="2"/>
      <c r="C8421" s="2"/>
      <c r="D8421" s="2"/>
    </row>
    <row r="8422" spans="1:4" x14ac:dyDescent="0.2">
      <c r="A8422" s="2"/>
      <c r="B8422" s="2"/>
      <c r="C8422" s="2"/>
      <c r="D8422" s="2"/>
    </row>
    <row r="8423" spans="1:4" x14ac:dyDescent="0.2">
      <c r="A8423" s="2"/>
      <c r="B8423" s="2"/>
      <c r="C8423" s="2"/>
      <c r="D8423" s="2"/>
    </row>
    <row r="8424" spans="1:4" x14ac:dyDescent="0.2">
      <c r="A8424" s="2"/>
      <c r="B8424" s="2"/>
      <c r="C8424" s="2"/>
      <c r="D8424" s="2"/>
    </row>
    <row r="8425" spans="1:4" x14ac:dyDescent="0.2">
      <c r="A8425" s="2"/>
      <c r="B8425" s="2"/>
      <c r="C8425" s="2"/>
      <c r="D8425" s="2"/>
    </row>
    <row r="8426" spans="1:4" x14ac:dyDescent="0.2">
      <c r="A8426" s="2"/>
      <c r="B8426" s="2"/>
      <c r="C8426" s="2"/>
      <c r="D8426" s="2"/>
    </row>
    <row r="8427" spans="1:4" x14ac:dyDescent="0.2">
      <c r="A8427" s="2"/>
      <c r="B8427" s="2"/>
      <c r="C8427" s="2"/>
      <c r="D8427" s="2"/>
    </row>
    <row r="8428" spans="1:4" x14ac:dyDescent="0.2">
      <c r="A8428" s="2"/>
      <c r="B8428" s="2"/>
      <c r="C8428" s="2"/>
      <c r="D8428" s="2"/>
    </row>
    <row r="8429" spans="1:4" x14ac:dyDescent="0.2">
      <c r="A8429" s="2"/>
      <c r="B8429" s="2"/>
      <c r="C8429" s="2"/>
      <c r="D8429" s="2"/>
    </row>
    <row r="8430" spans="1:4" x14ac:dyDescent="0.2">
      <c r="A8430" s="2"/>
      <c r="B8430" s="2"/>
      <c r="C8430" s="2"/>
      <c r="D8430" s="2"/>
    </row>
    <row r="8431" spans="1:4" x14ac:dyDescent="0.2">
      <c r="A8431" s="2"/>
      <c r="B8431" s="2"/>
      <c r="C8431" s="2"/>
      <c r="D8431" s="2"/>
    </row>
    <row r="8432" spans="1:4" x14ac:dyDescent="0.2">
      <c r="A8432" s="2"/>
      <c r="B8432" s="2"/>
      <c r="C8432" s="2"/>
      <c r="D8432" s="2"/>
    </row>
    <row r="8433" spans="1:4" x14ac:dyDescent="0.2">
      <c r="A8433" s="2"/>
      <c r="B8433" s="2"/>
      <c r="C8433" s="2"/>
      <c r="D8433" s="2"/>
    </row>
    <row r="8434" spans="1:4" x14ac:dyDescent="0.2">
      <c r="A8434" s="2"/>
      <c r="B8434" s="2"/>
      <c r="C8434" s="2"/>
      <c r="D8434" s="2"/>
    </row>
    <row r="8435" spans="1:4" x14ac:dyDescent="0.2">
      <c r="A8435" s="2"/>
      <c r="B8435" s="2"/>
      <c r="C8435" s="2"/>
      <c r="D8435" s="2"/>
    </row>
    <row r="8436" spans="1:4" x14ac:dyDescent="0.2">
      <c r="A8436" s="2"/>
      <c r="B8436" s="2"/>
      <c r="C8436" s="2"/>
      <c r="D8436" s="2"/>
    </row>
    <row r="8437" spans="1:4" x14ac:dyDescent="0.2">
      <c r="A8437" s="2"/>
      <c r="B8437" s="2"/>
      <c r="C8437" s="2"/>
      <c r="D8437" s="2"/>
    </row>
    <row r="8438" spans="1:4" x14ac:dyDescent="0.2">
      <c r="A8438" s="2"/>
      <c r="B8438" s="2"/>
      <c r="C8438" s="2"/>
      <c r="D8438" s="2"/>
    </row>
    <row r="8439" spans="1:4" x14ac:dyDescent="0.2">
      <c r="A8439" s="2"/>
      <c r="B8439" s="2"/>
      <c r="C8439" s="2"/>
      <c r="D8439" s="2"/>
    </row>
    <row r="8440" spans="1:4" x14ac:dyDescent="0.2">
      <c r="A8440" s="2"/>
      <c r="B8440" s="2"/>
      <c r="C8440" s="2"/>
      <c r="D8440" s="2"/>
    </row>
    <row r="8441" spans="1:4" x14ac:dyDescent="0.2">
      <c r="A8441" s="2"/>
      <c r="B8441" s="2"/>
      <c r="C8441" s="2"/>
      <c r="D8441" s="2"/>
    </row>
    <row r="8442" spans="1:4" x14ac:dyDescent="0.2">
      <c r="A8442" s="2"/>
      <c r="B8442" s="2"/>
      <c r="C8442" s="2"/>
      <c r="D8442" s="2"/>
    </row>
    <row r="8443" spans="1:4" x14ac:dyDescent="0.2">
      <c r="A8443" s="2"/>
      <c r="B8443" s="2"/>
      <c r="C8443" s="2"/>
      <c r="D8443" s="2"/>
    </row>
    <row r="8444" spans="1:4" x14ac:dyDescent="0.2">
      <c r="A8444" s="2"/>
      <c r="B8444" s="2"/>
      <c r="C8444" s="2"/>
      <c r="D8444" s="2"/>
    </row>
    <row r="8445" spans="1:4" x14ac:dyDescent="0.2">
      <c r="A8445" s="2"/>
      <c r="B8445" s="2"/>
      <c r="C8445" s="2"/>
      <c r="D8445" s="2"/>
    </row>
    <row r="8446" spans="1:4" x14ac:dyDescent="0.2">
      <c r="A8446" s="2"/>
      <c r="B8446" s="2"/>
      <c r="C8446" s="2"/>
      <c r="D8446" s="2"/>
    </row>
    <row r="8447" spans="1:4" x14ac:dyDescent="0.2">
      <c r="A8447" s="2"/>
      <c r="B8447" s="2"/>
      <c r="C8447" s="2"/>
      <c r="D8447" s="2"/>
    </row>
    <row r="8448" spans="1:4" x14ac:dyDescent="0.2">
      <c r="A8448" s="2"/>
      <c r="B8448" s="2"/>
      <c r="C8448" s="2"/>
      <c r="D8448" s="2"/>
    </row>
    <row r="8449" spans="1:4" x14ac:dyDescent="0.2">
      <c r="A8449" s="2"/>
      <c r="B8449" s="2"/>
      <c r="C8449" s="2"/>
      <c r="D8449" s="2"/>
    </row>
    <row r="8450" spans="1:4" x14ac:dyDescent="0.2">
      <c r="A8450" s="2"/>
      <c r="B8450" s="2"/>
      <c r="C8450" s="2"/>
      <c r="D8450" s="2"/>
    </row>
    <row r="8451" spans="1:4" x14ac:dyDescent="0.2">
      <c r="A8451" s="2"/>
      <c r="B8451" s="2"/>
      <c r="C8451" s="2"/>
      <c r="D8451" s="2"/>
    </row>
    <row r="8452" spans="1:4" x14ac:dyDescent="0.2">
      <c r="A8452" s="2"/>
      <c r="B8452" s="2"/>
      <c r="C8452" s="2"/>
      <c r="D8452" s="2"/>
    </row>
    <row r="8453" spans="1:4" x14ac:dyDescent="0.2">
      <c r="A8453" s="2"/>
      <c r="B8453" s="2"/>
      <c r="C8453" s="2"/>
      <c r="D8453" s="2"/>
    </row>
    <row r="8454" spans="1:4" x14ac:dyDescent="0.2">
      <c r="A8454" s="2"/>
      <c r="B8454" s="2"/>
      <c r="C8454" s="2"/>
      <c r="D8454" s="2"/>
    </row>
    <row r="8455" spans="1:4" x14ac:dyDescent="0.2">
      <c r="A8455" s="2"/>
      <c r="B8455" s="2"/>
      <c r="C8455" s="2"/>
      <c r="D8455" s="2"/>
    </row>
    <row r="8456" spans="1:4" x14ac:dyDescent="0.2">
      <c r="A8456" s="2"/>
      <c r="B8456" s="2"/>
      <c r="C8456" s="2"/>
      <c r="D8456" s="2"/>
    </row>
    <row r="8457" spans="1:4" x14ac:dyDescent="0.2">
      <c r="A8457" s="2"/>
      <c r="B8457" s="2"/>
      <c r="C8457" s="2"/>
      <c r="D8457" s="2"/>
    </row>
    <row r="8458" spans="1:4" x14ac:dyDescent="0.2">
      <c r="A8458" s="2"/>
      <c r="B8458" s="2"/>
      <c r="C8458" s="2"/>
      <c r="D8458" s="2"/>
    </row>
    <row r="8459" spans="1:4" x14ac:dyDescent="0.2">
      <c r="A8459" s="2"/>
      <c r="B8459" s="2"/>
      <c r="C8459" s="2"/>
      <c r="D8459" s="2"/>
    </row>
    <row r="8460" spans="1:4" x14ac:dyDescent="0.2">
      <c r="A8460" s="2"/>
      <c r="B8460" s="2"/>
      <c r="C8460" s="2"/>
      <c r="D8460" s="2"/>
    </row>
    <row r="8461" spans="1:4" x14ac:dyDescent="0.2">
      <c r="A8461" s="2"/>
      <c r="B8461" s="2"/>
      <c r="C8461" s="2"/>
      <c r="D8461" s="2"/>
    </row>
    <row r="8462" spans="1:4" x14ac:dyDescent="0.2">
      <c r="A8462" s="2"/>
      <c r="B8462" s="2"/>
      <c r="C8462" s="2"/>
      <c r="D8462" s="2"/>
    </row>
    <row r="8463" spans="1:4" x14ac:dyDescent="0.2">
      <c r="A8463" s="2"/>
      <c r="B8463" s="2"/>
      <c r="C8463" s="2"/>
      <c r="D8463" s="2"/>
    </row>
    <row r="8464" spans="1:4" x14ac:dyDescent="0.2">
      <c r="A8464" s="2"/>
      <c r="B8464" s="2"/>
      <c r="C8464" s="2"/>
      <c r="D8464" s="2"/>
    </row>
    <row r="8465" spans="1:4" x14ac:dyDescent="0.2">
      <c r="A8465" s="2"/>
      <c r="B8465" s="2"/>
      <c r="C8465" s="2"/>
      <c r="D8465" s="2"/>
    </row>
    <row r="8466" spans="1:4" x14ac:dyDescent="0.2">
      <c r="A8466" s="2"/>
      <c r="B8466" s="2"/>
      <c r="C8466" s="2"/>
      <c r="D8466" s="2"/>
    </row>
    <row r="8467" spans="1:4" x14ac:dyDescent="0.2">
      <c r="A8467" s="2"/>
      <c r="B8467" s="2"/>
      <c r="C8467" s="2"/>
      <c r="D8467" s="2"/>
    </row>
    <row r="8468" spans="1:4" x14ac:dyDescent="0.2">
      <c r="A8468" s="2"/>
      <c r="B8468" s="2"/>
      <c r="C8468" s="2"/>
      <c r="D8468" s="2"/>
    </row>
    <row r="8469" spans="1:4" x14ac:dyDescent="0.2">
      <c r="A8469" s="2"/>
      <c r="B8469" s="2"/>
      <c r="C8469" s="2"/>
      <c r="D8469" s="2"/>
    </row>
    <row r="8470" spans="1:4" x14ac:dyDescent="0.2">
      <c r="A8470" s="2"/>
      <c r="B8470" s="2"/>
      <c r="C8470" s="2"/>
      <c r="D8470" s="2"/>
    </row>
    <row r="8471" spans="1:4" x14ac:dyDescent="0.2">
      <c r="A8471" s="2"/>
      <c r="B8471" s="2"/>
      <c r="C8471" s="2"/>
      <c r="D8471" s="2"/>
    </row>
    <row r="8472" spans="1:4" x14ac:dyDescent="0.2">
      <c r="A8472" s="2"/>
      <c r="B8472" s="2"/>
      <c r="C8472" s="2"/>
      <c r="D8472" s="2"/>
    </row>
    <row r="8473" spans="1:4" x14ac:dyDescent="0.2">
      <c r="A8473" s="2"/>
      <c r="B8473" s="2"/>
      <c r="C8473" s="2"/>
      <c r="D8473" s="2"/>
    </row>
    <row r="8474" spans="1:4" x14ac:dyDescent="0.2">
      <c r="A8474" s="2"/>
      <c r="B8474" s="2"/>
      <c r="C8474" s="2"/>
      <c r="D8474" s="2"/>
    </row>
    <row r="8475" spans="1:4" x14ac:dyDescent="0.2">
      <c r="A8475" s="2"/>
      <c r="B8475" s="2"/>
      <c r="C8475" s="2"/>
      <c r="D8475" s="2"/>
    </row>
    <row r="8476" spans="1:4" x14ac:dyDescent="0.2">
      <c r="A8476" s="2"/>
      <c r="B8476" s="2"/>
      <c r="C8476" s="2"/>
      <c r="D8476" s="2"/>
    </row>
    <row r="8477" spans="1:4" x14ac:dyDescent="0.2">
      <c r="A8477" s="2"/>
      <c r="B8477" s="2"/>
      <c r="C8477" s="2"/>
      <c r="D8477" s="2"/>
    </row>
    <row r="8478" spans="1:4" x14ac:dyDescent="0.2">
      <c r="A8478" s="2"/>
      <c r="B8478" s="2"/>
      <c r="C8478" s="2"/>
      <c r="D8478" s="2"/>
    </row>
    <row r="8479" spans="1:4" x14ac:dyDescent="0.2">
      <c r="A8479" s="2"/>
      <c r="B8479" s="2"/>
      <c r="C8479" s="2"/>
      <c r="D8479" s="2"/>
    </row>
    <row r="8480" spans="1:4" x14ac:dyDescent="0.2">
      <c r="A8480" s="2"/>
      <c r="B8480" s="2"/>
      <c r="C8480" s="2"/>
      <c r="D8480" s="2"/>
    </row>
    <row r="8481" spans="1:4" x14ac:dyDescent="0.2">
      <c r="A8481" s="2"/>
      <c r="B8481" s="2"/>
      <c r="C8481" s="2"/>
      <c r="D8481" s="2"/>
    </row>
    <row r="8482" spans="1:4" x14ac:dyDescent="0.2">
      <c r="A8482" s="2"/>
      <c r="B8482" s="2"/>
      <c r="C8482" s="2"/>
      <c r="D8482" s="2"/>
    </row>
    <row r="8483" spans="1:4" x14ac:dyDescent="0.2">
      <c r="A8483" s="2"/>
      <c r="B8483" s="2"/>
      <c r="C8483" s="2"/>
      <c r="D8483" s="2"/>
    </row>
    <row r="8484" spans="1:4" x14ac:dyDescent="0.2">
      <c r="A8484" s="2"/>
      <c r="B8484" s="2"/>
      <c r="C8484" s="2"/>
      <c r="D8484" s="2"/>
    </row>
    <row r="8485" spans="1:4" x14ac:dyDescent="0.2">
      <c r="A8485" s="2"/>
      <c r="B8485" s="2"/>
      <c r="C8485" s="2"/>
      <c r="D8485" s="2"/>
    </row>
    <row r="8486" spans="1:4" x14ac:dyDescent="0.2">
      <c r="A8486" s="2"/>
      <c r="B8486" s="2"/>
      <c r="C8486" s="2"/>
      <c r="D8486" s="2"/>
    </row>
    <row r="8487" spans="1:4" x14ac:dyDescent="0.2">
      <c r="A8487" s="2"/>
      <c r="B8487" s="2"/>
      <c r="C8487" s="2"/>
      <c r="D8487" s="2"/>
    </row>
    <row r="8488" spans="1:4" x14ac:dyDescent="0.2">
      <c r="A8488" s="2"/>
      <c r="B8488" s="2"/>
      <c r="C8488" s="2"/>
      <c r="D8488" s="2"/>
    </row>
    <row r="8489" spans="1:4" x14ac:dyDescent="0.2">
      <c r="A8489" s="2"/>
      <c r="B8489" s="2"/>
      <c r="C8489" s="2"/>
      <c r="D8489" s="2"/>
    </row>
    <row r="8490" spans="1:4" x14ac:dyDescent="0.2">
      <c r="A8490" s="2"/>
      <c r="B8490" s="2"/>
      <c r="C8490" s="2"/>
      <c r="D8490" s="2"/>
    </row>
    <row r="8491" spans="1:4" x14ac:dyDescent="0.2">
      <c r="A8491" s="2"/>
      <c r="B8491" s="2"/>
      <c r="C8491" s="2"/>
      <c r="D8491" s="2"/>
    </row>
    <row r="8492" spans="1:4" x14ac:dyDescent="0.2">
      <c r="A8492" s="2"/>
      <c r="B8492" s="2"/>
      <c r="C8492" s="2"/>
      <c r="D8492" s="2"/>
    </row>
    <row r="8493" spans="1:4" x14ac:dyDescent="0.2">
      <c r="A8493" s="2"/>
      <c r="B8493" s="2"/>
      <c r="C8493" s="2"/>
      <c r="D8493" s="2"/>
    </row>
    <row r="8494" spans="1:4" x14ac:dyDescent="0.2">
      <c r="A8494" s="2"/>
      <c r="B8494" s="2"/>
      <c r="C8494" s="2"/>
      <c r="D8494" s="2"/>
    </row>
    <row r="8495" spans="1:4" x14ac:dyDescent="0.2">
      <c r="A8495" s="2"/>
      <c r="B8495" s="2"/>
      <c r="C8495" s="2"/>
      <c r="D8495" s="2"/>
    </row>
    <row r="8496" spans="1:4" x14ac:dyDescent="0.2">
      <c r="A8496" s="2"/>
      <c r="B8496" s="2"/>
      <c r="C8496" s="2"/>
      <c r="D8496" s="2"/>
    </row>
    <row r="8497" spans="1:4" x14ac:dyDescent="0.2">
      <c r="A8497" s="2"/>
      <c r="B8497" s="2"/>
      <c r="C8497" s="2"/>
      <c r="D8497" s="2"/>
    </row>
    <row r="8498" spans="1:4" x14ac:dyDescent="0.2">
      <c r="A8498" s="2"/>
      <c r="B8498" s="2"/>
      <c r="C8498" s="2"/>
      <c r="D8498" s="2"/>
    </row>
    <row r="8499" spans="1:4" x14ac:dyDescent="0.2">
      <c r="A8499" s="2"/>
      <c r="B8499" s="2"/>
      <c r="C8499" s="2"/>
      <c r="D8499" s="2"/>
    </row>
    <row r="8500" spans="1:4" x14ac:dyDescent="0.2">
      <c r="A8500" s="2"/>
      <c r="B8500" s="2"/>
      <c r="C8500" s="2"/>
      <c r="D8500" s="2"/>
    </row>
    <row r="8501" spans="1:4" x14ac:dyDescent="0.2">
      <c r="A8501" s="2"/>
      <c r="B8501" s="2"/>
      <c r="C8501" s="2"/>
      <c r="D8501" s="2"/>
    </row>
    <row r="8502" spans="1:4" x14ac:dyDescent="0.2">
      <c r="A8502" s="2"/>
      <c r="B8502" s="2"/>
      <c r="C8502" s="2"/>
      <c r="D8502" s="2"/>
    </row>
    <row r="8503" spans="1:4" x14ac:dyDescent="0.2">
      <c r="A8503" s="2"/>
      <c r="B8503" s="2"/>
      <c r="C8503" s="2"/>
      <c r="D8503" s="2"/>
    </row>
    <row r="8504" spans="1:4" x14ac:dyDescent="0.2">
      <c r="A8504" s="2"/>
      <c r="B8504" s="2"/>
      <c r="C8504" s="2"/>
      <c r="D8504" s="2"/>
    </row>
    <row r="8505" spans="1:4" x14ac:dyDescent="0.2">
      <c r="A8505" s="2"/>
      <c r="B8505" s="2"/>
      <c r="C8505" s="2"/>
      <c r="D8505" s="2"/>
    </row>
    <row r="8506" spans="1:4" x14ac:dyDescent="0.2">
      <c r="A8506" s="2"/>
      <c r="B8506" s="2"/>
      <c r="C8506" s="2"/>
      <c r="D8506" s="2"/>
    </row>
    <row r="8507" spans="1:4" x14ac:dyDescent="0.2">
      <c r="A8507" s="2"/>
      <c r="B8507" s="2"/>
      <c r="C8507" s="2"/>
      <c r="D8507" s="2"/>
    </row>
    <row r="8508" spans="1:4" x14ac:dyDescent="0.2">
      <c r="A8508" s="2"/>
      <c r="B8508" s="2"/>
      <c r="C8508" s="2"/>
      <c r="D8508" s="2"/>
    </row>
    <row r="8509" spans="1:4" x14ac:dyDescent="0.2">
      <c r="A8509" s="2"/>
      <c r="B8509" s="2"/>
      <c r="C8509" s="2"/>
      <c r="D8509" s="2"/>
    </row>
    <row r="8510" spans="1:4" x14ac:dyDescent="0.2">
      <c r="A8510" s="2"/>
      <c r="B8510" s="2"/>
      <c r="C8510" s="2"/>
      <c r="D8510" s="2"/>
    </row>
    <row r="8511" spans="1:4" x14ac:dyDescent="0.2">
      <c r="A8511" s="2"/>
      <c r="B8511" s="2"/>
      <c r="C8511" s="2"/>
      <c r="D8511" s="2"/>
    </row>
    <row r="8512" spans="1:4" x14ac:dyDescent="0.2">
      <c r="A8512" s="2"/>
      <c r="B8512" s="2"/>
      <c r="C8512" s="2"/>
      <c r="D8512" s="2"/>
    </row>
    <row r="8513" spans="1:4" x14ac:dyDescent="0.2">
      <c r="A8513" s="2"/>
      <c r="B8513" s="2"/>
      <c r="C8513" s="2"/>
      <c r="D8513" s="2"/>
    </row>
    <row r="8514" spans="1:4" x14ac:dyDescent="0.2">
      <c r="A8514" s="2"/>
      <c r="B8514" s="2"/>
      <c r="C8514" s="2"/>
      <c r="D8514" s="2"/>
    </row>
    <row r="8515" spans="1:4" x14ac:dyDescent="0.2">
      <c r="A8515" s="2"/>
      <c r="B8515" s="2"/>
      <c r="C8515" s="2"/>
      <c r="D8515" s="2"/>
    </row>
    <row r="8516" spans="1:4" x14ac:dyDescent="0.2">
      <c r="A8516" s="2"/>
      <c r="B8516" s="2"/>
      <c r="C8516" s="2"/>
      <c r="D8516" s="2"/>
    </row>
    <row r="8517" spans="1:4" x14ac:dyDescent="0.2">
      <c r="A8517" s="2"/>
      <c r="B8517" s="2"/>
      <c r="C8517" s="2"/>
      <c r="D8517" s="2"/>
    </row>
    <row r="8518" spans="1:4" x14ac:dyDescent="0.2">
      <c r="A8518" s="2"/>
      <c r="B8518" s="2"/>
      <c r="C8518" s="2"/>
      <c r="D8518" s="2"/>
    </row>
    <row r="8519" spans="1:4" x14ac:dyDescent="0.2">
      <c r="A8519" s="2"/>
      <c r="B8519" s="2"/>
      <c r="C8519" s="2"/>
      <c r="D8519" s="2"/>
    </row>
    <row r="8520" spans="1:4" x14ac:dyDescent="0.2">
      <c r="A8520" s="2"/>
      <c r="B8520" s="2"/>
      <c r="C8520" s="2"/>
      <c r="D8520" s="2"/>
    </row>
    <row r="8521" spans="1:4" x14ac:dyDescent="0.2">
      <c r="A8521" s="2"/>
      <c r="B8521" s="2"/>
      <c r="C8521" s="2"/>
      <c r="D8521" s="2"/>
    </row>
    <row r="8522" spans="1:4" x14ac:dyDescent="0.2">
      <c r="A8522" s="2"/>
      <c r="B8522" s="2"/>
      <c r="C8522" s="2"/>
      <c r="D8522" s="2"/>
    </row>
    <row r="8523" spans="1:4" x14ac:dyDescent="0.2">
      <c r="A8523" s="2"/>
      <c r="B8523" s="2"/>
      <c r="C8523" s="2"/>
      <c r="D8523" s="2"/>
    </row>
    <row r="8524" spans="1:4" x14ac:dyDescent="0.2">
      <c r="A8524" s="2"/>
      <c r="B8524" s="2"/>
      <c r="C8524" s="2"/>
      <c r="D8524" s="2"/>
    </row>
    <row r="8525" spans="1:4" x14ac:dyDescent="0.2">
      <c r="A8525" s="2"/>
      <c r="B8525" s="2"/>
      <c r="C8525" s="2"/>
      <c r="D8525" s="2"/>
    </row>
    <row r="8526" spans="1:4" x14ac:dyDescent="0.2">
      <c r="A8526" s="2"/>
      <c r="B8526" s="2"/>
      <c r="C8526" s="2"/>
      <c r="D8526" s="2"/>
    </row>
    <row r="8527" spans="1:4" x14ac:dyDescent="0.2">
      <c r="A8527" s="2"/>
      <c r="B8527" s="2"/>
      <c r="C8527" s="2"/>
      <c r="D8527" s="2"/>
    </row>
    <row r="8528" spans="1:4" x14ac:dyDescent="0.2">
      <c r="A8528" s="2"/>
      <c r="B8528" s="2"/>
      <c r="C8528" s="2"/>
      <c r="D8528" s="2"/>
    </row>
    <row r="8529" spans="1:4" x14ac:dyDescent="0.2">
      <c r="A8529" s="2"/>
      <c r="B8529" s="2"/>
      <c r="C8529" s="2"/>
      <c r="D8529" s="2"/>
    </row>
    <row r="8530" spans="1:4" x14ac:dyDescent="0.2">
      <c r="A8530" s="2"/>
      <c r="B8530" s="2"/>
      <c r="C8530" s="2"/>
      <c r="D8530" s="2"/>
    </row>
    <row r="8531" spans="1:4" x14ac:dyDescent="0.2">
      <c r="A8531" s="2"/>
      <c r="B8531" s="2"/>
      <c r="C8531" s="2"/>
      <c r="D8531" s="2"/>
    </row>
    <row r="8532" spans="1:4" x14ac:dyDescent="0.2">
      <c r="A8532" s="2"/>
      <c r="B8532" s="2"/>
      <c r="C8532" s="2"/>
      <c r="D8532" s="2"/>
    </row>
    <row r="8533" spans="1:4" x14ac:dyDescent="0.2">
      <c r="A8533" s="2"/>
      <c r="B8533" s="2"/>
      <c r="C8533" s="2"/>
      <c r="D8533" s="2"/>
    </row>
    <row r="8534" spans="1:4" x14ac:dyDescent="0.2">
      <c r="A8534" s="2"/>
      <c r="B8534" s="2"/>
      <c r="C8534" s="2"/>
      <c r="D8534" s="2"/>
    </row>
    <row r="8535" spans="1:4" x14ac:dyDescent="0.2">
      <c r="A8535" s="2"/>
      <c r="B8535" s="2"/>
      <c r="C8535" s="2"/>
      <c r="D8535" s="2"/>
    </row>
    <row r="8536" spans="1:4" x14ac:dyDescent="0.2">
      <c r="A8536" s="2"/>
      <c r="B8536" s="2"/>
      <c r="C8536" s="2"/>
      <c r="D8536" s="2"/>
    </row>
    <row r="8537" spans="1:4" x14ac:dyDescent="0.2">
      <c r="A8537" s="2"/>
      <c r="B8537" s="2"/>
      <c r="C8537" s="2"/>
      <c r="D8537" s="2"/>
    </row>
    <row r="8538" spans="1:4" x14ac:dyDescent="0.2">
      <c r="A8538" s="2"/>
      <c r="B8538" s="2"/>
      <c r="C8538" s="2"/>
      <c r="D8538" s="2"/>
    </row>
    <row r="8539" spans="1:4" x14ac:dyDescent="0.2">
      <c r="A8539" s="2"/>
      <c r="B8539" s="2"/>
      <c r="C8539" s="2"/>
      <c r="D8539" s="2"/>
    </row>
    <row r="8540" spans="1:4" x14ac:dyDescent="0.2">
      <c r="A8540" s="2"/>
      <c r="B8540" s="2"/>
      <c r="C8540" s="2"/>
      <c r="D8540" s="2"/>
    </row>
    <row r="8541" spans="1:4" x14ac:dyDescent="0.2">
      <c r="A8541" s="2"/>
      <c r="B8541" s="2"/>
      <c r="C8541" s="2"/>
      <c r="D8541" s="2"/>
    </row>
    <row r="8542" spans="1:4" x14ac:dyDescent="0.2">
      <c r="A8542" s="2"/>
      <c r="B8542" s="2"/>
      <c r="C8542" s="2"/>
      <c r="D8542" s="2"/>
    </row>
    <row r="8543" spans="1:4" x14ac:dyDescent="0.2">
      <c r="A8543" s="2"/>
      <c r="B8543" s="2"/>
      <c r="C8543" s="2"/>
      <c r="D8543" s="2"/>
    </row>
    <row r="8544" spans="1:4" x14ac:dyDescent="0.2">
      <c r="A8544" s="2"/>
      <c r="B8544" s="2"/>
      <c r="C8544" s="2"/>
      <c r="D8544" s="2"/>
    </row>
    <row r="8545" spans="1:4" x14ac:dyDescent="0.2">
      <c r="A8545" s="2"/>
      <c r="B8545" s="2"/>
      <c r="C8545" s="2"/>
      <c r="D8545" s="2"/>
    </row>
    <row r="8546" spans="1:4" x14ac:dyDescent="0.2">
      <c r="A8546" s="2"/>
      <c r="B8546" s="2"/>
      <c r="C8546" s="2"/>
      <c r="D8546" s="2"/>
    </row>
    <row r="8547" spans="1:4" x14ac:dyDescent="0.2">
      <c r="A8547" s="2"/>
      <c r="B8547" s="2"/>
      <c r="C8547" s="2"/>
      <c r="D8547" s="2"/>
    </row>
    <row r="8548" spans="1:4" x14ac:dyDescent="0.2">
      <c r="A8548" s="2"/>
      <c r="B8548" s="2"/>
      <c r="C8548" s="2"/>
      <c r="D8548" s="2"/>
    </row>
    <row r="8549" spans="1:4" x14ac:dyDescent="0.2">
      <c r="A8549" s="2"/>
      <c r="B8549" s="2"/>
      <c r="C8549" s="2"/>
      <c r="D8549" s="2"/>
    </row>
    <row r="8550" spans="1:4" x14ac:dyDescent="0.2">
      <c r="A8550" s="2"/>
      <c r="B8550" s="2"/>
      <c r="C8550" s="2"/>
      <c r="D8550" s="2"/>
    </row>
    <row r="8551" spans="1:4" x14ac:dyDescent="0.2">
      <c r="A8551" s="2"/>
      <c r="B8551" s="2"/>
      <c r="C8551" s="2"/>
      <c r="D8551" s="2"/>
    </row>
    <row r="8552" spans="1:4" x14ac:dyDescent="0.2">
      <c r="A8552" s="2"/>
      <c r="B8552" s="2"/>
      <c r="C8552" s="2"/>
      <c r="D8552" s="2"/>
    </row>
    <row r="8553" spans="1:4" x14ac:dyDescent="0.2">
      <c r="A8553" s="2"/>
      <c r="B8553" s="2"/>
      <c r="C8553" s="2"/>
      <c r="D8553" s="2"/>
    </row>
    <row r="8554" spans="1:4" x14ac:dyDescent="0.2">
      <c r="A8554" s="2"/>
      <c r="B8554" s="2"/>
      <c r="C8554" s="2"/>
      <c r="D8554" s="2"/>
    </row>
    <row r="8555" spans="1:4" x14ac:dyDescent="0.2">
      <c r="A8555" s="2"/>
      <c r="B8555" s="2"/>
      <c r="C8555" s="2"/>
      <c r="D8555" s="2"/>
    </row>
    <row r="8556" spans="1:4" x14ac:dyDescent="0.2">
      <c r="A8556" s="2"/>
      <c r="B8556" s="2"/>
      <c r="C8556" s="2"/>
      <c r="D8556" s="2"/>
    </row>
    <row r="8557" spans="1:4" x14ac:dyDescent="0.2">
      <c r="A8557" s="2"/>
      <c r="B8557" s="2"/>
      <c r="C8557" s="2"/>
      <c r="D8557" s="2"/>
    </row>
    <row r="8558" spans="1:4" x14ac:dyDescent="0.2">
      <c r="A8558" s="2"/>
      <c r="B8558" s="2"/>
      <c r="C8558" s="2"/>
      <c r="D8558" s="2"/>
    </row>
    <row r="8559" spans="1:4" x14ac:dyDescent="0.2">
      <c r="A8559" s="2"/>
      <c r="B8559" s="2"/>
      <c r="C8559" s="2"/>
      <c r="D8559" s="2"/>
    </row>
    <row r="8560" spans="1:4" x14ac:dyDescent="0.2">
      <c r="A8560" s="2"/>
      <c r="B8560" s="2"/>
      <c r="C8560" s="2"/>
      <c r="D8560" s="2"/>
    </row>
    <row r="8561" spans="1:4" x14ac:dyDescent="0.2">
      <c r="A8561" s="2"/>
      <c r="B8561" s="2"/>
      <c r="C8561" s="2"/>
      <c r="D8561" s="2"/>
    </row>
    <row r="8562" spans="1:4" x14ac:dyDescent="0.2">
      <c r="A8562" s="2"/>
      <c r="B8562" s="2"/>
      <c r="C8562" s="2"/>
      <c r="D8562" s="2"/>
    </row>
    <row r="8563" spans="1:4" x14ac:dyDescent="0.2">
      <c r="A8563" s="2"/>
      <c r="B8563" s="2"/>
      <c r="C8563" s="2"/>
      <c r="D8563" s="2"/>
    </row>
    <row r="8564" spans="1:4" x14ac:dyDescent="0.2">
      <c r="A8564" s="2"/>
      <c r="B8564" s="2"/>
      <c r="C8564" s="2"/>
      <c r="D8564" s="2"/>
    </row>
    <row r="8565" spans="1:4" x14ac:dyDescent="0.2">
      <c r="A8565" s="2"/>
      <c r="B8565" s="2"/>
      <c r="C8565" s="2"/>
      <c r="D8565" s="2"/>
    </row>
    <row r="8566" spans="1:4" x14ac:dyDescent="0.2">
      <c r="A8566" s="2"/>
      <c r="B8566" s="2"/>
      <c r="C8566" s="2"/>
      <c r="D8566" s="2"/>
    </row>
    <row r="8567" spans="1:4" x14ac:dyDescent="0.2">
      <c r="A8567" s="2"/>
      <c r="B8567" s="2"/>
      <c r="C8567" s="2"/>
      <c r="D8567" s="2"/>
    </row>
    <row r="8568" spans="1:4" x14ac:dyDescent="0.2">
      <c r="A8568" s="2"/>
      <c r="B8568" s="2"/>
      <c r="C8568" s="2"/>
      <c r="D8568" s="2"/>
    </row>
    <row r="8569" spans="1:4" x14ac:dyDescent="0.2">
      <c r="A8569" s="2"/>
      <c r="B8569" s="2"/>
      <c r="C8569" s="2"/>
      <c r="D8569" s="2"/>
    </row>
    <row r="8570" spans="1:4" x14ac:dyDescent="0.2">
      <c r="A8570" s="2"/>
      <c r="B8570" s="2"/>
      <c r="C8570" s="2"/>
      <c r="D8570" s="2"/>
    </row>
    <row r="8571" spans="1:4" x14ac:dyDescent="0.2">
      <c r="A8571" s="2"/>
      <c r="B8571" s="2"/>
      <c r="C8571" s="2"/>
      <c r="D8571" s="2"/>
    </row>
    <row r="8572" spans="1:4" x14ac:dyDescent="0.2">
      <c r="A8572" s="2"/>
      <c r="B8572" s="2"/>
      <c r="C8572" s="2"/>
      <c r="D8572" s="2"/>
    </row>
    <row r="8573" spans="1:4" x14ac:dyDescent="0.2">
      <c r="A8573" s="2"/>
      <c r="B8573" s="2"/>
      <c r="C8573" s="2"/>
      <c r="D8573" s="2"/>
    </row>
    <row r="8574" spans="1:4" x14ac:dyDescent="0.2">
      <c r="A8574" s="2"/>
      <c r="B8574" s="2"/>
      <c r="C8574" s="2"/>
      <c r="D8574" s="2"/>
    </row>
    <row r="8575" spans="1:4" x14ac:dyDescent="0.2">
      <c r="A8575" s="2"/>
      <c r="B8575" s="2"/>
      <c r="C8575" s="2"/>
      <c r="D8575" s="2"/>
    </row>
    <row r="8576" spans="1:4" x14ac:dyDescent="0.2">
      <c r="A8576" s="2"/>
      <c r="B8576" s="2"/>
      <c r="C8576" s="2"/>
      <c r="D8576" s="2"/>
    </row>
    <row r="8577" spans="1:4" x14ac:dyDescent="0.2">
      <c r="A8577" s="2"/>
      <c r="B8577" s="2"/>
      <c r="C8577" s="2"/>
      <c r="D8577" s="2"/>
    </row>
    <row r="8578" spans="1:4" x14ac:dyDescent="0.2">
      <c r="A8578" s="2"/>
      <c r="B8578" s="2"/>
      <c r="C8578" s="2"/>
      <c r="D8578" s="2"/>
    </row>
    <row r="8579" spans="1:4" x14ac:dyDescent="0.2">
      <c r="A8579" s="2"/>
      <c r="B8579" s="2"/>
      <c r="C8579" s="2"/>
      <c r="D8579" s="2"/>
    </row>
    <row r="8580" spans="1:4" x14ac:dyDescent="0.2">
      <c r="A8580" s="2"/>
      <c r="B8580" s="2"/>
      <c r="C8580" s="2"/>
      <c r="D8580" s="2"/>
    </row>
    <row r="8581" spans="1:4" x14ac:dyDescent="0.2">
      <c r="A8581" s="2"/>
      <c r="B8581" s="2"/>
      <c r="C8581" s="2"/>
      <c r="D8581" s="2"/>
    </row>
    <row r="8582" spans="1:4" x14ac:dyDescent="0.2">
      <c r="A8582" s="2"/>
      <c r="B8582" s="2"/>
      <c r="C8582" s="2"/>
      <c r="D8582" s="2"/>
    </row>
    <row r="8583" spans="1:4" x14ac:dyDescent="0.2">
      <c r="A8583" s="2"/>
      <c r="B8583" s="2"/>
      <c r="C8583" s="2"/>
      <c r="D8583" s="2"/>
    </row>
    <row r="8584" spans="1:4" x14ac:dyDescent="0.2">
      <c r="A8584" s="2"/>
      <c r="B8584" s="2"/>
      <c r="C8584" s="2"/>
      <c r="D8584" s="2"/>
    </row>
    <row r="8585" spans="1:4" x14ac:dyDescent="0.2">
      <c r="A8585" s="2"/>
      <c r="B8585" s="2"/>
      <c r="C8585" s="2"/>
      <c r="D8585" s="2"/>
    </row>
    <row r="8586" spans="1:4" x14ac:dyDescent="0.2">
      <c r="A8586" s="2"/>
      <c r="B8586" s="2"/>
      <c r="C8586" s="2"/>
      <c r="D8586" s="2"/>
    </row>
    <row r="8587" spans="1:4" x14ac:dyDescent="0.2">
      <c r="A8587" s="2"/>
      <c r="B8587" s="2"/>
      <c r="C8587" s="2"/>
      <c r="D8587" s="2"/>
    </row>
    <row r="8588" spans="1:4" x14ac:dyDescent="0.2">
      <c r="A8588" s="2"/>
      <c r="B8588" s="2"/>
      <c r="C8588" s="2"/>
      <c r="D8588" s="2"/>
    </row>
    <row r="8589" spans="1:4" x14ac:dyDescent="0.2">
      <c r="A8589" s="2"/>
      <c r="B8589" s="2"/>
      <c r="C8589" s="2"/>
      <c r="D8589" s="2"/>
    </row>
    <row r="8590" spans="1:4" x14ac:dyDescent="0.2">
      <c r="A8590" s="2"/>
      <c r="B8590" s="2"/>
      <c r="C8590" s="2"/>
      <c r="D8590" s="2"/>
    </row>
    <row r="8591" spans="1:4" x14ac:dyDescent="0.2">
      <c r="A8591" s="2"/>
      <c r="B8591" s="2"/>
      <c r="C8591" s="2"/>
      <c r="D8591" s="2"/>
    </row>
    <row r="8592" spans="1:4" x14ac:dyDescent="0.2">
      <c r="A8592" s="2"/>
      <c r="B8592" s="2"/>
      <c r="C8592" s="2"/>
      <c r="D8592" s="2"/>
    </row>
    <row r="8593" spans="1:4" x14ac:dyDescent="0.2">
      <c r="A8593" s="2"/>
      <c r="B8593" s="2"/>
      <c r="C8593" s="2"/>
      <c r="D8593" s="2"/>
    </row>
    <row r="8594" spans="1:4" x14ac:dyDescent="0.2">
      <c r="A8594" s="2"/>
      <c r="B8594" s="2"/>
      <c r="C8594" s="2"/>
      <c r="D8594" s="2"/>
    </row>
    <row r="8595" spans="1:4" x14ac:dyDescent="0.2">
      <c r="A8595" s="2"/>
      <c r="B8595" s="2"/>
      <c r="C8595" s="2"/>
      <c r="D8595" s="2"/>
    </row>
    <row r="8596" spans="1:4" x14ac:dyDescent="0.2">
      <c r="A8596" s="2"/>
      <c r="B8596" s="2"/>
      <c r="C8596" s="2"/>
      <c r="D8596" s="2"/>
    </row>
    <row r="8597" spans="1:4" x14ac:dyDescent="0.2">
      <c r="A8597" s="2"/>
      <c r="B8597" s="2"/>
      <c r="C8597" s="2"/>
      <c r="D8597" s="2"/>
    </row>
    <row r="8598" spans="1:4" x14ac:dyDescent="0.2">
      <c r="A8598" s="2"/>
      <c r="B8598" s="2"/>
      <c r="C8598" s="2"/>
      <c r="D8598" s="2"/>
    </row>
    <row r="8599" spans="1:4" x14ac:dyDescent="0.2">
      <c r="A8599" s="2"/>
      <c r="B8599" s="2"/>
      <c r="C8599" s="2"/>
      <c r="D8599" s="2"/>
    </row>
    <row r="8600" spans="1:4" x14ac:dyDescent="0.2">
      <c r="A8600" s="2"/>
      <c r="B8600" s="2"/>
      <c r="C8600" s="2"/>
      <c r="D8600" s="2"/>
    </row>
    <row r="8601" spans="1:4" x14ac:dyDescent="0.2">
      <c r="A8601" s="2"/>
      <c r="B8601" s="2"/>
      <c r="C8601" s="2"/>
      <c r="D8601" s="2"/>
    </row>
    <row r="8602" spans="1:4" x14ac:dyDescent="0.2">
      <c r="A8602" s="2"/>
      <c r="B8602" s="2"/>
      <c r="C8602" s="2"/>
      <c r="D8602" s="2"/>
    </row>
    <row r="8603" spans="1:4" x14ac:dyDescent="0.2">
      <c r="A8603" s="2"/>
      <c r="B8603" s="2"/>
      <c r="C8603" s="2"/>
      <c r="D8603" s="2"/>
    </row>
    <row r="8604" spans="1:4" x14ac:dyDescent="0.2">
      <c r="A8604" s="2"/>
      <c r="B8604" s="2"/>
      <c r="C8604" s="2"/>
      <c r="D8604" s="2"/>
    </row>
    <row r="8605" spans="1:4" x14ac:dyDescent="0.2">
      <c r="A8605" s="2"/>
      <c r="B8605" s="2"/>
      <c r="C8605" s="2"/>
      <c r="D8605" s="2"/>
    </row>
    <row r="8606" spans="1:4" x14ac:dyDescent="0.2">
      <c r="A8606" s="2"/>
      <c r="B8606" s="2"/>
      <c r="C8606" s="2"/>
      <c r="D8606" s="2"/>
    </row>
    <row r="8607" spans="1:4" x14ac:dyDescent="0.2">
      <c r="A8607" s="2"/>
      <c r="B8607" s="2"/>
      <c r="C8607" s="2"/>
      <c r="D8607" s="2"/>
    </row>
    <row r="8608" spans="1:4" x14ac:dyDescent="0.2">
      <c r="A8608" s="2"/>
      <c r="B8608" s="2"/>
      <c r="C8608" s="2"/>
      <c r="D8608" s="2"/>
    </row>
    <row r="8609" spans="1:4" x14ac:dyDescent="0.2">
      <c r="A8609" s="2"/>
      <c r="B8609" s="2"/>
      <c r="C8609" s="2"/>
      <c r="D8609" s="2"/>
    </row>
    <row r="8610" spans="1:4" x14ac:dyDescent="0.2">
      <c r="A8610" s="2"/>
      <c r="B8610" s="2"/>
      <c r="C8610" s="2"/>
      <c r="D8610" s="2"/>
    </row>
    <row r="8611" spans="1:4" x14ac:dyDescent="0.2">
      <c r="A8611" s="2"/>
      <c r="B8611" s="2"/>
      <c r="C8611" s="2"/>
      <c r="D8611" s="2"/>
    </row>
    <row r="8612" spans="1:4" x14ac:dyDescent="0.2">
      <c r="A8612" s="2"/>
      <c r="B8612" s="2"/>
      <c r="C8612" s="2"/>
      <c r="D8612" s="2"/>
    </row>
    <row r="8613" spans="1:4" x14ac:dyDescent="0.2">
      <c r="A8613" s="2"/>
      <c r="B8613" s="2"/>
      <c r="C8613" s="2"/>
      <c r="D8613" s="2"/>
    </row>
    <row r="8614" spans="1:4" x14ac:dyDescent="0.2">
      <c r="A8614" s="2"/>
      <c r="B8614" s="2"/>
      <c r="C8614" s="2"/>
      <c r="D8614" s="2"/>
    </row>
    <row r="8615" spans="1:4" x14ac:dyDescent="0.2">
      <c r="A8615" s="2"/>
      <c r="B8615" s="2"/>
      <c r="C8615" s="2"/>
      <c r="D8615" s="2"/>
    </row>
    <row r="8616" spans="1:4" x14ac:dyDescent="0.2">
      <c r="A8616" s="2"/>
      <c r="B8616" s="2"/>
      <c r="C8616" s="2"/>
      <c r="D8616" s="2"/>
    </row>
    <row r="8617" spans="1:4" x14ac:dyDescent="0.2">
      <c r="A8617" s="2"/>
      <c r="B8617" s="2"/>
      <c r="C8617" s="2"/>
      <c r="D8617" s="2"/>
    </row>
    <row r="8618" spans="1:4" x14ac:dyDescent="0.2">
      <c r="A8618" s="2"/>
      <c r="B8618" s="2"/>
      <c r="C8618" s="2"/>
      <c r="D8618" s="2"/>
    </row>
    <row r="8619" spans="1:4" x14ac:dyDescent="0.2">
      <c r="A8619" s="2"/>
      <c r="B8619" s="2"/>
      <c r="C8619" s="2"/>
      <c r="D8619" s="2"/>
    </row>
    <row r="8620" spans="1:4" x14ac:dyDescent="0.2">
      <c r="A8620" s="2"/>
      <c r="B8620" s="2"/>
      <c r="C8620" s="2"/>
      <c r="D8620" s="2"/>
    </row>
    <row r="8621" spans="1:4" x14ac:dyDescent="0.2">
      <c r="A8621" s="2"/>
      <c r="B8621" s="2"/>
      <c r="C8621" s="2"/>
      <c r="D8621" s="2"/>
    </row>
    <row r="8622" spans="1:4" x14ac:dyDescent="0.2">
      <c r="A8622" s="2"/>
      <c r="B8622" s="2"/>
      <c r="C8622" s="2"/>
      <c r="D8622" s="2"/>
    </row>
    <row r="8623" spans="1:4" x14ac:dyDescent="0.2">
      <c r="A8623" s="2"/>
      <c r="B8623" s="2"/>
      <c r="C8623" s="2"/>
      <c r="D8623" s="2"/>
    </row>
    <row r="8624" spans="1:4" x14ac:dyDescent="0.2">
      <c r="A8624" s="2"/>
      <c r="B8624" s="2"/>
      <c r="C8624" s="2"/>
      <c r="D8624" s="2"/>
    </row>
    <row r="8625" spans="1:4" x14ac:dyDescent="0.2">
      <c r="A8625" s="2"/>
      <c r="B8625" s="2"/>
      <c r="C8625" s="2"/>
      <c r="D8625" s="2"/>
    </row>
    <row r="8626" spans="1:4" x14ac:dyDescent="0.2">
      <c r="A8626" s="2"/>
      <c r="B8626" s="2"/>
      <c r="C8626" s="2"/>
      <c r="D8626" s="2"/>
    </row>
    <row r="8627" spans="1:4" x14ac:dyDescent="0.2">
      <c r="A8627" s="2"/>
      <c r="B8627" s="2"/>
      <c r="C8627" s="2"/>
      <c r="D8627" s="2"/>
    </row>
    <row r="8628" spans="1:4" x14ac:dyDescent="0.2">
      <c r="A8628" s="2"/>
      <c r="B8628" s="2"/>
      <c r="C8628" s="2"/>
      <c r="D8628" s="2"/>
    </row>
    <row r="8629" spans="1:4" x14ac:dyDescent="0.2">
      <c r="A8629" s="2"/>
      <c r="B8629" s="2"/>
      <c r="C8629" s="2"/>
      <c r="D8629" s="2"/>
    </row>
    <row r="8630" spans="1:4" x14ac:dyDescent="0.2">
      <c r="A8630" s="2"/>
      <c r="B8630" s="2"/>
      <c r="C8630" s="2"/>
      <c r="D8630" s="2"/>
    </row>
    <row r="8631" spans="1:4" x14ac:dyDescent="0.2">
      <c r="A8631" s="2"/>
      <c r="B8631" s="2"/>
      <c r="C8631" s="2"/>
      <c r="D8631" s="2"/>
    </row>
    <row r="8632" spans="1:4" x14ac:dyDescent="0.2">
      <c r="A8632" s="2"/>
      <c r="B8632" s="2"/>
      <c r="C8632" s="2"/>
      <c r="D8632" s="2"/>
    </row>
    <row r="8633" spans="1:4" x14ac:dyDescent="0.2">
      <c r="A8633" s="2"/>
      <c r="B8633" s="2"/>
      <c r="C8633" s="2"/>
      <c r="D8633" s="2"/>
    </row>
    <row r="8634" spans="1:4" x14ac:dyDescent="0.2">
      <c r="A8634" s="2"/>
      <c r="B8634" s="2"/>
      <c r="C8634" s="2"/>
      <c r="D8634" s="2"/>
    </row>
    <row r="8635" spans="1:4" x14ac:dyDescent="0.2">
      <c r="A8635" s="2"/>
      <c r="B8635" s="2"/>
      <c r="C8635" s="2"/>
      <c r="D8635" s="2"/>
    </row>
    <row r="8636" spans="1:4" x14ac:dyDescent="0.2">
      <c r="A8636" s="2"/>
      <c r="B8636" s="2"/>
      <c r="C8636" s="2"/>
      <c r="D8636" s="2"/>
    </row>
    <row r="8637" spans="1:4" x14ac:dyDescent="0.2">
      <c r="A8637" s="2"/>
      <c r="B8637" s="2"/>
      <c r="C8637" s="2"/>
      <c r="D8637" s="2"/>
    </row>
    <row r="8638" spans="1:4" x14ac:dyDescent="0.2">
      <c r="A8638" s="2"/>
      <c r="B8638" s="2"/>
      <c r="C8638" s="2"/>
      <c r="D8638" s="2"/>
    </row>
    <row r="8639" spans="1:4" x14ac:dyDescent="0.2">
      <c r="A8639" s="2"/>
      <c r="B8639" s="2"/>
      <c r="C8639" s="2"/>
      <c r="D8639" s="2"/>
    </row>
    <row r="8640" spans="1:4" x14ac:dyDescent="0.2">
      <c r="A8640" s="2"/>
      <c r="B8640" s="2"/>
      <c r="C8640" s="2"/>
      <c r="D8640" s="2"/>
    </row>
    <row r="8641" spans="1:4" x14ac:dyDescent="0.2">
      <c r="A8641" s="2"/>
      <c r="B8641" s="2"/>
      <c r="C8641" s="2"/>
      <c r="D8641" s="2"/>
    </row>
    <row r="8642" spans="1:4" x14ac:dyDescent="0.2">
      <c r="A8642" s="2"/>
      <c r="B8642" s="2"/>
      <c r="C8642" s="2"/>
      <c r="D8642" s="2"/>
    </row>
    <row r="8643" spans="1:4" x14ac:dyDescent="0.2">
      <c r="A8643" s="2"/>
      <c r="B8643" s="2"/>
      <c r="C8643" s="2"/>
      <c r="D8643" s="2"/>
    </row>
    <row r="8644" spans="1:4" x14ac:dyDescent="0.2">
      <c r="A8644" s="2"/>
      <c r="B8644" s="2"/>
      <c r="C8644" s="2"/>
      <c r="D8644" s="2"/>
    </row>
    <row r="8645" spans="1:4" x14ac:dyDescent="0.2">
      <c r="A8645" s="2"/>
      <c r="B8645" s="2"/>
      <c r="C8645" s="2"/>
      <c r="D8645" s="2"/>
    </row>
    <row r="8646" spans="1:4" x14ac:dyDescent="0.2">
      <c r="A8646" s="2"/>
      <c r="B8646" s="2"/>
      <c r="C8646" s="2"/>
      <c r="D8646" s="2"/>
    </row>
    <row r="8647" spans="1:4" x14ac:dyDescent="0.2">
      <c r="A8647" s="2"/>
      <c r="B8647" s="2"/>
      <c r="C8647" s="2"/>
      <c r="D8647" s="2"/>
    </row>
    <row r="8648" spans="1:4" x14ac:dyDescent="0.2">
      <c r="A8648" s="2"/>
      <c r="B8648" s="2"/>
      <c r="C8648" s="2"/>
      <c r="D8648" s="2"/>
    </row>
    <row r="8649" spans="1:4" x14ac:dyDescent="0.2">
      <c r="A8649" s="2"/>
      <c r="B8649" s="2"/>
      <c r="C8649" s="2"/>
      <c r="D8649" s="2"/>
    </row>
    <row r="8650" spans="1:4" x14ac:dyDescent="0.2">
      <c r="A8650" s="2"/>
      <c r="B8650" s="2"/>
      <c r="C8650" s="2"/>
      <c r="D8650" s="2"/>
    </row>
    <row r="8651" spans="1:4" x14ac:dyDescent="0.2">
      <c r="A8651" s="2"/>
      <c r="B8651" s="2"/>
      <c r="C8651" s="2"/>
      <c r="D8651" s="2"/>
    </row>
    <row r="8652" spans="1:4" x14ac:dyDescent="0.2">
      <c r="A8652" s="2"/>
      <c r="B8652" s="2"/>
      <c r="C8652" s="2"/>
      <c r="D8652" s="2"/>
    </row>
    <row r="8653" spans="1:4" x14ac:dyDescent="0.2">
      <c r="A8653" s="2"/>
      <c r="B8653" s="2"/>
      <c r="C8653" s="2"/>
      <c r="D8653" s="2"/>
    </row>
    <row r="8654" spans="1:4" x14ac:dyDescent="0.2">
      <c r="A8654" s="2"/>
      <c r="B8654" s="2"/>
      <c r="C8654" s="2"/>
      <c r="D8654" s="2"/>
    </row>
    <row r="8655" spans="1:4" x14ac:dyDescent="0.2">
      <c r="A8655" s="2"/>
      <c r="B8655" s="2"/>
      <c r="C8655" s="2"/>
      <c r="D8655" s="2"/>
    </row>
    <row r="8656" spans="1:4" x14ac:dyDescent="0.2">
      <c r="A8656" s="2"/>
      <c r="B8656" s="2"/>
      <c r="C8656" s="2"/>
      <c r="D8656" s="2"/>
    </row>
    <row r="8657" spans="1:4" x14ac:dyDescent="0.2">
      <c r="A8657" s="2"/>
      <c r="B8657" s="2"/>
      <c r="C8657" s="2"/>
      <c r="D8657" s="2"/>
    </row>
    <row r="8658" spans="1:4" x14ac:dyDescent="0.2">
      <c r="A8658" s="2"/>
      <c r="B8658" s="2"/>
      <c r="C8658" s="2"/>
      <c r="D8658" s="2"/>
    </row>
    <row r="8659" spans="1:4" x14ac:dyDescent="0.2">
      <c r="A8659" s="2"/>
      <c r="B8659" s="2"/>
      <c r="C8659" s="2"/>
      <c r="D8659" s="2"/>
    </row>
    <row r="8660" spans="1:4" x14ac:dyDescent="0.2">
      <c r="A8660" s="2"/>
      <c r="B8660" s="2"/>
      <c r="C8660" s="2"/>
      <c r="D8660" s="2"/>
    </row>
    <row r="8661" spans="1:4" x14ac:dyDescent="0.2">
      <c r="A8661" s="2"/>
      <c r="B8661" s="2"/>
      <c r="C8661" s="2"/>
      <c r="D8661" s="2"/>
    </row>
    <row r="8662" spans="1:4" x14ac:dyDescent="0.2">
      <c r="A8662" s="2"/>
      <c r="B8662" s="2"/>
      <c r="C8662" s="2"/>
      <c r="D8662" s="2"/>
    </row>
    <row r="8663" spans="1:4" x14ac:dyDescent="0.2">
      <c r="A8663" s="2"/>
      <c r="B8663" s="2"/>
      <c r="C8663" s="2"/>
      <c r="D8663" s="2"/>
    </row>
    <row r="8664" spans="1:4" x14ac:dyDescent="0.2">
      <c r="A8664" s="2"/>
      <c r="B8664" s="2"/>
      <c r="C8664" s="2"/>
      <c r="D8664" s="2"/>
    </row>
    <row r="8665" spans="1:4" x14ac:dyDescent="0.2">
      <c r="A8665" s="2"/>
      <c r="B8665" s="2"/>
      <c r="C8665" s="2"/>
      <c r="D8665" s="2"/>
    </row>
    <row r="8666" spans="1:4" x14ac:dyDescent="0.2">
      <c r="A8666" s="2"/>
      <c r="B8666" s="2"/>
      <c r="C8666" s="2"/>
      <c r="D8666" s="2"/>
    </row>
    <row r="8667" spans="1:4" x14ac:dyDescent="0.2">
      <c r="A8667" s="2"/>
      <c r="B8667" s="2"/>
      <c r="C8667" s="2"/>
      <c r="D8667" s="2"/>
    </row>
    <row r="8668" spans="1:4" x14ac:dyDescent="0.2">
      <c r="A8668" s="2"/>
      <c r="B8668" s="2"/>
      <c r="C8668" s="2"/>
      <c r="D8668" s="2"/>
    </row>
    <row r="8669" spans="1:4" x14ac:dyDescent="0.2">
      <c r="A8669" s="2"/>
      <c r="B8669" s="2"/>
      <c r="C8669" s="2"/>
      <c r="D8669" s="2"/>
    </row>
    <row r="8670" spans="1:4" x14ac:dyDescent="0.2">
      <c r="A8670" s="2"/>
      <c r="B8670" s="2"/>
      <c r="C8670" s="2"/>
      <c r="D8670" s="2"/>
    </row>
    <row r="8671" spans="1:4" x14ac:dyDescent="0.2">
      <c r="A8671" s="2"/>
      <c r="B8671" s="2"/>
      <c r="C8671" s="2"/>
      <c r="D8671" s="2"/>
    </row>
    <row r="8672" spans="1:4" x14ac:dyDescent="0.2">
      <c r="A8672" s="2"/>
      <c r="B8672" s="2"/>
      <c r="C8672" s="2"/>
      <c r="D8672" s="2"/>
    </row>
    <row r="8673" spans="1:4" x14ac:dyDescent="0.2">
      <c r="A8673" s="2"/>
      <c r="B8673" s="2"/>
      <c r="C8673" s="2"/>
      <c r="D8673" s="2"/>
    </row>
    <row r="8674" spans="1:4" x14ac:dyDescent="0.2">
      <c r="A8674" s="2"/>
      <c r="B8674" s="2"/>
      <c r="C8674" s="2"/>
      <c r="D8674" s="2"/>
    </row>
    <row r="8675" spans="1:4" x14ac:dyDescent="0.2">
      <c r="A8675" s="2"/>
      <c r="B8675" s="2"/>
      <c r="C8675" s="2"/>
      <c r="D8675" s="2"/>
    </row>
    <row r="8676" spans="1:4" x14ac:dyDescent="0.2">
      <c r="A8676" s="2"/>
      <c r="B8676" s="2"/>
      <c r="C8676" s="2"/>
      <c r="D8676" s="2"/>
    </row>
    <row r="8677" spans="1:4" x14ac:dyDescent="0.2">
      <c r="A8677" s="2"/>
      <c r="B8677" s="2"/>
      <c r="C8677" s="2"/>
      <c r="D8677" s="2"/>
    </row>
    <row r="8678" spans="1:4" x14ac:dyDescent="0.2">
      <c r="A8678" s="2"/>
      <c r="B8678" s="2"/>
      <c r="C8678" s="2"/>
      <c r="D8678" s="2"/>
    </row>
    <row r="8679" spans="1:4" x14ac:dyDescent="0.2">
      <c r="A8679" s="2"/>
      <c r="B8679" s="2"/>
      <c r="C8679" s="2"/>
      <c r="D8679" s="2"/>
    </row>
    <row r="8680" spans="1:4" x14ac:dyDescent="0.2">
      <c r="A8680" s="2"/>
      <c r="B8680" s="2"/>
      <c r="C8680" s="2"/>
      <c r="D8680" s="2"/>
    </row>
    <row r="8681" spans="1:4" x14ac:dyDescent="0.2">
      <c r="A8681" s="2"/>
      <c r="B8681" s="2"/>
      <c r="C8681" s="2"/>
      <c r="D8681" s="2"/>
    </row>
    <row r="8682" spans="1:4" x14ac:dyDescent="0.2">
      <c r="A8682" s="2"/>
      <c r="B8682" s="2"/>
      <c r="C8682" s="2"/>
      <c r="D8682" s="2"/>
    </row>
    <row r="8683" spans="1:4" x14ac:dyDescent="0.2">
      <c r="A8683" s="2"/>
      <c r="B8683" s="2"/>
      <c r="C8683" s="2"/>
      <c r="D8683" s="2"/>
    </row>
    <row r="8684" spans="1:4" x14ac:dyDescent="0.2">
      <c r="A8684" s="2"/>
      <c r="B8684" s="2"/>
      <c r="C8684" s="2"/>
      <c r="D8684" s="2"/>
    </row>
    <row r="8685" spans="1:4" x14ac:dyDescent="0.2">
      <c r="A8685" s="2"/>
      <c r="B8685" s="2"/>
      <c r="C8685" s="2"/>
      <c r="D8685" s="2"/>
    </row>
    <row r="8686" spans="1:4" x14ac:dyDescent="0.2">
      <c r="A8686" s="2"/>
      <c r="B8686" s="2"/>
      <c r="C8686" s="2"/>
      <c r="D8686" s="2"/>
    </row>
    <row r="8687" spans="1:4" x14ac:dyDescent="0.2">
      <c r="A8687" s="2"/>
      <c r="B8687" s="2"/>
      <c r="C8687" s="2"/>
      <c r="D8687" s="2"/>
    </row>
    <row r="8688" spans="1:4" x14ac:dyDescent="0.2">
      <c r="A8688" s="2"/>
      <c r="B8688" s="2"/>
      <c r="C8688" s="2"/>
      <c r="D8688" s="2"/>
    </row>
    <row r="8689" spans="1:4" x14ac:dyDescent="0.2">
      <c r="A8689" s="2"/>
      <c r="B8689" s="2"/>
      <c r="C8689" s="2"/>
      <c r="D8689" s="2"/>
    </row>
    <row r="8690" spans="1:4" x14ac:dyDescent="0.2">
      <c r="A8690" s="2"/>
      <c r="B8690" s="2"/>
      <c r="C8690" s="2"/>
      <c r="D8690" s="2"/>
    </row>
    <row r="8691" spans="1:4" x14ac:dyDescent="0.2">
      <c r="A8691" s="2"/>
      <c r="B8691" s="2"/>
      <c r="C8691" s="2"/>
      <c r="D8691" s="2"/>
    </row>
    <row r="8692" spans="1:4" x14ac:dyDescent="0.2">
      <c r="A8692" s="2"/>
      <c r="B8692" s="2"/>
      <c r="C8692" s="2"/>
      <c r="D8692" s="2"/>
    </row>
    <row r="8693" spans="1:4" x14ac:dyDescent="0.2">
      <c r="A8693" s="2"/>
      <c r="B8693" s="2"/>
      <c r="C8693" s="2"/>
      <c r="D8693" s="2"/>
    </row>
    <row r="8694" spans="1:4" x14ac:dyDescent="0.2">
      <c r="A8694" s="2"/>
      <c r="B8694" s="2"/>
      <c r="C8694" s="2"/>
      <c r="D8694" s="2"/>
    </row>
    <row r="8695" spans="1:4" x14ac:dyDescent="0.2">
      <c r="A8695" s="2"/>
      <c r="B8695" s="2"/>
      <c r="C8695" s="2"/>
      <c r="D8695" s="2"/>
    </row>
    <row r="8696" spans="1:4" x14ac:dyDescent="0.2">
      <c r="A8696" s="2"/>
      <c r="B8696" s="2"/>
      <c r="C8696" s="2"/>
      <c r="D8696" s="2"/>
    </row>
    <row r="8697" spans="1:4" x14ac:dyDescent="0.2">
      <c r="A8697" s="2"/>
      <c r="B8697" s="2"/>
      <c r="C8697" s="2"/>
      <c r="D8697" s="2"/>
    </row>
    <row r="8698" spans="1:4" x14ac:dyDescent="0.2">
      <c r="A8698" s="2"/>
      <c r="B8698" s="2"/>
      <c r="C8698" s="2"/>
      <c r="D8698" s="2"/>
    </row>
    <row r="8699" spans="1:4" x14ac:dyDescent="0.2">
      <c r="A8699" s="2"/>
      <c r="B8699" s="2"/>
      <c r="C8699" s="2"/>
      <c r="D8699" s="2"/>
    </row>
    <row r="8700" spans="1:4" x14ac:dyDescent="0.2">
      <c r="A8700" s="2"/>
      <c r="B8700" s="2"/>
      <c r="C8700" s="2"/>
      <c r="D8700" s="2"/>
    </row>
    <row r="8701" spans="1:4" x14ac:dyDescent="0.2">
      <c r="A8701" s="2"/>
      <c r="B8701" s="2"/>
      <c r="C8701" s="2"/>
      <c r="D8701" s="2"/>
    </row>
    <row r="8702" spans="1:4" x14ac:dyDescent="0.2">
      <c r="A8702" s="2"/>
      <c r="B8702" s="2"/>
      <c r="C8702" s="2"/>
      <c r="D8702" s="2"/>
    </row>
    <row r="8703" spans="1:4" x14ac:dyDescent="0.2">
      <c r="A8703" s="2"/>
      <c r="B8703" s="2"/>
      <c r="C8703" s="2"/>
      <c r="D8703" s="2"/>
    </row>
    <row r="8704" spans="1:4" x14ac:dyDescent="0.2">
      <c r="A8704" s="2"/>
      <c r="B8704" s="2"/>
      <c r="C8704" s="2"/>
      <c r="D8704" s="2"/>
    </row>
    <row r="8705" spans="1:4" x14ac:dyDescent="0.2">
      <c r="A8705" s="2"/>
      <c r="B8705" s="2"/>
      <c r="C8705" s="2"/>
      <c r="D8705" s="2"/>
    </row>
    <row r="8706" spans="1:4" x14ac:dyDescent="0.2">
      <c r="A8706" s="2"/>
      <c r="B8706" s="2"/>
      <c r="C8706" s="2"/>
      <c r="D8706" s="2"/>
    </row>
    <row r="8707" spans="1:4" x14ac:dyDescent="0.2">
      <c r="A8707" s="2"/>
      <c r="B8707" s="2"/>
      <c r="C8707" s="2"/>
      <c r="D8707" s="2"/>
    </row>
    <row r="8708" spans="1:4" x14ac:dyDescent="0.2">
      <c r="A8708" s="2"/>
      <c r="B8708" s="2"/>
      <c r="C8708" s="2"/>
      <c r="D8708" s="2"/>
    </row>
    <row r="8709" spans="1:4" x14ac:dyDescent="0.2">
      <c r="A8709" s="2"/>
      <c r="B8709" s="2"/>
      <c r="C8709" s="2"/>
      <c r="D8709" s="2"/>
    </row>
    <row r="8710" spans="1:4" x14ac:dyDescent="0.2">
      <c r="A8710" s="2"/>
      <c r="B8710" s="2"/>
      <c r="C8710" s="2"/>
      <c r="D8710" s="2"/>
    </row>
    <row r="8711" spans="1:4" x14ac:dyDescent="0.2">
      <c r="A8711" s="2"/>
      <c r="B8711" s="2"/>
      <c r="C8711" s="2"/>
      <c r="D8711" s="2"/>
    </row>
    <row r="8712" spans="1:4" x14ac:dyDescent="0.2">
      <c r="A8712" s="2"/>
      <c r="B8712" s="2"/>
      <c r="C8712" s="2"/>
      <c r="D8712" s="2"/>
    </row>
    <row r="8713" spans="1:4" x14ac:dyDescent="0.2">
      <c r="A8713" s="2"/>
      <c r="B8713" s="2"/>
      <c r="C8713" s="2"/>
      <c r="D8713" s="2"/>
    </row>
    <row r="8714" spans="1:4" x14ac:dyDescent="0.2">
      <c r="A8714" s="2"/>
      <c r="B8714" s="2"/>
      <c r="C8714" s="2"/>
      <c r="D8714" s="2"/>
    </row>
    <row r="8715" spans="1:4" x14ac:dyDescent="0.2">
      <c r="A8715" s="2"/>
      <c r="B8715" s="2"/>
      <c r="C8715" s="2"/>
      <c r="D8715" s="2"/>
    </row>
    <row r="8716" spans="1:4" x14ac:dyDescent="0.2">
      <c r="A8716" s="2"/>
      <c r="B8716" s="2"/>
      <c r="C8716" s="2"/>
      <c r="D8716" s="2"/>
    </row>
    <row r="8717" spans="1:4" x14ac:dyDescent="0.2">
      <c r="A8717" s="2"/>
      <c r="B8717" s="2"/>
      <c r="C8717" s="2"/>
      <c r="D8717" s="2"/>
    </row>
    <row r="8718" spans="1:4" x14ac:dyDescent="0.2">
      <c r="A8718" s="2"/>
      <c r="B8718" s="2"/>
      <c r="C8718" s="2"/>
      <c r="D8718" s="2"/>
    </row>
    <row r="8719" spans="1:4" x14ac:dyDescent="0.2">
      <c r="A8719" s="2"/>
      <c r="B8719" s="2"/>
      <c r="C8719" s="2"/>
      <c r="D8719" s="2"/>
    </row>
    <row r="8720" spans="1:4" x14ac:dyDescent="0.2">
      <c r="A8720" s="2"/>
      <c r="B8720" s="2"/>
      <c r="C8720" s="2"/>
      <c r="D8720" s="2"/>
    </row>
    <row r="8721" spans="1:4" x14ac:dyDescent="0.2">
      <c r="A8721" s="2"/>
      <c r="B8721" s="2"/>
      <c r="C8721" s="2"/>
      <c r="D8721" s="2"/>
    </row>
    <row r="8722" spans="1:4" x14ac:dyDescent="0.2">
      <c r="A8722" s="2"/>
      <c r="B8722" s="2"/>
      <c r="C8722" s="2"/>
      <c r="D8722" s="2"/>
    </row>
    <row r="8723" spans="1:4" x14ac:dyDescent="0.2">
      <c r="A8723" s="2"/>
      <c r="B8723" s="2"/>
      <c r="C8723" s="2"/>
      <c r="D8723" s="2"/>
    </row>
    <row r="8724" spans="1:4" x14ac:dyDescent="0.2">
      <c r="A8724" s="2"/>
      <c r="B8724" s="2"/>
      <c r="C8724" s="2"/>
      <c r="D8724" s="2"/>
    </row>
    <row r="8725" spans="1:4" x14ac:dyDescent="0.2">
      <c r="A8725" s="2"/>
      <c r="B8725" s="2"/>
      <c r="C8725" s="2"/>
      <c r="D8725" s="2"/>
    </row>
    <row r="8726" spans="1:4" x14ac:dyDescent="0.2">
      <c r="A8726" s="2"/>
      <c r="B8726" s="2"/>
      <c r="C8726" s="2"/>
      <c r="D8726" s="2"/>
    </row>
    <row r="8727" spans="1:4" x14ac:dyDescent="0.2">
      <c r="A8727" s="2"/>
      <c r="B8727" s="2"/>
      <c r="C8727" s="2"/>
      <c r="D8727" s="2"/>
    </row>
    <row r="8728" spans="1:4" x14ac:dyDescent="0.2">
      <c r="A8728" s="2"/>
      <c r="B8728" s="2"/>
      <c r="C8728" s="2"/>
      <c r="D8728" s="2"/>
    </row>
    <row r="8729" spans="1:4" x14ac:dyDescent="0.2">
      <c r="A8729" s="2"/>
      <c r="B8729" s="2"/>
      <c r="C8729" s="2"/>
      <c r="D8729" s="2"/>
    </row>
    <row r="8730" spans="1:4" x14ac:dyDescent="0.2">
      <c r="A8730" s="2"/>
      <c r="B8730" s="2"/>
      <c r="C8730" s="2"/>
      <c r="D8730" s="2"/>
    </row>
    <row r="8731" spans="1:4" x14ac:dyDescent="0.2">
      <c r="A8731" s="2"/>
      <c r="B8731" s="2"/>
      <c r="C8731" s="2"/>
      <c r="D8731" s="2"/>
    </row>
    <row r="8732" spans="1:4" x14ac:dyDescent="0.2">
      <c r="A8732" s="2"/>
      <c r="B8732" s="2"/>
      <c r="C8732" s="2"/>
      <c r="D8732" s="2"/>
    </row>
    <row r="8733" spans="1:4" x14ac:dyDescent="0.2">
      <c r="A8733" s="2"/>
      <c r="B8733" s="2"/>
      <c r="C8733" s="2"/>
      <c r="D8733" s="2"/>
    </row>
    <row r="8734" spans="1:4" x14ac:dyDescent="0.2">
      <c r="A8734" s="2"/>
      <c r="B8734" s="2"/>
      <c r="C8734" s="2"/>
      <c r="D8734" s="2"/>
    </row>
    <row r="8735" spans="1:4" x14ac:dyDescent="0.2">
      <c r="A8735" s="2"/>
      <c r="B8735" s="2"/>
      <c r="C8735" s="2"/>
      <c r="D8735" s="2"/>
    </row>
    <row r="8736" spans="1:4" x14ac:dyDescent="0.2">
      <c r="A8736" s="2"/>
      <c r="B8736" s="2"/>
      <c r="C8736" s="2"/>
      <c r="D8736" s="2"/>
    </row>
    <row r="8737" spans="1:4" x14ac:dyDescent="0.2">
      <c r="A8737" s="2"/>
      <c r="B8737" s="2"/>
      <c r="C8737" s="2"/>
      <c r="D8737" s="2"/>
    </row>
    <row r="8738" spans="1:4" x14ac:dyDescent="0.2">
      <c r="A8738" s="2"/>
      <c r="B8738" s="2"/>
      <c r="C8738" s="2"/>
      <c r="D8738" s="2"/>
    </row>
    <row r="8739" spans="1:4" x14ac:dyDescent="0.2">
      <c r="A8739" s="2"/>
      <c r="B8739" s="2"/>
      <c r="C8739" s="2"/>
      <c r="D8739" s="2"/>
    </row>
    <row r="8740" spans="1:4" x14ac:dyDescent="0.2">
      <c r="A8740" s="2"/>
      <c r="B8740" s="2"/>
      <c r="C8740" s="2"/>
      <c r="D8740" s="2"/>
    </row>
    <row r="8741" spans="1:4" x14ac:dyDescent="0.2">
      <c r="A8741" s="2"/>
      <c r="B8741" s="2"/>
      <c r="C8741" s="2"/>
      <c r="D8741" s="2"/>
    </row>
    <row r="8742" spans="1:4" x14ac:dyDescent="0.2">
      <c r="A8742" s="2"/>
      <c r="B8742" s="2"/>
      <c r="C8742" s="2"/>
      <c r="D8742" s="2"/>
    </row>
    <row r="8743" spans="1:4" x14ac:dyDescent="0.2">
      <c r="A8743" s="2"/>
      <c r="B8743" s="2"/>
      <c r="C8743" s="2"/>
      <c r="D8743" s="2"/>
    </row>
    <row r="8744" spans="1:4" x14ac:dyDescent="0.2">
      <c r="A8744" s="2"/>
      <c r="B8744" s="2"/>
      <c r="C8744" s="2"/>
      <c r="D8744" s="2"/>
    </row>
    <row r="8745" spans="1:4" x14ac:dyDescent="0.2">
      <c r="A8745" s="2"/>
      <c r="B8745" s="2"/>
      <c r="C8745" s="2"/>
      <c r="D8745" s="2"/>
    </row>
    <row r="8746" spans="1:4" x14ac:dyDescent="0.2">
      <c r="A8746" s="2"/>
      <c r="B8746" s="2"/>
      <c r="C8746" s="2"/>
      <c r="D8746" s="2"/>
    </row>
    <row r="8747" spans="1:4" x14ac:dyDescent="0.2">
      <c r="A8747" s="2"/>
      <c r="B8747" s="2"/>
      <c r="C8747" s="2"/>
      <c r="D8747" s="2"/>
    </row>
    <row r="8748" spans="1:4" x14ac:dyDescent="0.2">
      <c r="A8748" s="2"/>
      <c r="B8748" s="2"/>
      <c r="C8748" s="2"/>
      <c r="D8748" s="2"/>
    </row>
    <row r="8749" spans="1:4" x14ac:dyDescent="0.2">
      <c r="A8749" s="2"/>
      <c r="B8749" s="2"/>
      <c r="C8749" s="2"/>
      <c r="D8749" s="2"/>
    </row>
    <row r="8750" spans="1:4" x14ac:dyDescent="0.2">
      <c r="A8750" s="2"/>
      <c r="B8750" s="2"/>
      <c r="C8750" s="2"/>
      <c r="D8750" s="2"/>
    </row>
    <row r="8751" spans="1:4" x14ac:dyDescent="0.2">
      <c r="A8751" s="2"/>
      <c r="B8751" s="2"/>
      <c r="C8751" s="2"/>
      <c r="D8751" s="2"/>
    </row>
    <row r="8752" spans="1:4" x14ac:dyDescent="0.2">
      <c r="A8752" s="2"/>
      <c r="B8752" s="2"/>
      <c r="C8752" s="2"/>
      <c r="D8752" s="2"/>
    </row>
    <row r="8753" spans="1:4" x14ac:dyDescent="0.2">
      <c r="A8753" s="2"/>
      <c r="B8753" s="2"/>
      <c r="C8753" s="2"/>
      <c r="D8753" s="2"/>
    </row>
    <row r="8754" spans="1:4" x14ac:dyDescent="0.2">
      <c r="A8754" s="2"/>
      <c r="B8754" s="2"/>
      <c r="C8754" s="2"/>
      <c r="D8754" s="2"/>
    </row>
    <row r="8755" spans="1:4" x14ac:dyDescent="0.2">
      <c r="A8755" s="2"/>
      <c r="B8755" s="2"/>
      <c r="C8755" s="2"/>
      <c r="D8755" s="2"/>
    </row>
    <row r="8756" spans="1:4" x14ac:dyDescent="0.2">
      <c r="A8756" s="2"/>
      <c r="B8756" s="2"/>
      <c r="C8756" s="2"/>
      <c r="D8756" s="2"/>
    </row>
    <row r="8757" spans="1:4" x14ac:dyDescent="0.2">
      <c r="A8757" s="2"/>
      <c r="B8757" s="2"/>
      <c r="C8757" s="2"/>
      <c r="D8757" s="2"/>
    </row>
    <row r="8758" spans="1:4" x14ac:dyDescent="0.2">
      <c r="A8758" s="2"/>
      <c r="B8758" s="2"/>
      <c r="C8758" s="2"/>
      <c r="D8758" s="2"/>
    </row>
    <row r="8759" spans="1:4" x14ac:dyDescent="0.2">
      <c r="A8759" s="2"/>
      <c r="B8759" s="2"/>
      <c r="C8759" s="2"/>
      <c r="D8759" s="2"/>
    </row>
    <row r="8760" spans="1:4" x14ac:dyDescent="0.2">
      <c r="A8760" s="2"/>
      <c r="B8760" s="2"/>
      <c r="C8760" s="2"/>
      <c r="D8760" s="2"/>
    </row>
    <row r="8761" spans="1:4" x14ac:dyDescent="0.2">
      <c r="A8761" s="2"/>
      <c r="B8761" s="2"/>
      <c r="C8761" s="2"/>
      <c r="D8761" s="2"/>
    </row>
    <row r="8762" spans="1:4" x14ac:dyDescent="0.2">
      <c r="A8762" s="2"/>
      <c r="B8762" s="2"/>
      <c r="C8762" s="2"/>
      <c r="D8762" s="2"/>
    </row>
    <row r="8763" spans="1:4" x14ac:dyDescent="0.2">
      <c r="A8763" s="2"/>
      <c r="B8763" s="2"/>
      <c r="C8763" s="2"/>
      <c r="D8763" s="2"/>
    </row>
    <row r="8764" spans="1:4" x14ac:dyDescent="0.2">
      <c r="A8764" s="2"/>
      <c r="B8764" s="2"/>
      <c r="C8764" s="2"/>
      <c r="D8764" s="2"/>
    </row>
    <row r="8765" spans="1:4" x14ac:dyDescent="0.2">
      <c r="A8765" s="2"/>
      <c r="B8765" s="2"/>
      <c r="C8765" s="2"/>
      <c r="D8765" s="2"/>
    </row>
    <row r="8766" spans="1:4" x14ac:dyDescent="0.2">
      <c r="A8766" s="2"/>
      <c r="B8766" s="2"/>
      <c r="C8766" s="2"/>
      <c r="D8766" s="2"/>
    </row>
    <row r="8767" spans="1:4" x14ac:dyDescent="0.2">
      <c r="A8767" s="2"/>
      <c r="B8767" s="2"/>
      <c r="C8767" s="2"/>
      <c r="D8767" s="2"/>
    </row>
    <row r="8768" spans="1:4" x14ac:dyDescent="0.2">
      <c r="A8768" s="2"/>
      <c r="B8768" s="2"/>
      <c r="C8768" s="2"/>
      <c r="D8768" s="2"/>
    </row>
    <row r="8769" spans="1:4" x14ac:dyDescent="0.2">
      <c r="A8769" s="2"/>
      <c r="B8769" s="2"/>
      <c r="C8769" s="2"/>
      <c r="D8769" s="2"/>
    </row>
    <row r="8770" spans="1:4" x14ac:dyDescent="0.2">
      <c r="A8770" s="2"/>
      <c r="B8770" s="2"/>
      <c r="C8770" s="2"/>
      <c r="D8770" s="2"/>
    </row>
    <row r="8771" spans="1:4" x14ac:dyDescent="0.2">
      <c r="A8771" s="2"/>
      <c r="B8771" s="2"/>
      <c r="C8771" s="2"/>
      <c r="D8771" s="2"/>
    </row>
    <row r="8772" spans="1:4" x14ac:dyDescent="0.2">
      <c r="A8772" s="2"/>
      <c r="B8772" s="2"/>
      <c r="C8772" s="2"/>
      <c r="D8772" s="2"/>
    </row>
    <row r="8773" spans="1:4" x14ac:dyDescent="0.2">
      <c r="A8773" s="2"/>
      <c r="B8773" s="2"/>
      <c r="C8773" s="2"/>
      <c r="D8773" s="2"/>
    </row>
    <row r="8774" spans="1:4" x14ac:dyDescent="0.2">
      <c r="A8774" s="2"/>
      <c r="B8774" s="2"/>
      <c r="C8774" s="2"/>
      <c r="D8774" s="2"/>
    </row>
    <row r="8775" spans="1:4" x14ac:dyDescent="0.2">
      <c r="A8775" s="2"/>
      <c r="B8775" s="2"/>
      <c r="C8775" s="2"/>
      <c r="D8775" s="2"/>
    </row>
    <row r="8776" spans="1:4" x14ac:dyDescent="0.2">
      <c r="A8776" s="2"/>
      <c r="B8776" s="2"/>
      <c r="C8776" s="2"/>
      <c r="D8776" s="2"/>
    </row>
    <row r="8777" spans="1:4" x14ac:dyDescent="0.2">
      <c r="A8777" s="2"/>
      <c r="B8777" s="2"/>
      <c r="C8777" s="2"/>
      <c r="D8777" s="2"/>
    </row>
    <row r="8778" spans="1:4" x14ac:dyDescent="0.2">
      <c r="A8778" s="2"/>
      <c r="B8778" s="2"/>
      <c r="C8778" s="2"/>
      <c r="D8778" s="2"/>
    </row>
    <row r="8779" spans="1:4" x14ac:dyDescent="0.2">
      <c r="A8779" s="2"/>
      <c r="B8779" s="2"/>
      <c r="C8779" s="2"/>
      <c r="D8779" s="2"/>
    </row>
    <row r="8780" spans="1:4" x14ac:dyDescent="0.2">
      <c r="A8780" s="2"/>
      <c r="B8780" s="2"/>
      <c r="C8780" s="2"/>
      <c r="D8780" s="2"/>
    </row>
    <row r="8781" spans="1:4" x14ac:dyDescent="0.2">
      <c r="A8781" s="2"/>
      <c r="B8781" s="2"/>
      <c r="C8781" s="2"/>
      <c r="D8781" s="2"/>
    </row>
    <row r="8782" spans="1:4" x14ac:dyDescent="0.2">
      <c r="A8782" s="2"/>
      <c r="B8782" s="2"/>
      <c r="C8782" s="2"/>
      <c r="D8782" s="2"/>
    </row>
    <row r="8783" spans="1:4" x14ac:dyDescent="0.2">
      <c r="A8783" s="2"/>
      <c r="B8783" s="2"/>
      <c r="C8783" s="2"/>
      <c r="D8783" s="2"/>
    </row>
    <row r="8784" spans="1:4" x14ac:dyDescent="0.2">
      <c r="A8784" s="2"/>
      <c r="B8784" s="2"/>
      <c r="C8784" s="2"/>
      <c r="D8784" s="2"/>
    </row>
    <row r="8785" spans="1:4" x14ac:dyDescent="0.2">
      <c r="A8785" s="2"/>
      <c r="B8785" s="2"/>
      <c r="C8785" s="2"/>
      <c r="D8785" s="2"/>
    </row>
    <row r="8786" spans="1:4" x14ac:dyDescent="0.2">
      <c r="A8786" s="2"/>
      <c r="B8786" s="2"/>
      <c r="C8786" s="2"/>
      <c r="D8786" s="2"/>
    </row>
    <row r="8787" spans="1:4" x14ac:dyDescent="0.2">
      <c r="A8787" s="2"/>
      <c r="B8787" s="2"/>
      <c r="C8787" s="2"/>
      <c r="D8787" s="2"/>
    </row>
    <row r="8788" spans="1:4" x14ac:dyDescent="0.2">
      <c r="A8788" s="2"/>
      <c r="B8788" s="2"/>
      <c r="C8788" s="2"/>
      <c r="D8788" s="2"/>
    </row>
    <row r="8789" spans="1:4" x14ac:dyDescent="0.2">
      <c r="A8789" s="2"/>
      <c r="B8789" s="2"/>
      <c r="C8789" s="2"/>
      <c r="D8789" s="2"/>
    </row>
    <row r="8790" spans="1:4" x14ac:dyDescent="0.2">
      <c r="A8790" s="2"/>
      <c r="B8790" s="2"/>
      <c r="C8790" s="2"/>
      <c r="D8790" s="2"/>
    </row>
    <row r="8791" spans="1:4" x14ac:dyDescent="0.2">
      <c r="A8791" s="2"/>
      <c r="B8791" s="2"/>
      <c r="C8791" s="2"/>
      <c r="D8791" s="2"/>
    </row>
    <row r="8792" spans="1:4" x14ac:dyDescent="0.2">
      <c r="A8792" s="2"/>
      <c r="B8792" s="2"/>
      <c r="C8792" s="2"/>
      <c r="D8792" s="2"/>
    </row>
    <row r="8793" spans="1:4" x14ac:dyDescent="0.2">
      <c r="A8793" s="2"/>
      <c r="B8793" s="2"/>
      <c r="C8793" s="2"/>
      <c r="D8793" s="2"/>
    </row>
    <row r="8794" spans="1:4" x14ac:dyDescent="0.2">
      <c r="A8794" s="2"/>
      <c r="B8794" s="2"/>
      <c r="C8794" s="2"/>
      <c r="D8794" s="2"/>
    </row>
    <row r="8795" spans="1:4" x14ac:dyDescent="0.2">
      <c r="A8795" s="2"/>
      <c r="B8795" s="2"/>
      <c r="C8795" s="2"/>
      <c r="D8795" s="2"/>
    </row>
    <row r="8796" spans="1:4" x14ac:dyDescent="0.2">
      <c r="A8796" s="2"/>
      <c r="B8796" s="2"/>
      <c r="C8796" s="2"/>
      <c r="D8796" s="2"/>
    </row>
    <row r="8797" spans="1:4" x14ac:dyDescent="0.2">
      <c r="A8797" s="2"/>
      <c r="B8797" s="2"/>
      <c r="C8797" s="2"/>
      <c r="D8797" s="2"/>
    </row>
    <row r="8798" spans="1:4" x14ac:dyDescent="0.2">
      <c r="A8798" s="2"/>
      <c r="B8798" s="2"/>
      <c r="C8798" s="2"/>
      <c r="D8798" s="2"/>
    </row>
    <row r="8799" spans="1:4" x14ac:dyDescent="0.2">
      <c r="A8799" s="2"/>
      <c r="B8799" s="2"/>
      <c r="C8799" s="2"/>
      <c r="D8799" s="2"/>
    </row>
    <row r="8800" spans="1:4" x14ac:dyDescent="0.2">
      <c r="A8800" s="2"/>
      <c r="B8800" s="2"/>
      <c r="C8800" s="2"/>
      <c r="D8800" s="2"/>
    </row>
    <row r="8801" spans="1:4" x14ac:dyDescent="0.2">
      <c r="A8801" s="2"/>
      <c r="B8801" s="2"/>
      <c r="C8801" s="2"/>
      <c r="D8801" s="2"/>
    </row>
    <row r="8802" spans="1:4" x14ac:dyDescent="0.2">
      <c r="A8802" s="2"/>
      <c r="B8802" s="2"/>
      <c r="C8802" s="2"/>
      <c r="D8802" s="2"/>
    </row>
    <row r="8803" spans="1:4" x14ac:dyDescent="0.2">
      <c r="A8803" s="2"/>
      <c r="B8803" s="2"/>
      <c r="C8803" s="2"/>
      <c r="D8803" s="2"/>
    </row>
    <row r="8804" spans="1:4" x14ac:dyDescent="0.2">
      <c r="A8804" s="2"/>
      <c r="B8804" s="2"/>
      <c r="C8804" s="2"/>
      <c r="D8804" s="2"/>
    </row>
    <row r="8805" spans="1:4" x14ac:dyDescent="0.2">
      <c r="A8805" s="2"/>
      <c r="B8805" s="2"/>
      <c r="C8805" s="2"/>
      <c r="D8805" s="2"/>
    </row>
    <row r="8806" spans="1:4" x14ac:dyDescent="0.2">
      <c r="A8806" s="2"/>
      <c r="B8806" s="2"/>
      <c r="C8806" s="2"/>
      <c r="D8806" s="2"/>
    </row>
    <row r="8807" spans="1:4" x14ac:dyDescent="0.2">
      <c r="A8807" s="2"/>
      <c r="B8807" s="2"/>
      <c r="C8807" s="2"/>
      <c r="D8807" s="2"/>
    </row>
    <row r="8808" spans="1:4" x14ac:dyDescent="0.2">
      <c r="A8808" s="2"/>
      <c r="B8808" s="2"/>
      <c r="C8808" s="2"/>
      <c r="D8808" s="2"/>
    </row>
    <row r="8809" spans="1:4" x14ac:dyDescent="0.2">
      <c r="A8809" s="2"/>
      <c r="B8809" s="2"/>
      <c r="C8809" s="2"/>
      <c r="D8809" s="2"/>
    </row>
    <row r="8810" spans="1:4" x14ac:dyDescent="0.2">
      <c r="A8810" s="2"/>
      <c r="B8810" s="2"/>
      <c r="C8810" s="2"/>
      <c r="D8810" s="2"/>
    </row>
    <row r="8811" spans="1:4" x14ac:dyDescent="0.2">
      <c r="A8811" s="2"/>
      <c r="B8811" s="2"/>
      <c r="C8811" s="2"/>
      <c r="D8811" s="2"/>
    </row>
    <row r="8812" spans="1:4" x14ac:dyDescent="0.2">
      <c r="A8812" s="2"/>
      <c r="B8812" s="2"/>
      <c r="C8812" s="2"/>
      <c r="D8812" s="2"/>
    </row>
    <row r="8813" spans="1:4" x14ac:dyDescent="0.2">
      <c r="A8813" s="2"/>
      <c r="B8813" s="2"/>
      <c r="C8813" s="2"/>
      <c r="D8813" s="2"/>
    </row>
    <row r="8814" spans="1:4" x14ac:dyDescent="0.2">
      <c r="A8814" s="2"/>
      <c r="B8814" s="2"/>
      <c r="C8814" s="2"/>
      <c r="D8814" s="2"/>
    </row>
    <row r="8815" spans="1:4" x14ac:dyDescent="0.2">
      <c r="A8815" s="2"/>
      <c r="B8815" s="2"/>
      <c r="C8815" s="2"/>
      <c r="D8815" s="2"/>
    </row>
    <row r="8816" spans="1:4" x14ac:dyDescent="0.2">
      <c r="A8816" s="2"/>
      <c r="B8816" s="2"/>
      <c r="C8816" s="2"/>
      <c r="D8816" s="2"/>
    </row>
    <row r="8817" spans="1:4" x14ac:dyDescent="0.2">
      <c r="A8817" s="2"/>
      <c r="B8817" s="2"/>
      <c r="C8817" s="2"/>
      <c r="D8817" s="2"/>
    </row>
    <row r="8818" spans="1:4" x14ac:dyDescent="0.2">
      <c r="A8818" s="2"/>
      <c r="B8818" s="2"/>
      <c r="C8818" s="2"/>
      <c r="D8818" s="2"/>
    </row>
    <row r="8819" spans="1:4" x14ac:dyDescent="0.2">
      <c r="A8819" s="2"/>
      <c r="B8819" s="2"/>
      <c r="C8819" s="2"/>
      <c r="D8819" s="2"/>
    </row>
    <row r="8820" spans="1:4" x14ac:dyDescent="0.2">
      <c r="A8820" s="2"/>
      <c r="B8820" s="2"/>
      <c r="C8820" s="2"/>
      <c r="D8820" s="2"/>
    </row>
    <row r="8821" spans="1:4" x14ac:dyDescent="0.2">
      <c r="A8821" s="2"/>
      <c r="B8821" s="2"/>
      <c r="C8821" s="2"/>
      <c r="D8821" s="2"/>
    </row>
    <row r="8822" spans="1:4" x14ac:dyDescent="0.2">
      <c r="A8822" s="2"/>
      <c r="B8822" s="2"/>
      <c r="C8822" s="2"/>
      <c r="D8822" s="2"/>
    </row>
    <row r="8823" spans="1:4" x14ac:dyDescent="0.2">
      <c r="A8823" s="2"/>
      <c r="B8823" s="2"/>
      <c r="C8823" s="2"/>
      <c r="D8823" s="2"/>
    </row>
    <row r="8824" spans="1:4" x14ac:dyDescent="0.2">
      <c r="A8824" s="2"/>
      <c r="B8824" s="2"/>
      <c r="C8824" s="2"/>
      <c r="D8824" s="2"/>
    </row>
    <row r="8825" spans="1:4" x14ac:dyDescent="0.2">
      <c r="A8825" s="2"/>
      <c r="B8825" s="2"/>
      <c r="C8825" s="2"/>
      <c r="D8825" s="2"/>
    </row>
    <row r="8826" spans="1:4" x14ac:dyDescent="0.2">
      <c r="A8826" s="2"/>
      <c r="B8826" s="2"/>
      <c r="C8826" s="2"/>
      <c r="D8826" s="2"/>
    </row>
    <row r="8827" spans="1:4" x14ac:dyDescent="0.2">
      <c r="A8827" s="2"/>
      <c r="B8827" s="2"/>
      <c r="C8827" s="2"/>
      <c r="D8827" s="2"/>
    </row>
    <row r="8828" spans="1:4" x14ac:dyDescent="0.2">
      <c r="A8828" s="2"/>
      <c r="B8828" s="2"/>
      <c r="C8828" s="2"/>
      <c r="D8828" s="2"/>
    </row>
    <row r="8829" spans="1:4" x14ac:dyDescent="0.2">
      <c r="A8829" s="2"/>
      <c r="B8829" s="2"/>
      <c r="C8829" s="2"/>
      <c r="D8829" s="2"/>
    </row>
    <row r="8830" spans="1:4" x14ac:dyDescent="0.2">
      <c r="A8830" s="2"/>
      <c r="B8830" s="2"/>
      <c r="C8830" s="2"/>
      <c r="D8830" s="2"/>
    </row>
    <row r="8831" spans="1:4" x14ac:dyDescent="0.2">
      <c r="A8831" s="2"/>
      <c r="B8831" s="2"/>
      <c r="C8831" s="2"/>
      <c r="D8831" s="2"/>
    </row>
    <row r="8832" spans="1:4" x14ac:dyDescent="0.2">
      <c r="A8832" s="2"/>
      <c r="B8832" s="2"/>
      <c r="C8832" s="2"/>
      <c r="D8832" s="2"/>
    </row>
    <row r="8833" spans="1:4" x14ac:dyDescent="0.2">
      <c r="A8833" s="2"/>
      <c r="B8833" s="2"/>
      <c r="C8833" s="2"/>
      <c r="D8833" s="2"/>
    </row>
    <row r="8834" spans="1:4" x14ac:dyDescent="0.2">
      <c r="A8834" s="2"/>
      <c r="B8834" s="2"/>
      <c r="C8834" s="2"/>
      <c r="D8834" s="2"/>
    </row>
    <row r="8835" spans="1:4" x14ac:dyDescent="0.2">
      <c r="A8835" s="2"/>
      <c r="B8835" s="2"/>
      <c r="C8835" s="2"/>
      <c r="D8835" s="2"/>
    </row>
    <row r="8836" spans="1:4" x14ac:dyDescent="0.2">
      <c r="A8836" s="2"/>
      <c r="B8836" s="2"/>
      <c r="C8836" s="2"/>
      <c r="D8836" s="2"/>
    </row>
    <row r="8837" spans="1:4" x14ac:dyDescent="0.2">
      <c r="A8837" s="2"/>
      <c r="B8837" s="2"/>
      <c r="C8837" s="2"/>
      <c r="D8837" s="2"/>
    </row>
    <row r="8838" spans="1:4" x14ac:dyDescent="0.2">
      <c r="A8838" s="2"/>
      <c r="B8838" s="2"/>
      <c r="C8838" s="2"/>
      <c r="D8838" s="2"/>
    </row>
    <row r="8839" spans="1:4" x14ac:dyDescent="0.2">
      <c r="A8839" s="2"/>
      <c r="B8839" s="2"/>
      <c r="C8839" s="2"/>
      <c r="D8839" s="2"/>
    </row>
    <row r="8840" spans="1:4" x14ac:dyDescent="0.2">
      <c r="A8840" s="2"/>
      <c r="B8840" s="2"/>
      <c r="C8840" s="2"/>
      <c r="D8840" s="2"/>
    </row>
    <row r="8841" spans="1:4" x14ac:dyDescent="0.2">
      <c r="A8841" s="2"/>
      <c r="B8841" s="2"/>
      <c r="C8841" s="2"/>
      <c r="D8841" s="2"/>
    </row>
    <row r="8842" spans="1:4" x14ac:dyDescent="0.2">
      <c r="A8842" s="2"/>
      <c r="B8842" s="2"/>
      <c r="C8842" s="2"/>
      <c r="D8842" s="2"/>
    </row>
    <row r="8843" spans="1:4" x14ac:dyDescent="0.2">
      <c r="A8843" s="2"/>
      <c r="B8843" s="2"/>
      <c r="C8843" s="2"/>
      <c r="D8843" s="2"/>
    </row>
    <row r="8844" spans="1:4" x14ac:dyDescent="0.2">
      <c r="A8844" s="2"/>
      <c r="B8844" s="2"/>
      <c r="C8844" s="2"/>
      <c r="D8844" s="2"/>
    </row>
    <row r="8845" spans="1:4" x14ac:dyDescent="0.2">
      <c r="A8845" s="2"/>
      <c r="B8845" s="2"/>
      <c r="C8845" s="2"/>
      <c r="D8845" s="2"/>
    </row>
    <row r="8846" spans="1:4" x14ac:dyDescent="0.2">
      <c r="A8846" s="2"/>
      <c r="B8846" s="2"/>
      <c r="C8846" s="2"/>
      <c r="D8846" s="2"/>
    </row>
    <row r="8847" spans="1:4" x14ac:dyDescent="0.2">
      <c r="A8847" s="2"/>
      <c r="B8847" s="2"/>
      <c r="C8847" s="2"/>
      <c r="D8847" s="2"/>
    </row>
    <row r="8848" spans="1:4" x14ac:dyDescent="0.2">
      <c r="A8848" s="2"/>
      <c r="B8848" s="2"/>
      <c r="C8848" s="2"/>
      <c r="D8848" s="2"/>
    </row>
    <row r="8849" spans="1:4" x14ac:dyDescent="0.2">
      <c r="A8849" s="2"/>
      <c r="B8849" s="2"/>
      <c r="C8849" s="2"/>
      <c r="D8849" s="2"/>
    </row>
    <row r="8850" spans="1:4" x14ac:dyDescent="0.2">
      <c r="A8850" s="2"/>
      <c r="B8850" s="2"/>
      <c r="C8850" s="2"/>
      <c r="D8850" s="2"/>
    </row>
    <row r="8851" spans="1:4" x14ac:dyDescent="0.2">
      <c r="A8851" s="2"/>
      <c r="B8851" s="2"/>
      <c r="C8851" s="2"/>
      <c r="D8851" s="2"/>
    </row>
    <row r="8852" spans="1:4" x14ac:dyDescent="0.2">
      <c r="A8852" s="2"/>
      <c r="B8852" s="2"/>
      <c r="C8852" s="2"/>
      <c r="D8852" s="2"/>
    </row>
    <row r="8853" spans="1:4" x14ac:dyDescent="0.2">
      <c r="A8853" s="2"/>
      <c r="B8853" s="2"/>
      <c r="C8853" s="2"/>
      <c r="D8853" s="2"/>
    </row>
    <row r="8854" spans="1:4" x14ac:dyDescent="0.2">
      <c r="A8854" s="2"/>
      <c r="B8854" s="2"/>
      <c r="C8854" s="2"/>
      <c r="D8854" s="2"/>
    </row>
    <row r="8855" spans="1:4" x14ac:dyDescent="0.2">
      <c r="A8855" s="2"/>
      <c r="B8855" s="2"/>
      <c r="C8855" s="2"/>
      <c r="D8855" s="2"/>
    </row>
    <row r="8856" spans="1:4" x14ac:dyDescent="0.2">
      <c r="A8856" s="2"/>
      <c r="B8856" s="2"/>
      <c r="C8856" s="2"/>
      <c r="D8856" s="2"/>
    </row>
    <row r="8857" spans="1:4" x14ac:dyDescent="0.2">
      <c r="A8857" s="2"/>
      <c r="B8857" s="2"/>
      <c r="C8857" s="2"/>
      <c r="D8857" s="2"/>
    </row>
    <row r="8858" spans="1:4" x14ac:dyDescent="0.2">
      <c r="A8858" s="2"/>
      <c r="B8858" s="2"/>
      <c r="C8858" s="2"/>
      <c r="D8858" s="2"/>
    </row>
    <row r="8859" spans="1:4" x14ac:dyDescent="0.2">
      <c r="A8859" s="2"/>
      <c r="B8859" s="2"/>
      <c r="C8859" s="2"/>
      <c r="D8859" s="2"/>
    </row>
    <row r="8860" spans="1:4" x14ac:dyDescent="0.2">
      <c r="A8860" s="2"/>
      <c r="B8860" s="2"/>
      <c r="C8860" s="2"/>
      <c r="D8860" s="2"/>
    </row>
    <row r="8861" spans="1:4" x14ac:dyDescent="0.2">
      <c r="A8861" s="2"/>
      <c r="B8861" s="2"/>
      <c r="C8861" s="2"/>
      <c r="D8861" s="2"/>
    </row>
    <row r="8862" spans="1:4" x14ac:dyDescent="0.2">
      <c r="A8862" s="2"/>
      <c r="B8862" s="2"/>
      <c r="C8862" s="2"/>
      <c r="D8862" s="2"/>
    </row>
    <row r="8863" spans="1:4" x14ac:dyDescent="0.2">
      <c r="A8863" s="2"/>
      <c r="B8863" s="2"/>
      <c r="C8863" s="2"/>
      <c r="D8863" s="2"/>
    </row>
    <row r="8864" spans="1:4" x14ac:dyDescent="0.2">
      <c r="A8864" s="2"/>
      <c r="B8864" s="2"/>
      <c r="C8864" s="2"/>
      <c r="D8864" s="2"/>
    </row>
    <row r="8865" spans="1:4" x14ac:dyDescent="0.2">
      <c r="A8865" s="2"/>
      <c r="B8865" s="2"/>
      <c r="C8865" s="2"/>
      <c r="D8865" s="2"/>
    </row>
    <row r="8866" spans="1:4" x14ac:dyDescent="0.2">
      <c r="A8866" s="2"/>
      <c r="B8866" s="2"/>
      <c r="C8866" s="2"/>
      <c r="D8866" s="2"/>
    </row>
    <row r="8867" spans="1:4" x14ac:dyDescent="0.2">
      <c r="A8867" s="2"/>
      <c r="B8867" s="2"/>
      <c r="C8867" s="2"/>
      <c r="D8867" s="2"/>
    </row>
    <row r="8868" spans="1:4" x14ac:dyDescent="0.2">
      <c r="A8868" s="2"/>
      <c r="B8868" s="2"/>
      <c r="C8868" s="2"/>
      <c r="D8868" s="2"/>
    </row>
    <row r="8869" spans="1:4" x14ac:dyDescent="0.2">
      <c r="A8869" s="2"/>
      <c r="B8869" s="2"/>
      <c r="C8869" s="2"/>
      <c r="D8869" s="2"/>
    </row>
    <row r="8870" spans="1:4" x14ac:dyDescent="0.2">
      <c r="A8870" s="2"/>
      <c r="B8870" s="2"/>
      <c r="C8870" s="2"/>
      <c r="D8870" s="2"/>
    </row>
    <row r="8871" spans="1:4" x14ac:dyDescent="0.2">
      <c r="A8871" s="2"/>
      <c r="B8871" s="2"/>
      <c r="C8871" s="2"/>
      <c r="D8871" s="2"/>
    </row>
    <row r="8872" spans="1:4" x14ac:dyDescent="0.2">
      <c r="A8872" s="2"/>
      <c r="B8872" s="2"/>
      <c r="C8872" s="2"/>
      <c r="D8872" s="2"/>
    </row>
    <row r="8873" spans="1:4" x14ac:dyDescent="0.2">
      <c r="A8873" s="2"/>
      <c r="B8873" s="2"/>
      <c r="C8873" s="2"/>
      <c r="D8873" s="2"/>
    </row>
    <row r="8874" spans="1:4" x14ac:dyDescent="0.2">
      <c r="A8874" s="2"/>
      <c r="B8874" s="2"/>
      <c r="C8874" s="2"/>
      <c r="D8874" s="2"/>
    </row>
    <row r="8875" spans="1:4" x14ac:dyDescent="0.2">
      <c r="A8875" s="2"/>
      <c r="B8875" s="2"/>
      <c r="C8875" s="2"/>
      <c r="D8875" s="2"/>
    </row>
    <row r="8876" spans="1:4" x14ac:dyDescent="0.2">
      <c r="A8876" s="2"/>
      <c r="B8876" s="2"/>
      <c r="C8876" s="2"/>
      <c r="D8876" s="2"/>
    </row>
    <row r="8877" spans="1:4" x14ac:dyDescent="0.2">
      <c r="A8877" s="2"/>
      <c r="B8877" s="2"/>
      <c r="C8877" s="2"/>
      <c r="D8877" s="2"/>
    </row>
    <row r="8878" spans="1:4" x14ac:dyDescent="0.2">
      <c r="A8878" s="2"/>
      <c r="B8878" s="2"/>
      <c r="C8878" s="2"/>
      <c r="D8878" s="2"/>
    </row>
    <row r="8879" spans="1:4" x14ac:dyDescent="0.2">
      <c r="A8879" s="2"/>
      <c r="B8879" s="2"/>
      <c r="C8879" s="2"/>
      <c r="D8879" s="2"/>
    </row>
    <row r="8880" spans="1:4" x14ac:dyDescent="0.2">
      <c r="A8880" s="2"/>
      <c r="B8880" s="2"/>
      <c r="C8880" s="2"/>
      <c r="D8880" s="2"/>
    </row>
    <row r="8881" spans="1:4" x14ac:dyDescent="0.2">
      <c r="A8881" s="2"/>
      <c r="B8881" s="2"/>
      <c r="C8881" s="2"/>
      <c r="D8881" s="2"/>
    </row>
    <row r="8882" spans="1:4" x14ac:dyDescent="0.2">
      <c r="A8882" s="2"/>
      <c r="B8882" s="2"/>
      <c r="C8882" s="2"/>
      <c r="D8882" s="2"/>
    </row>
    <row r="8883" spans="1:4" x14ac:dyDescent="0.2">
      <c r="A8883" s="2"/>
      <c r="B8883" s="2"/>
      <c r="C8883" s="2"/>
      <c r="D8883" s="2"/>
    </row>
    <row r="8884" spans="1:4" x14ac:dyDescent="0.2">
      <c r="A8884" s="2"/>
      <c r="B8884" s="2"/>
      <c r="C8884" s="2"/>
      <c r="D8884" s="2"/>
    </row>
    <row r="8885" spans="1:4" x14ac:dyDescent="0.2">
      <c r="A8885" s="2"/>
      <c r="B8885" s="2"/>
      <c r="C8885" s="2"/>
      <c r="D8885" s="2"/>
    </row>
    <row r="8886" spans="1:4" x14ac:dyDescent="0.2">
      <c r="A8886" s="2"/>
      <c r="B8886" s="2"/>
      <c r="C8886" s="2"/>
      <c r="D8886" s="2"/>
    </row>
    <row r="8887" spans="1:4" x14ac:dyDescent="0.2">
      <c r="A8887" s="2"/>
      <c r="B8887" s="2"/>
      <c r="C8887" s="2"/>
      <c r="D8887" s="2"/>
    </row>
    <row r="8888" spans="1:4" x14ac:dyDescent="0.2">
      <c r="A8888" s="2"/>
      <c r="B8888" s="2"/>
      <c r="C8888" s="2"/>
      <c r="D8888" s="2"/>
    </row>
    <row r="8889" spans="1:4" x14ac:dyDescent="0.2">
      <c r="A8889" s="2"/>
      <c r="B8889" s="2"/>
      <c r="C8889" s="2"/>
      <c r="D8889" s="2"/>
    </row>
    <row r="8890" spans="1:4" x14ac:dyDescent="0.2">
      <c r="A8890" s="2"/>
      <c r="B8890" s="2"/>
      <c r="C8890" s="2"/>
      <c r="D8890" s="2"/>
    </row>
    <row r="8891" spans="1:4" x14ac:dyDescent="0.2">
      <c r="A8891" s="2"/>
      <c r="B8891" s="2"/>
      <c r="C8891" s="2"/>
      <c r="D8891" s="2"/>
    </row>
    <row r="8892" spans="1:4" x14ac:dyDescent="0.2">
      <c r="A8892" s="2"/>
      <c r="B8892" s="2"/>
      <c r="C8892" s="2"/>
      <c r="D8892" s="2"/>
    </row>
    <row r="8893" spans="1:4" x14ac:dyDescent="0.2">
      <c r="A8893" s="2"/>
      <c r="B8893" s="2"/>
      <c r="C8893" s="2"/>
      <c r="D8893" s="2"/>
    </row>
    <row r="8894" spans="1:4" x14ac:dyDescent="0.2">
      <c r="A8894" s="2"/>
      <c r="B8894" s="2"/>
      <c r="C8894" s="2"/>
      <c r="D8894" s="2"/>
    </row>
    <row r="8895" spans="1:4" x14ac:dyDescent="0.2">
      <c r="A8895" s="2"/>
      <c r="B8895" s="2"/>
      <c r="C8895" s="2"/>
      <c r="D8895" s="2"/>
    </row>
    <row r="8896" spans="1:4" x14ac:dyDescent="0.2">
      <c r="A8896" s="2"/>
      <c r="B8896" s="2"/>
      <c r="C8896" s="2"/>
      <c r="D8896" s="2"/>
    </row>
    <row r="8897" spans="1:4" x14ac:dyDescent="0.2">
      <c r="A8897" s="2"/>
      <c r="B8897" s="2"/>
      <c r="C8897" s="2"/>
      <c r="D8897" s="2"/>
    </row>
    <row r="8898" spans="1:4" x14ac:dyDescent="0.2">
      <c r="A8898" s="2"/>
      <c r="B8898" s="2"/>
      <c r="C8898" s="2"/>
      <c r="D8898" s="2"/>
    </row>
    <row r="8899" spans="1:4" x14ac:dyDescent="0.2">
      <c r="A8899" s="2"/>
      <c r="B8899" s="2"/>
      <c r="C8899" s="2"/>
      <c r="D8899" s="2"/>
    </row>
    <row r="8900" spans="1:4" x14ac:dyDescent="0.2">
      <c r="A8900" s="2"/>
      <c r="B8900" s="2"/>
      <c r="C8900" s="2"/>
      <c r="D8900" s="2"/>
    </row>
    <row r="8901" spans="1:4" x14ac:dyDescent="0.2">
      <c r="A8901" s="2"/>
      <c r="B8901" s="2"/>
      <c r="C8901" s="2"/>
      <c r="D8901" s="2"/>
    </row>
    <row r="8902" spans="1:4" x14ac:dyDescent="0.2">
      <c r="A8902" s="2"/>
      <c r="B8902" s="2"/>
      <c r="C8902" s="2"/>
      <c r="D8902" s="2"/>
    </row>
    <row r="8903" spans="1:4" x14ac:dyDescent="0.2">
      <c r="A8903" s="2"/>
      <c r="B8903" s="2"/>
      <c r="C8903" s="2"/>
      <c r="D8903" s="2"/>
    </row>
    <row r="8904" spans="1:4" x14ac:dyDescent="0.2">
      <c r="A8904" s="2"/>
      <c r="B8904" s="2"/>
      <c r="C8904" s="2"/>
      <c r="D8904" s="2"/>
    </row>
    <row r="8905" spans="1:4" x14ac:dyDescent="0.2">
      <c r="A8905" s="2"/>
      <c r="B8905" s="2"/>
      <c r="C8905" s="2"/>
      <c r="D8905" s="2"/>
    </row>
    <row r="8906" spans="1:4" x14ac:dyDescent="0.2">
      <c r="A8906" s="2"/>
      <c r="B8906" s="2"/>
      <c r="C8906" s="2"/>
      <c r="D8906" s="2"/>
    </row>
    <row r="8907" spans="1:4" x14ac:dyDescent="0.2">
      <c r="A8907" s="2"/>
      <c r="B8907" s="2"/>
      <c r="C8907" s="2"/>
      <c r="D8907" s="2"/>
    </row>
    <row r="8908" spans="1:4" x14ac:dyDescent="0.2">
      <c r="A8908" s="2"/>
      <c r="B8908" s="2"/>
      <c r="C8908" s="2"/>
      <c r="D8908" s="2"/>
    </row>
    <row r="8909" spans="1:4" x14ac:dyDescent="0.2">
      <c r="A8909" s="2"/>
      <c r="B8909" s="2"/>
      <c r="C8909" s="2"/>
      <c r="D8909" s="2"/>
    </row>
    <row r="8910" spans="1:4" x14ac:dyDescent="0.2">
      <c r="A8910" s="2"/>
      <c r="B8910" s="2"/>
      <c r="C8910" s="2"/>
      <c r="D8910" s="2"/>
    </row>
    <row r="8911" spans="1:4" x14ac:dyDescent="0.2">
      <c r="A8911" s="2"/>
      <c r="B8911" s="2"/>
      <c r="C8911" s="2"/>
      <c r="D8911" s="2"/>
    </row>
    <row r="8912" spans="1:4" x14ac:dyDescent="0.2">
      <c r="A8912" s="2"/>
      <c r="B8912" s="2"/>
      <c r="C8912" s="2"/>
      <c r="D8912" s="2"/>
    </row>
    <row r="8913" spans="1:4" x14ac:dyDescent="0.2">
      <c r="A8913" s="2"/>
      <c r="B8913" s="2"/>
      <c r="C8913" s="2"/>
      <c r="D8913" s="2"/>
    </row>
    <row r="8914" spans="1:4" x14ac:dyDescent="0.2">
      <c r="A8914" s="2"/>
      <c r="B8914" s="2"/>
      <c r="C8914" s="2"/>
      <c r="D8914" s="2"/>
    </row>
    <row r="8915" spans="1:4" x14ac:dyDescent="0.2">
      <c r="A8915" s="2"/>
      <c r="B8915" s="2"/>
      <c r="C8915" s="2"/>
      <c r="D8915" s="2"/>
    </row>
    <row r="8916" spans="1:4" x14ac:dyDescent="0.2">
      <c r="A8916" s="2"/>
      <c r="B8916" s="2"/>
      <c r="C8916" s="2"/>
      <c r="D8916" s="2"/>
    </row>
    <row r="8917" spans="1:4" x14ac:dyDescent="0.2">
      <c r="A8917" s="2"/>
      <c r="B8917" s="2"/>
      <c r="C8917" s="2"/>
      <c r="D8917" s="2"/>
    </row>
    <row r="8918" spans="1:4" x14ac:dyDescent="0.2">
      <c r="A8918" s="2"/>
      <c r="B8918" s="2"/>
      <c r="C8918" s="2"/>
      <c r="D8918" s="2"/>
    </row>
    <row r="8919" spans="1:4" x14ac:dyDescent="0.2">
      <c r="A8919" s="2"/>
      <c r="B8919" s="2"/>
      <c r="C8919" s="2"/>
      <c r="D8919" s="2"/>
    </row>
    <row r="8920" spans="1:4" x14ac:dyDescent="0.2">
      <c r="A8920" s="2"/>
      <c r="B8920" s="2"/>
      <c r="C8920" s="2"/>
      <c r="D8920" s="2"/>
    </row>
    <row r="8921" spans="1:4" x14ac:dyDescent="0.2">
      <c r="A8921" s="2"/>
      <c r="B8921" s="2"/>
      <c r="C8921" s="2"/>
      <c r="D8921" s="2"/>
    </row>
    <row r="8922" spans="1:4" x14ac:dyDescent="0.2">
      <c r="A8922" s="2"/>
      <c r="B8922" s="2"/>
      <c r="C8922" s="2"/>
      <c r="D8922" s="2"/>
    </row>
    <row r="8923" spans="1:4" x14ac:dyDescent="0.2">
      <c r="A8923" s="2"/>
      <c r="B8923" s="2"/>
      <c r="C8923" s="2"/>
      <c r="D8923" s="2"/>
    </row>
    <row r="8924" spans="1:4" x14ac:dyDescent="0.2">
      <c r="A8924" s="2"/>
      <c r="B8924" s="2"/>
      <c r="C8924" s="2"/>
      <c r="D8924" s="2"/>
    </row>
    <row r="8925" spans="1:4" x14ac:dyDescent="0.2">
      <c r="A8925" s="2"/>
      <c r="B8925" s="2"/>
      <c r="C8925" s="2"/>
      <c r="D8925" s="2"/>
    </row>
    <row r="8926" spans="1:4" x14ac:dyDescent="0.2">
      <c r="A8926" s="2"/>
      <c r="B8926" s="2"/>
      <c r="C8926" s="2"/>
      <c r="D8926" s="2"/>
    </row>
    <row r="8927" spans="1:4" x14ac:dyDescent="0.2">
      <c r="A8927" s="2"/>
      <c r="B8927" s="2"/>
      <c r="C8927" s="2"/>
      <c r="D8927" s="2"/>
    </row>
    <row r="8928" spans="1:4" x14ac:dyDescent="0.2">
      <c r="A8928" s="2"/>
      <c r="B8928" s="2"/>
      <c r="C8928" s="2"/>
      <c r="D8928" s="2"/>
    </row>
    <row r="8929" spans="1:4" x14ac:dyDescent="0.2">
      <c r="A8929" s="2"/>
      <c r="B8929" s="2"/>
      <c r="C8929" s="2"/>
      <c r="D8929" s="2"/>
    </row>
    <row r="8930" spans="1:4" x14ac:dyDescent="0.2">
      <c r="A8930" s="2"/>
      <c r="B8930" s="2"/>
      <c r="C8930" s="2"/>
      <c r="D8930" s="2"/>
    </row>
    <row r="8931" spans="1:4" x14ac:dyDescent="0.2">
      <c r="A8931" s="2"/>
      <c r="B8931" s="2"/>
      <c r="C8931" s="2"/>
      <c r="D8931" s="2"/>
    </row>
    <row r="8932" spans="1:4" x14ac:dyDescent="0.2">
      <c r="A8932" s="2"/>
      <c r="B8932" s="2"/>
      <c r="C8932" s="2"/>
      <c r="D8932" s="2"/>
    </row>
    <row r="8933" spans="1:4" x14ac:dyDescent="0.2">
      <c r="A8933" s="2"/>
      <c r="B8933" s="2"/>
      <c r="C8933" s="2"/>
      <c r="D8933" s="2"/>
    </row>
    <row r="8934" spans="1:4" x14ac:dyDescent="0.2">
      <c r="A8934" s="2"/>
      <c r="B8934" s="2"/>
      <c r="C8934" s="2"/>
      <c r="D8934" s="2"/>
    </row>
    <row r="8935" spans="1:4" x14ac:dyDescent="0.2">
      <c r="A8935" s="2"/>
      <c r="B8935" s="2"/>
      <c r="C8935" s="2"/>
      <c r="D8935" s="2"/>
    </row>
    <row r="8936" spans="1:4" x14ac:dyDescent="0.2">
      <c r="A8936" s="2"/>
      <c r="B8936" s="2"/>
      <c r="C8936" s="2"/>
      <c r="D8936" s="2"/>
    </row>
    <row r="8937" spans="1:4" x14ac:dyDescent="0.2">
      <c r="A8937" s="2"/>
      <c r="B8937" s="2"/>
      <c r="C8937" s="2"/>
      <c r="D8937" s="2"/>
    </row>
    <row r="8938" spans="1:4" x14ac:dyDescent="0.2">
      <c r="A8938" s="2"/>
      <c r="B8938" s="2"/>
      <c r="C8938" s="2"/>
      <c r="D8938" s="2"/>
    </row>
    <row r="8939" spans="1:4" x14ac:dyDescent="0.2">
      <c r="A8939" s="2"/>
      <c r="B8939" s="2"/>
      <c r="C8939" s="2"/>
      <c r="D8939" s="2"/>
    </row>
    <row r="8940" spans="1:4" x14ac:dyDescent="0.2">
      <c r="A8940" s="2"/>
      <c r="B8940" s="2"/>
      <c r="C8940" s="2"/>
      <c r="D8940" s="2"/>
    </row>
    <row r="8941" spans="1:4" x14ac:dyDescent="0.2">
      <c r="A8941" s="2"/>
      <c r="B8941" s="2"/>
      <c r="C8941" s="2"/>
      <c r="D8941" s="2"/>
    </row>
    <row r="8942" spans="1:4" x14ac:dyDescent="0.2">
      <c r="A8942" s="2"/>
      <c r="B8942" s="2"/>
      <c r="C8942" s="2"/>
      <c r="D8942" s="2"/>
    </row>
    <row r="8943" spans="1:4" x14ac:dyDescent="0.2">
      <c r="A8943" s="2"/>
      <c r="B8943" s="2"/>
      <c r="C8943" s="2"/>
      <c r="D8943" s="2"/>
    </row>
    <row r="8944" spans="1:4" x14ac:dyDescent="0.2">
      <c r="A8944" s="2"/>
      <c r="B8944" s="2"/>
      <c r="C8944" s="2"/>
      <c r="D8944" s="2"/>
    </row>
    <row r="8945" spans="1:4" x14ac:dyDescent="0.2">
      <c r="A8945" s="2"/>
      <c r="B8945" s="2"/>
      <c r="C8945" s="2"/>
      <c r="D8945" s="2"/>
    </row>
    <row r="8946" spans="1:4" x14ac:dyDescent="0.2">
      <c r="A8946" s="2"/>
      <c r="B8946" s="2"/>
      <c r="C8946" s="2"/>
      <c r="D8946" s="2"/>
    </row>
    <row r="8947" spans="1:4" x14ac:dyDescent="0.2">
      <c r="A8947" s="2"/>
      <c r="B8947" s="2"/>
      <c r="C8947" s="2"/>
      <c r="D8947" s="2"/>
    </row>
    <row r="8948" spans="1:4" x14ac:dyDescent="0.2">
      <c r="A8948" s="2"/>
      <c r="B8948" s="2"/>
      <c r="C8948" s="2"/>
      <c r="D8948" s="2"/>
    </row>
    <row r="8949" spans="1:4" x14ac:dyDescent="0.2">
      <c r="A8949" s="2"/>
      <c r="B8949" s="2"/>
      <c r="C8949" s="2"/>
      <c r="D8949" s="2"/>
    </row>
    <row r="8950" spans="1:4" x14ac:dyDescent="0.2">
      <c r="A8950" s="2"/>
      <c r="B8950" s="2"/>
      <c r="C8950" s="2"/>
      <c r="D8950" s="2"/>
    </row>
    <row r="8951" spans="1:4" x14ac:dyDescent="0.2">
      <c r="A8951" s="2"/>
      <c r="B8951" s="2"/>
      <c r="C8951" s="2"/>
      <c r="D8951" s="2"/>
    </row>
    <row r="8952" spans="1:4" x14ac:dyDescent="0.2">
      <c r="A8952" s="2"/>
      <c r="B8952" s="2"/>
      <c r="C8952" s="2"/>
      <c r="D8952" s="2"/>
    </row>
    <row r="8953" spans="1:4" x14ac:dyDescent="0.2">
      <c r="A8953" s="2"/>
      <c r="B8953" s="2"/>
      <c r="C8953" s="2"/>
      <c r="D8953" s="2"/>
    </row>
    <row r="8954" spans="1:4" x14ac:dyDescent="0.2">
      <c r="A8954" s="2"/>
      <c r="B8954" s="2"/>
      <c r="C8954" s="2"/>
      <c r="D8954" s="2"/>
    </row>
    <row r="8955" spans="1:4" x14ac:dyDescent="0.2">
      <c r="A8955" s="2"/>
      <c r="B8955" s="2"/>
      <c r="C8955" s="2"/>
      <c r="D8955" s="2"/>
    </row>
    <row r="8956" spans="1:4" x14ac:dyDescent="0.2">
      <c r="A8956" s="2"/>
      <c r="B8956" s="2"/>
      <c r="C8956" s="2"/>
      <c r="D8956" s="2"/>
    </row>
    <row r="8957" spans="1:4" x14ac:dyDescent="0.2">
      <c r="A8957" s="2"/>
      <c r="B8957" s="2"/>
      <c r="C8957" s="2"/>
      <c r="D8957" s="2"/>
    </row>
    <row r="8958" spans="1:4" x14ac:dyDescent="0.2">
      <c r="A8958" s="2"/>
      <c r="B8958" s="2"/>
      <c r="C8958" s="2"/>
      <c r="D8958" s="2"/>
    </row>
    <row r="8959" spans="1:4" x14ac:dyDescent="0.2">
      <c r="A8959" s="2"/>
      <c r="B8959" s="2"/>
      <c r="C8959" s="2"/>
      <c r="D8959" s="2"/>
    </row>
    <row r="8960" spans="1:4" x14ac:dyDescent="0.2">
      <c r="A8960" s="2"/>
      <c r="B8960" s="2"/>
      <c r="C8960" s="2"/>
      <c r="D8960" s="2"/>
    </row>
    <row r="8961" spans="1:4" x14ac:dyDescent="0.2">
      <c r="A8961" s="2"/>
      <c r="B8961" s="2"/>
      <c r="C8961" s="2"/>
      <c r="D8961" s="2"/>
    </row>
    <row r="8962" spans="1:4" x14ac:dyDescent="0.2">
      <c r="A8962" s="2"/>
      <c r="B8962" s="2"/>
      <c r="C8962" s="2"/>
      <c r="D8962" s="2"/>
    </row>
  </sheetData>
  <sortState xmlns:xlrd2="http://schemas.microsoft.com/office/spreadsheetml/2017/richdata2" ref="A2:D8962">
    <sortCondition ref="A2:A89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BROKERS-MONEDAS</vt:lpstr>
      <vt:lpstr>RECARGAS</vt:lpstr>
      <vt:lpstr>REGISTROS</vt:lpstr>
      <vt:lpstr>PRECIO ACTUAL</vt:lpstr>
      <vt:lpstr>DIVIDENDOS</vt:lpstr>
      <vt:lpstr>RENTABILIDAD</vt:lpstr>
      <vt:lpstr>PORTAFOLIO</vt:lpstr>
      <vt:lpstr>DASHBOARD</vt:lpstr>
      <vt:lpstr>TASA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Lizcano</dc:creator>
  <cp:lastModifiedBy>Margarita Serrano</cp:lastModifiedBy>
  <dcterms:created xsi:type="dcterms:W3CDTF">2024-11-07T15:21:42Z</dcterms:created>
  <dcterms:modified xsi:type="dcterms:W3CDTF">2025-04-03T01:14:17Z</dcterms:modified>
</cp:coreProperties>
</file>