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nicolasabril/Documents/PLANTILLAS/2024/"/>
    </mc:Choice>
  </mc:AlternateContent>
  <xr:revisionPtr revIDLastSave="0" documentId="13_ncr:1_{D6B4C70D-9414-7E41-959A-6CB3C75466CF}" xr6:coauthVersionLast="47" xr6:coauthVersionMax="47" xr10:uidLastSave="{00000000-0000-0000-0000-000000000000}"/>
  <bookViews>
    <workbookView xWindow="0" yWindow="760" windowWidth="29400" windowHeight="1666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1" l="1"/>
  <c r="H13" i="1"/>
  <c r="G13" i="1"/>
  <c r="F13" i="1"/>
  <c r="E13" i="1"/>
  <c r="O11" i="1"/>
  <c r="O13" i="1" s="1"/>
  <c r="N11" i="1"/>
  <c r="N13" i="1" s="1"/>
  <c r="M11" i="1"/>
  <c r="L11" i="1"/>
  <c r="L13" i="1" s="1"/>
  <c r="K11" i="1"/>
  <c r="K13" i="1" s="1"/>
  <c r="J11" i="1"/>
  <c r="J13" i="1" s="1"/>
  <c r="I11" i="1"/>
  <c r="I13" i="1" s="1"/>
  <c r="H11" i="1"/>
  <c r="G11" i="1"/>
  <c r="F11" i="1"/>
  <c r="E11" i="1"/>
  <c r="D11" i="1"/>
  <c r="D13" i="1" s="1"/>
  <c r="C11" i="1"/>
  <c r="C13" i="1" s="1"/>
  <c r="C14" i="1" s="1"/>
  <c r="C7" i="1"/>
  <c r="C15" i="1" l="1"/>
  <c r="C16" i="1"/>
  <c r="D14" i="1" l="1"/>
  <c r="C17" i="1"/>
  <c r="D15" i="1" l="1"/>
  <c r="D16" i="1" s="1"/>
  <c r="D17" i="1" l="1"/>
  <c r="E14" i="1"/>
  <c r="E15" i="1" l="1"/>
  <c r="E16" i="1" s="1"/>
  <c r="F14" i="1" l="1"/>
  <c r="E17" i="1"/>
  <c r="F15" i="1" l="1"/>
  <c r="F16" i="1" s="1"/>
  <c r="F17" i="1" l="1"/>
  <c r="G14" i="1"/>
  <c r="G15" i="1" l="1"/>
  <c r="G16" i="1"/>
  <c r="G17" i="1" l="1"/>
  <c r="H14" i="1"/>
  <c r="H15" i="1" l="1"/>
  <c r="H16" i="1"/>
  <c r="H17" i="1" l="1"/>
  <c r="I14" i="1"/>
  <c r="I15" i="1" l="1"/>
  <c r="I16" i="1"/>
  <c r="J14" i="1" l="1"/>
  <c r="I17" i="1"/>
  <c r="J15" i="1" l="1"/>
  <c r="J16" i="1" s="1"/>
  <c r="J17" i="1" l="1"/>
  <c r="K14" i="1"/>
  <c r="K15" i="1" l="1"/>
  <c r="K16" i="1"/>
  <c r="L14" i="1" l="1"/>
  <c r="K17" i="1"/>
  <c r="L15" i="1" l="1"/>
  <c r="L16" i="1" s="1"/>
  <c r="M14" i="1" l="1"/>
  <c r="L17" i="1"/>
  <c r="M15" i="1" l="1"/>
  <c r="M16" i="1" s="1"/>
  <c r="N14" i="1" l="1"/>
  <c r="M17" i="1"/>
  <c r="N15" i="1" l="1"/>
  <c r="N16" i="1" s="1"/>
  <c r="N17" i="1" l="1"/>
  <c r="O14" i="1"/>
  <c r="O15" i="1" l="1"/>
  <c r="O16" i="1"/>
  <c r="O17" i="1" s="1"/>
</calcChain>
</file>

<file path=xl/sharedStrings.xml><?xml version="1.0" encoding="utf-8"?>
<sst xmlns="http://schemas.openxmlformats.org/spreadsheetml/2006/main" count="23" uniqueCount="21">
  <si>
    <t>META AHORRO DÓLARES</t>
  </si>
  <si>
    <t>Ahorro inicial dólares</t>
  </si>
  <si>
    <t>Meta 2025 en dólares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</si>
  <si>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</si>
  <si>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</si>
  <si>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</si>
  <si>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</si>
  <si>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</si>
  <si>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</si>
  <si>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</si>
  <si>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</si>
  <si>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</si>
  <si>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</si>
  <si>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</si>
  <si>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</si>
  <si>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Ahorro dólares meta</t>
  </si>
  <si>
    <t>Ahorro dólares extra</t>
  </si>
  <si>
    <t>Ahorro total mensual</t>
  </si>
  <si>
    <t>Ahorro total acumulado</t>
  </si>
  <si>
    <t>Rentabilidad</t>
  </si>
  <si>
    <t>Ahorro dólares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</si>
</sst>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b/>
      <sz val="13"/>
      <color theme="1"/>
      <name val="Arial"/>
      <family val="2"/>
      <scheme val="minor"/>
    </font>
    <font>
      <sz val="13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u/>
      <sz val="17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3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9" fontId="5" fillId="0" borderId="12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0" fontId="1" fillId="0" borderId="14" xfId="0" applyNumberFormat="1" applyFont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1" fontId="7" fillId="0" borderId="22" xfId="0" applyNumberFormat="1" applyFont="1" applyBorder="1" applyAlignment="1">
      <alignment horizontal="center"/>
    </xf>
    <xf numFmtId="1" fontId="7" fillId="0" borderId="23" xfId="0" applyNumberFormat="1" applyFont="1" applyBorder="1" applyAlignment="1">
      <alignment horizontal="center"/>
    </xf>
    <xf numFmtId="1" fontId="7" fillId="0" borderId="24" xfId="0" applyNumberFormat="1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1" fontId="7" fillId="0" borderId="26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1" fontId="7" fillId="5" borderId="28" xfId="0" applyNumberFormat="1" applyFont="1" applyFill="1" applyBorder="1" applyAlignment="1">
      <alignment horizontal="center"/>
    </xf>
    <xf numFmtId="1" fontId="7" fillId="5" borderId="29" xfId="0" applyNumberFormat="1" applyFont="1" applyFill="1" applyBorder="1" applyAlignment="1">
      <alignment horizontal="center"/>
    </xf>
    <xf numFmtId="1" fontId="7" fillId="5" borderId="30" xfId="0" applyNumberFormat="1" applyFont="1" applyFill="1" applyBorder="1" applyAlignment="1">
      <alignment horizontal="center"/>
    </xf>
    <xf numFmtId="1" fontId="7" fillId="5" borderId="12" xfId="0" applyNumberFormat="1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1" fontId="7" fillId="0" borderId="28" xfId="0" applyNumberFormat="1" applyFont="1" applyBorder="1" applyAlignment="1">
      <alignment horizontal="center"/>
    </xf>
    <xf numFmtId="164" fontId="7" fillId="0" borderId="29" xfId="0" applyNumberFormat="1" applyFont="1" applyBorder="1" applyAlignment="1">
      <alignment horizontal="center"/>
    </xf>
    <xf numFmtId="164" fontId="7" fillId="0" borderId="30" xfId="0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1" fontId="8" fillId="6" borderId="15" xfId="0" applyNumberFormat="1" applyFont="1" applyFill="1" applyBorder="1" applyAlignment="1">
      <alignment horizontal="center"/>
    </xf>
    <xf numFmtId="1" fontId="8" fillId="6" borderId="18" xfId="0" applyNumberFormat="1" applyFont="1" applyFill="1" applyBorder="1" applyAlignment="1">
      <alignment horizontal="center"/>
    </xf>
    <xf numFmtId="1" fontId="8" fillId="6" borderId="19" xfId="0" applyNumberFormat="1" applyFont="1" applyFill="1" applyBorder="1" applyAlignment="1">
      <alignment horizontal="center"/>
    </xf>
    <xf numFmtId="1" fontId="8" fillId="6" borderId="20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9" fillId="0" borderId="31" xfId="0" applyFont="1" applyBorder="1" applyAlignment="1">
      <alignment vertical="center" wrapText="1"/>
    </xf>
    <xf numFmtId="0" fontId="3" fillId="0" borderId="31" xfId="0" applyFont="1" applyBorder="1"/>
    <xf numFmtId="0" fontId="10" fillId="0" borderId="31" xfId="0" applyFont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4" fillId="4" borderId="4" xfId="0" applyFont="1" applyFill="1" applyBorder="1" applyAlignment="1">
      <alignment horizontal="center"/>
    </xf>
    <xf numFmtId="0" fontId="3" fillId="0" borderId="16" xfId="0" applyFont="1" applyBorder="1"/>
  </cellXfs>
  <cellStyles count="1">
    <cellStyle name="Normal" xfId="0" builtinId="0"/>
  </cellStyles>
  <dxfs count="2">
    <dxf>
      <fill>
        <patternFill patternType="solid">
          <fgColor rgb="FFD9EAD3"/>
          <bgColor rgb="FFD9EAD3"/>
        </patternFill>
      </fill>
    </dxf>
    <dxf>
      <fill>
        <patternFill patternType="solid">
          <fgColor rgb="FFD9EAD3"/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E12" sqref="E12:I12"/>
    </sheetView>
  </sheetViews>
  <sheetFormatPr baseColWidth="10" defaultColWidth="12.6640625" defaultRowHeight="15.75" customHeight="1" x14ac:dyDescent="0.15"/>
  <cols>
    <col min="1" max="1" width="6.83203125" customWidth="1"/>
    <col min="2" max="2" width="28.5" customWidth="1"/>
    <col min="3" max="3" width="16.33203125" customWidth="1"/>
  </cols>
  <sheetData>
    <row r="1" spans="1:26" ht="13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" x14ac:dyDescent="0.15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 x14ac:dyDescent="0.15">
      <c r="A3" s="3"/>
      <c r="B3" s="48" t="s">
        <v>0</v>
      </c>
      <c r="C3" s="49"/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" x14ac:dyDescent="0.2">
      <c r="A4" s="3"/>
      <c r="B4" s="5" t="s">
        <v>1</v>
      </c>
      <c r="C4" s="6">
        <v>40</v>
      </c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" x14ac:dyDescent="0.2">
      <c r="A5" s="3"/>
      <c r="B5" s="7" t="s">
        <v>2</v>
      </c>
      <c r="C5" s="8">
        <v>1000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" x14ac:dyDescent="0.2">
      <c r="A6" s="3"/>
      <c r="B6" s="9" t="s">
        <v>19</v>
      </c>
      <c r="C6" s="10">
        <v>0.04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" hidden="1" x14ac:dyDescent="0.15">
      <c r="A7" s="1"/>
      <c r="B7" s="11"/>
      <c r="C7" s="12">
        <f>((1+C6)^(1/12))-1</f>
        <v>3.2737397821989145E-3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" x14ac:dyDescent="0.15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" x14ac:dyDescent="0.2">
      <c r="A9" s="1"/>
      <c r="B9" s="3"/>
      <c r="C9" s="13">
        <v>2024</v>
      </c>
      <c r="D9" s="50">
        <v>2025</v>
      </c>
      <c r="E9" s="51"/>
      <c r="F9" s="51"/>
      <c r="G9" s="51"/>
      <c r="H9" s="51"/>
      <c r="I9" s="51"/>
      <c r="J9" s="51"/>
      <c r="K9" s="51"/>
      <c r="L9" s="51"/>
      <c r="M9" s="51"/>
      <c r="N9" s="51"/>
      <c r="O9" s="49"/>
      <c r="P9" s="4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" x14ac:dyDescent="0.2">
      <c r="A10" s="1"/>
      <c r="B10" s="14"/>
      <c r="C10" s="15" t="s">
        <v>3</v>
      </c>
      <c r="D10" s="16" t="s">
        <v>4</v>
      </c>
      <c r="E10" s="17" t="s">
        <v>5</v>
      </c>
      <c r="F10" s="17" t="s">
        <v>6</v>
      </c>
      <c r="G10" s="17" t="s">
        <v>7</v>
      </c>
      <c r="H10" s="17" t="s">
        <v>8</v>
      </c>
      <c r="I10" s="17" t="s">
        <v>9</v>
      </c>
      <c r="J10" s="17" t="s">
        <v>10</v>
      </c>
      <c r="K10" s="17" t="s">
        <v>11</v>
      </c>
      <c r="L10" s="17" t="s">
        <v>12</v>
      </c>
      <c r="M10" s="17" t="s">
        <v>13</v>
      </c>
      <c r="N10" s="17" t="s">
        <v>14</v>
      </c>
      <c r="O10" s="18" t="s">
        <v>3</v>
      </c>
      <c r="P10" s="4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 x14ac:dyDescent="0.2">
      <c r="A11" s="3"/>
      <c r="B11" s="19" t="s">
        <v>15</v>
      </c>
      <c r="C11" s="20">
        <f>C4</f>
        <v>40</v>
      </c>
      <c r="D11" s="21">
        <f t="shared" ref="D11:O11" si="0">(($C$5-$C$4)/12)</f>
        <v>80</v>
      </c>
      <c r="E11" s="22">
        <f t="shared" si="0"/>
        <v>80</v>
      </c>
      <c r="F11" s="22">
        <f t="shared" si="0"/>
        <v>80</v>
      </c>
      <c r="G11" s="22">
        <f t="shared" si="0"/>
        <v>80</v>
      </c>
      <c r="H11" s="22">
        <f t="shared" si="0"/>
        <v>80</v>
      </c>
      <c r="I11" s="22">
        <f t="shared" si="0"/>
        <v>80</v>
      </c>
      <c r="J11" s="22">
        <f t="shared" si="0"/>
        <v>80</v>
      </c>
      <c r="K11" s="22">
        <f t="shared" si="0"/>
        <v>80</v>
      </c>
      <c r="L11" s="22">
        <f t="shared" si="0"/>
        <v>80</v>
      </c>
      <c r="M11" s="22">
        <f t="shared" si="0"/>
        <v>80</v>
      </c>
      <c r="N11" s="22">
        <f t="shared" si="0"/>
        <v>80</v>
      </c>
      <c r="O11" s="23">
        <f t="shared" si="0"/>
        <v>80</v>
      </c>
      <c r="P11" s="4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" x14ac:dyDescent="0.2">
      <c r="A12" s="3"/>
      <c r="B12" s="24" t="s">
        <v>16</v>
      </c>
      <c r="C12" s="25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  <c r="P12" s="4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" x14ac:dyDescent="0.2">
      <c r="A13" s="3"/>
      <c r="B13" s="29" t="s">
        <v>17</v>
      </c>
      <c r="C13" s="30">
        <f t="shared" ref="C13:O13" si="1">C11+C12</f>
        <v>40</v>
      </c>
      <c r="D13" s="31">
        <f t="shared" si="1"/>
        <v>80</v>
      </c>
      <c r="E13" s="32">
        <f t="shared" si="1"/>
        <v>80</v>
      </c>
      <c r="F13" s="32">
        <f t="shared" si="1"/>
        <v>80</v>
      </c>
      <c r="G13" s="32">
        <f t="shared" si="1"/>
        <v>80</v>
      </c>
      <c r="H13" s="32">
        <f t="shared" si="1"/>
        <v>80</v>
      </c>
      <c r="I13" s="32">
        <f t="shared" si="1"/>
        <v>80</v>
      </c>
      <c r="J13" s="32">
        <f t="shared" si="1"/>
        <v>80</v>
      </c>
      <c r="K13" s="32">
        <f t="shared" si="1"/>
        <v>80</v>
      </c>
      <c r="L13" s="32">
        <f t="shared" si="1"/>
        <v>80</v>
      </c>
      <c r="M13" s="32">
        <f t="shared" si="1"/>
        <v>80</v>
      </c>
      <c r="N13" s="32">
        <f t="shared" si="1"/>
        <v>80</v>
      </c>
      <c r="O13" s="33">
        <f t="shared" si="1"/>
        <v>80</v>
      </c>
      <c r="P13" s="4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" x14ac:dyDescent="0.2">
      <c r="A14" s="3"/>
      <c r="B14" s="19" t="s">
        <v>18</v>
      </c>
      <c r="C14" s="20">
        <f>C13</f>
        <v>40</v>
      </c>
      <c r="D14" s="21">
        <f t="shared" ref="D14:O14" si="2">C16+D13</f>
        <v>120.13094959128796</v>
      </c>
      <c r="E14" s="22">
        <f t="shared" si="2"/>
        <v>200.5242270600383</v>
      </c>
      <c r="F14" s="22">
        <f t="shared" si="2"/>
        <v>281.18069119945943</v>
      </c>
      <c r="G14" s="22">
        <f t="shared" si="2"/>
        <v>362.10120361422531</v>
      </c>
      <c r="H14" s="22">
        <f t="shared" si="2"/>
        <v>443.28662872967931</v>
      </c>
      <c r="I14" s="22">
        <f t="shared" si="2"/>
        <v>524.73783380106852</v>
      </c>
      <c r="J14" s="22">
        <f t="shared" si="2"/>
        <v>606.45568892280801</v>
      </c>
      <c r="K14" s="22">
        <f t="shared" si="2"/>
        <v>688.4410670377755</v>
      </c>
      <c r="L14" s="22">
        <f t="shared" si="2"/>
        <v>770.69484394663652</v>
      </c>
      <c r="M14" s="22">
        <f t="shared" si="2"/>
        <v>853.21789831720025</v>
      </c>
      <c r="N14" s="22">
        <f t="shared" si="2"/>
        <v>936.01111169380545</v>
      </c>
      <c r="O14" s="23">
        <f t="shared" si="2"/>
        <v>1019.0753685067377</v>
      </c>
      <c r="P14" s="4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" x14ac:dyDescent="0.2">
      <c r="A15" s="3"/>
      <c r="B15" s="34" t="s">
        <v>19</v>
      </c>
      <c r="C15" s="35">
        <f t="shared" ref="C15:O15" si="3">C14*$C$7</f>
        <v>0.13094959128795658</v>
      </c>
      <c r="D15" s="36">
        <f t="shared" si="3"/>
        <v>0.39327746875033182</v>
      </c>
      <c r="E15" s="37">
        <f t="shared" si="3"/>
        <v>0.65646413942113546</v>
      </c>
      <c r="F15" s="37">
        <f t="shared" si="3"/>
        <v>0.92051241476585854</v>
      </c>
      <c r="G15" s="37">
        <f t="shared" si="3"/>
        <v>1.1854251154539988</v>
      </c>
      <c r="H15" s="37">
        <f t="shared" si="3"/>
        <v>1.4512050713891913</v>
      </c>
      <c r="I15" s="37">
        <f t="shared" si="3"/>
        <v>1.7178551217394402</v>
      </c>
      <c r="J15" s="37">
        <f t="shared" si="3"/>
        <v>1.9853781149674461</v>
      </c>
      <c r="K15" s="37">
        <f t="shared" si="3"/>
        <v>2.2537769088610355</v>
      </c>
      <c r="L15" s="37">
        <f t="shared" si="3"/>
        <v>2.5230543705636883</v>
      </c>
      <c r="M15" s="37">
        <f t="shared" si="3"/>
        <v>2.7932133766051668</v>
      </c>
      <c r="N15" s="37">
        <f t="shared" si="3"/>
        <v>3.0642568129322423</v>
      </c>
      <c r="O15" s="38">
        <f t="shared" si="3"/>
        <v>3.336187574939526</v>
      </c>
      <c r="P15" s="4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" x14ac:dyDescent="0.2">
      <c r="A16" s="3"/>
      <c r="B16" s="39" t="s">
        <v>20</v>
      </c>
      <c r="C16" s="40">
        <f t="shared" ref="C16:O16" si="4">C14+C15</f>
        <v>40.130949591287958</v>
      </c>
      <c r="D16" s="41">
        <f t="shared" si="4"/>
        <v>120.52422706003829</v>
      </c>
      <c r="E16" s="42">
        <f t="shared" si="4"/>
        <v>201.18069119945943</v>
      </c>
      <c r="F16" s="42">
        <f t="shared" si="4"/>
        <v>282.10120361422531</v>
      </c>
      <c r="G16" s="42">
        <f t="shared" si="4"/>
        <v>363.28662872967931</v>
      </c>
      <c r="H16" s="42">
        <f t="shared" si="4"/>
        <v>444.73783380106852</v>
      </c>
      <c r="I16" s="42">
        <f t="shared" si="4"/>
        <v>526.45568892280801</v>
      </c>
      <c r="J16" s="42">
        <f t="shared" si="4"/>
        <v>608.4410670377755</v>
      </c>
      <c r="K16" s="42">
        <f t="shared" si="4"/>
        <v>690.69484394663652</v>
      </c>
      <c r="L16" s="42">
        <f t="shared" si="4"/>
        <v>773.21789831720025</v>
      </c>
      <c r="M16" s="42">
        <f t="shared" si="4"/>
        <v>856.01111169380545</v>
      </c>
      <c r="N16" s="42">
        <f t="shared" si="4"/>
        <v>939.07536850673773</v>
      </c>
      <c r="O16" s="43">
        <f t="shared" si="4"/>
        <v>1022.4115560816773</v>
      </c>
      <c r="P16" s="4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" x14ac:dyDescent="0.2">
      <c r="A17" s="1"/>
      <c r="B17" s="11"/>
      <c r="C17" s="44" t="str">
        <f>IF(AND(C16&gt;=C5,B17="",A17=""),"Meta lista","")</f>
        <v/>
      </c>
      <c r="D17" s="44" t="str">
        <f>IF(AND(D16&gt;=C5,C17="",B17="",A17=""),"Meta lista","")</f>
        <v/>
      </c>
      <c r="E17" s="44" t="str">
        <f>IF(AND(E16&gt;=C5,D17="",C17="",B17="",A17=""),"Meta lista","")</f>
        <v/>
      </c>
      <c r="F17" s="44" t="str">
        <f>IF(AND(F16&gt;=C5,E17="",D17="",C17="",B17="",A17=""),"Meta lista","")</f>
        <v/>
      </c>
      <c r="G17" s="44" t="str">
        <f>IF(AND(G16&gt;=C5,F17="",E17="",D17="",C17="",B17="",A17=""),"Meta lista","")</f>
        <v/>
      </c>
      <c r="H17" s="44" t="str">
        <f>IF(AND(H16&gt;=C5,G17="",F17="",E17="",D17="",C17="",B17="",A17=""),"Meta lista","")</f>
        <v/>
      </c>
      <c r="I17" s="44" t="str">
        <f>IF(AND(I16&gt;=C5,H17="",G17="",F17="",E17="",D17="",C17="",B17="",A17=""),"Meta lista","")</f>
        <v/>
      </c>
      <c r="J17" s="44" t="str">
        <f>IF(AND(J16&gt;=C5,I17="",H17="",G17="",F17="",E17="",D17="",C17="",B17="",A17=""),"Meta lista","")</f>
        <v/>
      </c>
      <c r="K17" s="44" t="str">
        <f>IF(AND(K16&gt;=C5,J17="",I17="",H17="",G17="",F17="",E17="",D17="",C17="",B17="",A17=""),"Meta lista","")</f>
        <v/>
      </c>
      <c r="L17" s="44" t="str">
        <f>IF(AND(L16&gt;=C5,K17="",J17="",I17="",H17="",G17="",F17="",E17="",D17="",C17="",B17="",A17=""),"Meta lista","")</f>
        <v/>
      </c>
      <c r="M17" s="44" t="str">
        <f>IF(AND(M16&gt;=C5,L17="",K17="",J17="",I17="",H17="",G17="",F17="",E17="",D17="",C17="",B17="",A17=""),"Meta lista","")</f>
        <v/>
      </c>
      <c r="N17" s="44" t="str">
        <f>IF(AND(N16&gt;=C5,M17="",L17="",K17="",J17="",I17="",H17="",G17="",F17="",E17="",D17="",C17="",B17="",A17=""),"Meta lista","")</f>
        <v/>
      </c>
      <c r="O17" s="44" t="str">
        <f>IF(AND(O16&gt;=C5,N17="",M17="",L17="",K17="",J17="",I17="",H17="",G17="",F17="",E17="",D17="",C17="",B17=""),"Meta lista","")</f>
        <v>Meta lista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 x14ac:dyDescent="0.15">
      <c r="A19" s="1"/>
      <c r="B19" s="2"/>
      <c r="C19" s="2"/>
      <c r="D19" s="2"/>
      <c r="E19" s="2"/>
      <c r="F19" s="2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15">
      <c r="A20" s="3"/>
      <c r="B20" s="45"/>
      <c r="C20" s="46"/>
      <c r="D20" s="46"/>
      <c r="E20" s="46"/>
      <c r="F20" s="46"/>
      <c r="G20" s="46"/>
      <c r="H20" s="46"/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" x14ac:dyDescent="0.15">
      <c r="A21" s="3"/>
      <c r="B21" s="46"/>
      <c r="C21" s="46"/>
      <c r="D21" s="46"/>
      <c r="E21" s="46"/>
      <c r="F21" s="46"/>
      <c r="G21" s="46"/>
      <c r="H21" s="46"/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.75" customHeight="1" x14ac:dyDescent="0.15">
      <c r="A22" s="3"/>
      <c r="B22" s="47"/>
      <c r="C22" s="46"/>
      <c r="D22" s="46"/>
      <c r="E22" s="46"/>
      <c r="F22" s="46"/>
      <c r="G22" s="46"/>
      <c r="H22" s="46"/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" x14ac:dyDescent="0.15">
      <c r="A23" s="1"/>
      <c r="B23" s="11"/>
      <c r="C23" s="11"/>
      <c r="D23" s="11"/>
      <c r="E23" s="11"/>
      <c r="F23" s="11"/>
      <c r="G23" s="11"/>
      <c r="H23" s="1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3:C3"/>
    <mergeCell ref="D9:O9"/>
  </mergeCells>
  <conditionalFormatting sqref="C16:O16">
    <cfRule type="expression" dxfId="1" priority="2">
      <formula>"&gt;=c5"</formula>
    </cfRule>
  </conditionalFormatting>
  <conditionalFormatting sqref="C17:O17">
    <cfRule type="notContainsBlanks" dxfId="0" priority="1">
      <formula>LEN(TRIM(C17))&gt;0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Margarita Serrano</cp:lastModifiedBy>
  <dcterms:modified xsi:type="dcterms:W3CDTF">2025-01-10T11:45:45Z</dcterms:modified>
</cp:coreProperties>
</file>