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8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enops365.sharepoint.com/sites/RessourceCenter/1 Ressources gratuites/1. Template en ligne/"/>
    </mc:Choice>
  </mc:AlternateContent>
  <xr:revisionPtr revIDLastSave="1509" documentId="13_ncr:4000b_{A1E872A1-FD26-4CE8-A51B-240D25803E3C}" xr6:coauthVersionLast="47" xr6:coauthVersionMax="47" xr10:uidLastSave="{5A5A1F1C-E677-4B9E-BA2D-BFF9B72A012E}"/>
  <bookViews>
    <workbookView xWindow="-120" yWindow="-120" windowWidth="29040" windowHeight="15840" xr2:uid="{00000000-000D-0000-FFFF-FFFF00000000}"/>
  </bookViews>
  <sheets>
    <sheet name="Sommaire" sheetId="8" r:id="rId1"/>
    <sheet name="Poste 1" sheetId="2" r:id="rId2"/>
    <sheet name="Poste 2" sheetId="3" r:id="rId3"/>
    <sheet name="Poste 3" sheetId="4" r:id="rId4"/>
    <sheet name="Poste 4" sheetId="5" r:id="rId5"/>
    <sheet name="Yamazumi" sheetId="7" r:id="rId6"/>
  </sheets>
  <externalReferences>
    <externalReference r:id="rId7"/>
  </externalReferences>
  <definedNames>
    <definedName name="Annual_Requirements">#REF!</definedName>
    <definedName name="Customer">#REF!</definedName>
    <definedName name="Days_Per_Year">#REF!</definedName>
    <definedName name="Desc">#REF!</definedName>
    <definedName name="Maxload">#REF!</definedName>
    <definedName name="Mins_Per_Shift">#REF!</definedName>
    <definedName name="op">#REF!</definedName>
    <definedName name="Plant___Dept.">#REF!</definedName>
    <definedName name="Product">#REF!</definedName>
    <definedName name="Seconds_Per_Minute">#REF!</definedName>
    <definedName name="Shifts_Per_Day">#REF!</definedName>
    <definedName name="Takt__sec_pc">#REF!</definedName>
    <definedName name="tct">#REF!</definedName>
    <definedName name="tiempos">#REF!</definedName>
    <definedName name="tiempos1">#REF!</definedName>
    <definedName name="Typical_Part_No">#REF!</definedName>
    <definedName name="Typical_Part_No.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1" i="7" l="1"/>
  <c r="A77" i="7" s="1"/>
  <c r="A102" i="7" s="1"/>
  <c r="B41" i="7"/>
  <c r="C41" i="7"/>
  <c r="D41" i="7"/>
  <c r="E41" i="7"/>
  <c r="F41" i="7"/>
  <c r="G41" i="7"/>
  <c r="A42" i="7"/>
  <c r="A78" i="7" s="1"/>
  <c r="A103" i="7" s="1"/>
  <c r="B42" i="7"/>
  <c r="C42" i="7"/>
  <c r="D42" i="7"/>
  <c r="E42" i="7"/>
  <c r="F42" i="7"/>
  <c r="G42" i="7"/>
  <c r="A43" i="7"/>
  <c r="A79" i="7" s="1"/>
  <c r="A104" i="7" s="1"/>
  <c r="B43" i="7"/>
  <c r="C43" i="7"/>
  <c r="D43" i="7"/>
  <c r="E43" i="7"/>
  <c r="F43" i="7"/>
  <c r="G43" i="7"/>
  <c r="A44" i="7"/>
  <c r="A80" i="7" s="1"/>
  <c r="A105" i="7" s="1"/>
  <c r="B44" i="7"/>
  <c r="C44" i="7"/>
  <c r="D44" i="7"/>
  <c r="E44" i="7"/>
  <c r="F44" i="7"/>
  <c r="G44" i="7"/>
  <c r="C40" i="7"/>
  <c r="D40" i="7"/>
  <c r="E40" i="7"/>
  <c r="F40" i="7"/>
  <c r="G40" i="7"/>
  <c r="B40" i="7"/>
  <c r="A40" i="7"/>
  <c r="A76" i="7" s="1"/>
  <c r="A101" i="7" s="1"/>
  <c r="A31" i="7"/>
  <c r="A71" i="7" s="1"/>
  <c r="A96" i="7" s="1"/>
  <c r="B31" i="7"/>
  <c r="C31" i="7"/>
  <c r="D31" i="7"/>
  <c r="E31" i="7"/>
  <c r="F31" i="7"/>
  <c r="G31" i="7"/>
  <c r="A32" i="7"/>
  <c r="A72" i="7" s="1"/>
  <c r="A97" i="7" s="1"/>
  <c r="B32" i="7"/>
  <c r="C32" i="7"/>
  <c r="D32" i="7"/>
  <c r="E32" i="7"/>
  <c r="F32" i="7"/>
  <c r="G32" i="7"/>
  <c r="A33" i="7"/>
  <c r="A73" i="7" s="1"/>
  <c r="A98" i="7" s="1"/>
  <c r="B33" i="7"/>
  <c r="C33" i="7"/>
  <c r="D33" i="7"/>
  <c r="E33" i="7"/>
  <c r="F33" i="7"/>
  <c r="G33" i="7"/>
  <c r="A34" i="7"/>
  <c r="A74" i="7" s="1"/>
  <c r="A99" i="7" s="1"/>
  <c r="B34" i="7"/>
  <c r="C34" i="7"/>
  <c r="D34" i="7"/>
  <c r="E34" i="7"/>
  <c r="F34" i="7"/>
  <c r="G34" i="7"/>
  <c r="A35" i="7"/>
  <c r="A75" i="7" s="1"/>
  <c r="A100" i="7" s="1"/>
  <c r="B35" i="7"/>
  <c r="C35" i="7"/>
  <c r="D35" i="7"/>
  <c r="E35" i="7"/>
  <c r="F35" i="7"/>
  <c r="G35" i="7"/>
  <c r="C30" i="7"/>
  <c r="D30" i="7"/>
  <c r="E30" i="7"/>
  <c r="F30" i="7"/>
  <c r="G30" i="7"/>
  <c r="B30" i="7"/>
  <c r="A30" i="7"/>
  <c r="A70" i="7" s="1"/>
  <c r="A95" i="7" s="1"/>
  <c r="A20" i="7"/>
  <c r="A64" i="7" s="1"/>
  <c r="A89" i="7" s="1"/>
  <c r="B20" i="7"/>
  <c r="C20" i="7"/>
  <c r="D20" i="7"/>
  <c r="E20" i="7"/>
  <c r="F20" i="7"/>
  <c r="G20" i="7"/>
  <c r="A21" i="7"/>
  <c r="A65" i="7" s="1"/>
  <c r="A90" i="7" s="1"/>
  <c r="B21" i="7"/>
  <c r="C21" i="7"/>
  <c r="D21" i="7"/>
  <c r="E21" i="7"/>
  <c r="F21" i="7"/>
  <c r="G21" i="7"/>
  <c r="A22" i="7"/>
  <c r="A66" i="7" s="1"/>
  <c r="A91" i="7" s="1"/>
  <c r="B22" i="7"/>
  <c r="C22" i="7"/>
  <c r="D22" i="7"/>
  <c r="E22" i="7"/>
  <c r="F22" i="7"/>
  <c r="G22" i="7"/>
  <c r="A23" i="7"/>
  <c r="A67" i="7" s="1"/>
  <c r="A92" i="7" s="1"/>
  <c r="B23" i="7"/>
  <c r="C23" i="7"/>
  <c r="D23" i="7"/>
  <c r="E23" i="7"/>
  <c r="F23" i="7"/>
  <c r="G23" i="7"/>
  <c r="A24" i="7"/>
  <c r="A68" i="7" s="1"/>
  <c r="A93" i="7" s="1"/>
  <c r="B24" i="7"/>
  <c r="C24" i="7"/>
  <c r="D24" i="7"/>
  <c r="E24" i="7"/>
  <c r="F24" i="7"/>
  <c r="G24" i="7"/>
  <c r="A25" i="7"/>
  <c r="A69" i="7" s="1"/>
  <c r="A94" i="7" s="1"/>
  <c r="B25" i="7"/>
  <c r="C25" i="7"/>
  <c r="D25" i="7"/>
  <c r="E25" i="7"/>
  <c r="F25" i="7"/>
  <c r="G25" i="7"/>
  <c r="C19" i="7"/>
  <c r="D19" i="7"/>
  <c r="E19" i="7"/>
  <c r="F19" i="7"/>
  <c r="G19" i="7"/>
  <c r="B19" i="7"/>
  <c r="A19" i="7"/>
  <c r="A63" i="7" s="1"/>
  <c r="A88" i="7" s="1"/>
  <c r="A12" i="7"/>
  <c r="A60" i="7" s="1"/>
  <c r="A85" i="7" s="1"/>
  <c r="B12" i="7"/>
  <c r="C12" i="7"/>
  <c r="D12" i="7"/>
  <c r="E12" i="7"/>
  <c r="F12" i="7"/>
  <c r="G12" i="7"/>
  <c r="A13" i="7"/>
  <c r="A61" i="7" s="1"/>
  <c r="A86" i="7" s="1"/>
  <c r="B13" i="7"/>
  <c r="C13" i="7"/>
  <c r="D13" i="7"/>
  <c r="E13" i="7"/>
  <c r="F13" i="7"/>
  <c r="G13" i="7"/>
  <c r="A14" i="7"/>
  <c r="A62" i="7" s="1"/>
  <c r="A87" i="7" s="1"/>
  <c r="B14" i="7"/>
  <c r="C14" i="7"/>
  <c r="D14" i="7"/>
  <c r="E14" i="7"/>
  <c r="F14" i="7"/>
  <c r="G14" i="7"/>
  <c r="C11" i="7"/>
  <c r="D11" i="7"/>
  <c r="E11" i="7"/>
  <c r="F11" i="7"/>
  <c r="G11" i="7"/>
  <c r="B11" i="7"/>
  <c r="A11" i="7"/>
  <c r="A59" i="7" s="1"/>
  <c r="A84" i="7" s="1"/>
  <c r="P9" i="5"/>
  <c r="D49" i="7" l="1"/>
  <c r="C49" i="7"/>
  <c r="E49" i="7"/>
  <c r="C15" i="7" l="1"/>
  <c r="C4" i="7" s="1"/>
  <c r="D15" i="7"/>
  <c r="D4" i="7" s="1"/>
  <c r="E15" i="7"/>
  <c r="E4" i="7" s="1"/>
  <c r="F15" i="7"/>
  <c r="F4" i="7" s="1"/>
  <c r="G15" i="7"/>
  <c r="G4" i="7" s="1"/>
  <c r="B15" i="7"/>
  <c r="B4" i="7" s="1"/>
  <c r="D26" i="7"/>
  <c r="D5" i="7" s="1"/>
  <c r="E26" i="7"/>
  <c r="E5" i="7" s="1"/>
  <c r="F26" i="7"/>
  <c r="F5" i="7" s="1"/>
  <c r="G26" i="7"/>
  <c r="G5" i="7" s="1"/>
  <c r="C26" i="7"/>
  <c r="C5" i="7" s="1"/>
  <c r="B26" i="7"/>
  <c r="B5" i="7" s="1"/>
  <c r="D36" i="7"/>
  <c r="D6" i="7" s="1"/>
  <c r="E36" i="7"/>
  <c r="E6" i="7" s="1"/>
  <c r="F36" i="7"/>
  <c r="F6" i="7" s="1"/>
  <c r="G36" i="7"/>
  <c r="G6" i="7" s="1"/>
  <c r="C36" i="7"/>
  <c r="C6" i="7" s="1"/>
  <c r="B36" i="7"/>
  <c r="B6" i="7" s="1"/>
  <c r="G45" i="7"/>
  <c r="G7" i="7" s="1"/>
  <c r="F45" i="7"/>
  <c r="F7" i="7" s="1"/>
  <c r="E45" i="7"/>
  <c r="E7" i="7" s="1"/>
  <c r="D45" i="7"/>
  <c r="D7" i="7" s="1"/>
  <c r="B45" i="7"/>
  <c r="B7" i="7" s="1"/>
  <c r="C45" i="7"/>
  <c r="C7" i="7" s="1"/>
  <c r="C17" i="5"/>
  <c r="D17" i="4"/>
  <c r="E17" i="4"/>
  <c r="F17" i="4"/>
  <c r="G17" i="4"/>
  <c r="H17" i="4"/>
  <c r="I17" i="4"/>
  <c r="J17" i="4"/>
  <c r="K17" i="4"/>
  <c r="L17" i="4"/>
  <c r="C17" i="4"/>
  <c r="P17" i="4" s="1"/>
  <c r="Q17" i="4" s="1"/>
  <c r="R17" i="4" s="1"/>
  <c r="L18" i="3"/>
  <c r="D18" i="3"/>
  <c r="E18" i="3"/>
  <c r="P18" i="3" s="1"/>
  <c r="Q18" i="3" s="1"/>
  <c r="R18" i="3" s="1"/>
  <c r="F18" i="3"/>
  <c r="G18" i="3"/>
  <c r="H18" i="3"/>
  <c r="I18" i="3"/>
  <c r="J18" i="3"/>
  <c r="K18" i="3"/>
  <c r="M18" i="3" s="1"/>
  <c r="C18" i="3"/>
  <c r="L17" i="2"/>
  <c r="D17" i="2"/>
  <c r="E17" i="2"/>
  <c r="F17" i="2"/>
  <c r="G17" i="2"/>
  <c r="O17" i="2" s="1"/>
  <c r="H17" i="2"/>
  <c r="I17" i="2"/>
  <c r="J17" i="2"/>
  <c r="K17" i="2"/>
  <c r="M17" i="2" s="1"/>
  <c r="C17" i="2"/>
  <c r="P17" i="2" s="1"/>
  <c r="Q17" i="2" s="1"/>
  <c r="R17" i="2" s="1"/>
  <c r="R11" i="3"/>
  <c r="Q13" i="4"/>
  <c r="R13" i="4" s="1"/>
  <c r="Q11" i="4"/>
  <c r="R11" i="4" s="1"/>
  <c r="Q15" i="3"/>
  <c r="R15" i="3" s="1"/>
  <c r="Q11" i="3"/>
  <c r="P13" i="5"/>
  <c r="Q13" i="5" s="1"/>
  <c r="R13" i="5" s="1"/>
  <c r="P12" i="5"/>
  <c r="Q12" i="5" s="1"/>
  <c r="R12" i="5" s="1"/>
  <c r="P11" i="5"/>
  <c r="Q11" i="5" s="1"/>
  <c r="R11" i="5" s="1"/>
  <c r="P10" i="5"/>
  <c r="Q10" i="5" s="1"/>
  <c r="R10" i="5" s="1"/>
  <c r="Q9" i="5"/>
  <c r="R9" i="5" s="1"/>
  <c r="P14" i="4"/>
  <c r="Q14" i="4" s="1"/>
  <c r="R14" i="4" s="1"/>
  <c r="P13" i="4"/>
  <c r="P12" i="4"/>
  <c r="Q12" i="4" s="1"/>
  <c r="R12" i="4" s="1"/>
  <c r="P11" i="4"/>
  <c r="P10" i="4"/>
  <c r="Q10" i="4" s="1"/>
  <c r="R10" i="4" s="1"/>
  <c r="P9" i="4"/>
  <c r="Q9" i="4" s="1"/>
  <c r="R9" i="4" s="1"/>
  <c r="P15" i="3"/>
  <c r="P14" i="3"/>
  <c r="Q14" i="3" s="1"/>
  <c r="R14" i="3" s="1"/>
  <c r="P13" i="3"/>
  <c r="Q13" i="3" s="1"/>
  <c r="R13" i="3" s="1"/>
  <c r="P12" i="3"/>
  <c r="Q12" i="3" s="1"/>
  <c r="R12" i="3" s="1"/>
  <c r="P11" i="3"/>
  <c r="P10" i="3"/>
  <c r="Q10" i="3" s="1"/>
  <c r="R10" i="3" s="1"/>
  <c r="P9" i="3"/>
  <c r="Q9" i="3" s="1"/>
  <c r="R9" i="3" s="1"/>
  <c r="P12" i="2"/>
  <c r="Q12" i="2" s="1"/>
  <c r="R12" i="2" s="1"/>
  <c r="P11" i="2"/>
  <c r="Q11" i="2" s="1"/>
  <c r="R11" i="2" s="1"/>
  <c r="P10" i="2"/>
  <c r="Q10" i="2" s="1"/>
  <c r="R10" i="2" s="1"/>
  <c r="P9" i="2"/>
  <c r="O13" i="5"/>
  <c r="O12" i="5"/>
  <c r="O11" i="5"/>
  <c r="O10" i="5"/>
  <c r="O9" i="5"/>
  <c r="O14" i="4"/>
  <c r="O13" i="4"/>
  <c r="O12" i="4"/>
  <c r="O11" i="4"/>
  <c r="O10" i="4"/>
  <c r="O9" i="4"/>
  <c r="O15" i="3"/>
  <c r="O14" i="3"/>
  <c r="O13" i="3"/>
  <c r="O12" i="3"/>
  <c r="O11" i="3"/>
  <c r="O10" i="3"/>
  <c r="O9" i="3"/>
  <c r="O12" i="2"/>
  <c r="O11" i="2"/>
  <c r="O10" i="2"/>
  <c r="O9" i="2"/>
  <c r="N13" i="5"/>
  <c r="N12" i="5"/>
  <c r="N11" i="5"/>
  <c r="N10" i="5"/>
  <c r="N9" i="5"/>
  <c r="N14" i="4"/>
  <c r="N13" i="4"/>
  <c r="N12" i="4"/>
  <c r="N11" i="4"/>
  <c r="N10" i="4"/>
  <c r="N9" i="4"/>
  <c r="N15" i="3"/>
  <c r="N14" i="3"/>
  <c r="N13" i="3"/>
  <c r="N12" i="3"/>
  <c r="N11" i="3"/>
  <c r="N10" i="3"/>
  <c r="N9" i="3"/>
  <c r="N12" i="2"/>
  <c r="N11" i="2"/>
  <c r="N10" i="2"/>
  <c r="N9" i="2"/>
  <c r="M13" i="5"/>
  <c r="D17" i="5" s="1"/>
  <c r="M12" i="5"/>
  <c r="M11" i="5"/>
  <c r="M10" i="5"/>
  <c r="M9" i="5"/>
  <c r="M14" i="4"/>
  <c r="M13" i="4"/>
  <c r="M12" i="4"/>
  <c r="M11" i="4"/>
  <c r="M10" i="4"/>
  <c r="M9" i="4"/>
  <c r="M15" i="3"/>
  <c r="M14" i="3"/>
  <c r="M13" i="3"/>
  <c r="M12" i="3"/>
  <c r="M11" i="3"/>
  <c r="M10" i="3"/>
  <c r="M9" i="3"/>
  <c r="M12" i="2"/>
  <c r="M11" i="2"/>
  <c r="M10" i="2"/>
  <c r="M9" i="2"/>
  <c r="N17" i="2" l="1"/>
  <c r="R9" i="2"/>
  <c r="Q9" i="2"/>
  <c r="N18" i="3"/>
  <c r="O18" i="3"/>
  <c r="M17" i="4"/>
  <c r="N17" i="4"/>
  <c r="O17" i="4"/>
  <c r="K17" i="5"/>
  <c r="J17" i="5"/>
  <c r="G17" i="5"/>
  <c r="F17" i="5"/>
  <c r="E17" i="5"/>
  <c r="H17" i="5"/>
  <c r="I17" i="5"/>
  <c r="L17" i="5"/>
  <c r="P17" i="5" l="1"/>
  <c r="Q17" i="5" s="1"/>
  <c r="R17" i="5" s="1"/>
  <c r="O17" i="5"/>
  <c r="N17" i="5"/>
  <c r="M17" i="5"/>
</calcChain>
</file>

<file path=xl/sharedStrings.xml><?xml version="1.0" encoding="utf-8"?>
<sst xmlns="http://schemas.openxmlformats.org/spreadsheetml/2006/main" count="217" uniqueCount="78">
  <si>
    <t>Mesure du temps de cycle</t>
  </si>
  <si>
    <t>Allure appréciée :</t>
  </si>
  <si>
    <t>Poste de travail : Poste 1</t>
  </si>
  <si>
    <t>Facteur correctif DP :</t>
  </si>
  <si>
    <t>No.</t>
  </si>
  <si>
    <t>Séquence d'opérations pour un cycle</t>
  </si>
  <si>
    <t>Min</t>
  </si>
  <si>
    <t>Moy</t>
  </si>
  <si>
    <t>Max</t>
  </si>
  <si>
    <t>1er quartile</t>
  </si>
  <si>
    <t>Temps Std</t>
  </si>
  <si>
    <t>Temps alloué</t>
  </si>
  <si>
    <t>Cycle time</t>
  </si>
  <si>
    <t>Non value added activities</t>
  </si>
  <si>
    <t>a</t>
  </si>
  <si>
    <t>b</t>
  </si>
  <si>
    <t>c</t>
  </si>
  <si>
    <t>d</t>
  </si>
  <si>
    <t>e</t>
  </si>
  <si>
    <t>* Entourez les valeurs anormales résultant de l'observation dans le temps et expliquez clairement les raisons de celles-ci</t>
  </si>
  <si>
    <t>PM</t>
  </si>
  <si>
    <t>Point de mesure</t>
  </si>
  <si>
    <t>Poste de travail : Poste 2</t>
  </si>
  <si>
    <t>Poste de travail : Poste 3</t>
  </si>
  <si>
    <t>Poste de travail : Poste 4</t>
  </si>
  <si>
    <t>Poste</t>
  </si>
  <si>
    <t>Poste 1</t>
  </si>
  <si>
    <t>Poste 2</t>
  </si>
  <si>
    <t>Poste 3</t>
  </si>
  <si>
    <t>Poste 4</t>
  </si>
  <si>
    <t>TOTAL</t>
  </si>
  <si>
    <t>Poste 5 : Robot</t>
  </si>
  <si>
    <t>Temps de cycle</t>
  </si>
  <si>
    <t>Temps 1</t>
  </si>
  <si>
    <t>Temps 2</t>
  </si>
  <si>
    <t>Temps 3</t>
  </si>
  <si>
    <t>Temps 4</t>
  </si>
  <si>
    <t>Temps 5</t>
  </si>
  <si>
    <t>Temps 6</t>
  </si>
  <si>
    <t>Temps 7</t>
  </si>
  <si>
    <t>Temps 8</t>
  </si>
  <si>
    <t>STEP</t>
  </si>
  <si>
    <t>POSTE 1</t>
  </si>
  <si>
    <t>POSTE 2</t>
  </si>
  <si>
    <t>POSTE 3</t>
  </si>
  <si>
    <t>POSTE 4</t>
  </si>
  <si>
    <t>Temps moyen</t>
  </si>
  <si>
    <t xml:space="preserve">Produit : </t>
  </si>
  <si>
    <t xml:space="preserve">Processus : </t>
  </si>
  <si>
    <t xml:space="preserve">Date : </t>
  </si>
  <si>
    <t xml:space="preserve">Analysé par : </t>
  </si>
  <si>
    <t>Tache 1</t>
  </si>
  <si>
    <t>Tache 6</t>
  </si>
  <si>
    <t>Tache 2</t>
  </si>
  <si>
    <t>Tache 3</t>
  </si>
  <si>
    <t>Tache 4</t>
  </si>
  <si>
    <t>Tache 5</t>
  </si>
  <si>
    <t>Taceh 2</t>
  </si>
  <si>
    <t>Taceh 7</t>
  </si>
  <si>
    <t>Diagramme Yamazumi automatique</t>
  </si>
  <si>
    <t>1. Commençons par un peu de rappels !</t>
  </si>
  <si>
    <t>3. Voici comment l'utiliser étape par étape.</t>
  </si>
  <si>
    <t>Bonne utilisation de ce kit !</t>
  </si>
  <si>
    <t>4. Envie d'aller plus loin ?</t>
  </si>
  <si>
    <t>https://pulsa-conseil.fr/la-newsletter/</t>
  </si>
  <si>
    <t>https://pulsa-conseil.fr/blog/</t>
  </si>
  <si>
    <t>5. Et pour échanger avec l'équipe c'est ici.</t>
  </si>
  <si>
    <t>https://www.linkedin.com/in/valentin-pesselier/</t>
  </si>
  <si>
    <t>valentin.pesselier@pulsa-conseil.fr</t>
  </si>
  <si>
    <t>PULSA - Sommaire de ce kit pour Yamazumi.</t>
  </si>
  <si>
    <t>2. Ce kit a été conçu comme un guide pour vous lancer dans vos activités de Yamazumin.</t>
  </si>
  <si>
    <t>Onglet "Poste 1, 2, 3 etc."</t>
  </si>
  <si>
    <t>Renseignez les tâches par poste.</t>
  </si>
  <si>
    <t>Mesurez des temps sur le terrain.</t>
  </si>
  <si>
    <t>L'ensemble des calculs se feront automatiquement.</t>
  </si>
  <si>
    <t>Onglet "Yamazumi"</t>
  </si>
  <si>
    <t>L'ensemble des informations seront reportées cur cet onglet.</t>
  </si>
  <si>
    <t>Les Yamazumi sont prêts, plus qu'à les analyser 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</si>
</sst>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3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36"/>
      <color theme="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sz val="18"/>
      <color theme="0"/>
      <name val="Calibri"/>
      <family val="2"/>
      <scheme val="minor"/>
    </font>
    <font>
      <b/>
      <sz val="14"/>
      <color theme="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0"/>
      <name val="Arial"/>
      <family val="2"/>
    </font>
    <font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D1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4" fillId="0" borderId="0"/>
  </cellStyleXfs>
  <cellXfs count="234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/>
    <xf numFmtId="0" fontId="2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7" fontId="0" fillId="0" borderId="1" xfId="0" applyNumberForma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7" fontId="0" fillId="0" borderId="1" xfId="0" applyNumberFormat="1" applyBorder="1"/>
    <xf numFmtId="47" fontId="0" fillId="0" borderId="31" xfId="0" applyNumberFormat="1" applyBorder="1"/>
    <xf numFmtId="47" fontId="0" fillId="0" borderId="32" xfId="0" applyNumberFormat="1" applyBorder="1"/>
    <xf numFmtId="47" fontId="0" fillId="0" borderId="33" xfId="0" applyNumberFormat="1" applyBorder="1"/>
    <xf numFmtId="47" fontId="4" fillId="0" borderId="1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right" vertical="center"/>
    </xf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left" wrapText="1"/>
    </xf>
    <xf numFmtId="47" fontId="4" fillId="3" borderId="42" xfId="0" applyNumberFormat="1" applyFont="1" applyFill="1" applyBorder="1" applyAlignment="1">
      <alignment horizontal="center"/>
    </xf>
    <xf numFmtId="47" fontId="4" fillId="3" borderId="43" xfId="0" applyNumberFormat="1" applyFont="1" applyFill="1" applyBorder="1" applyAlignment="1">
      <alignment horizontal="center"/>
    </xf>
    <xf numFmtId="0" fontId="4" fillId="3" borderId="44" xfId="0" applyFont="1" applyFill="1" applyBorder="1" applyAlignment="1">
      <alignment horizontal="left" wrapText="1"/>
    </xf>
    <xf numFmtId="47" fontId="4" fillId="3" borderId="45" xfId="0" applyNumberFormat="1" applyFont="1" applyFill="1" applyBorder="1" applyAlignment="1">
      <alignment horizontal="center"/>
    </xf>
    <xf numFmtId="47" fontId="4" fillId="3" borderId="46" xfId="0" applyNumberFormat="1" applyFont="1" applyFill="1" applyBorder="1" applyAlignment="1">
      <alignment horizontal="center"/>
    </xf>
    <xf numFmtId="0" fontId="8" fillId="5" borderId="38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 wrapText="1"/>
    </xf>
    <xf numFmtId="0" fontId="8" fillId="5" borderId="40" xfId="0" applyFont="1" applyFill="1" applyBorder="1" applyAlignment="1">
      <alignment horizontal="center" vertical="center" wrapText="1"/>
    </xf>
    <xf numFmtId="47" fontId="4" fillId="5" borderId="42" xfId="0" applyNumberFormat="1" applyFont="1" applyFill="1" applyBorder="1" applyAlignment="1">
      <alignment horizontal="center"/>
    </xf>
    <xf numFmtId="47" fontId="4" fillId="5" borderId="43" xfId="0" applyNumberFormat="1" applyFont="1" applyFill="1" applyBorder="1" applyAlignment="1">
      <alignment horizontal="center"/>
    </xf>
    <xf numFmtId="0" fontId="4" fillId="5" borderId="41" xfId="0" applyFont="1" applyFill="1" applyBorder="1" applyAlignment="1">
      <alignment wrapText="1"/>
    </xf>
    <xf numFmtId="0" fontId="0" fillId="5" borderId="41" xfId="0" applyFill="1" applyBorder="1" applyAlignment="1">
      <alignment wrapText="1"/>
    </xf>
    <xf numFmtId="47" fontId="0" fillId="5" borderId="42" xfId="0" applyNumberFormat="1" applyFill="1" applyBorder="1" applyAlignment="1">
      <alignment horizontal="center"/>
    </xf>
    <xf numFmtId="47" fontId="0" fillId="5" borderId="43" xfId="0" applyNumberFormat="1" applyFill="1" applyBorder="1" applyAlignment="1">
      <alignment horizontal="center"/>
    </xf>
    <xf numFmtId="0" fontId="8" fillId="6" borderId="38" xfId="0" applyFont="1" applyFill="1" applyBorder="1" applyAlignment="1">
      <alignment horizontal="center" vertical="center" wrapText="1"/>
    </xf>
    <xf numFmtId="0" fontId="8" fillId="6" borderId="39" xfId="0" applyFont="1" applyFill="1" applyBorder="1" applyAlignment="1">
      <alignment horizontal="center" vertical="center" wrapText="1"/>
    </xf>
    <xf numFmtId="0" fontId="8" fillId="6" borderId="40" xfId="0" applyFont="1" applyFill="1" applyBorder="1" applyAlignment="1">
      <alignment horizontal="center" vertical="center" wrapText="1"/>
    </xf>
    <xf numFmtId="0" fontId="4" fillId="6" borderId="41" xfId="0" applyFont="1" applyFill="1" applyBorder="1"/>
    <xf numFmtId="47" fontId="4" fillId="6" borderId="42" xfId="0" applyNumberFormat="1" applyFont="1" applyFill="1" applyBorder="1" applyAlignment="1">
      <alignment horizontal="center"/>
    </xf>
    <xf numFmtId="47" fontId="4" fillId="6" borderId="43" xfId="0" applyNumberFormat="1" applyFont="1" applyFill="1" applyBorder="1" applyAlignment="1">
      <alignment horizontal="center"/>
    </xf>
    <xf numFmtId="0" fontId="0" fillId="6" borderId="41" xfId="0" applyFill="1" applyBorder="1"/>
    <xf numFmtId="0" fontId="0" fillId="6" borderId="41" xfId="0" applyFill="1" applyBorder="1" applyAlignment="1">
      <alignment wrapText="1"/>
    </xf>
    <xf numFmtId="47" fontId="0" fillId="6" borderId="42" xfId="0" applyNumberFormat="1" applyFill="1" applyBorder="1" applyAlignment="1">
      <alignment horizontal="center"/>
    </xf>
    <xf numFmtId="47" fontId="0" fillId="6" borderId="43" xfId="0" applyNumberFormat="1" applyFill="1" applyBorder="1" applyAlignment="1">
      <alignment horizontal="center"/>
    </xf>
    <xf numFmtId="0" fontId="4" fillId="6" borderId="44" xfId="0" applyFont="1" applyFill="1" applyBorder="1" applyAlignment="1">
      <alignment wrapText="1"/>
    </xf>
    <xf numFmtId="47" fontId="0" fillId="6" borderId="45" xfId="0" applyNumberFormat="1" applyFill="1" applyBorder="1" applyAlignment="1">
      <alignment horizontal="center"/>
    </xf>
    <xf numFmtId="47" fontId="0" fillId="6" borderId="46" xfId="0" applyNumberFormat="1" applyFill="1" applyBorder="1" applyAlignment="1">
      <alignment horizontal="center"/>
    </xf>
    <xf numFmtId="0" fontId="8" fillId="9" borderId="38" xfId="0" applyFont="1" applyFill="1" applyBorder="1" applyAlignment="1">
      <alignment horizontal="center" vertical="center" wrapText="1"/>
    </xf>
    <xf numFmtId="0" fontId="8" fillId="9" borderId="39" xfId="0" applyFont="1" applyFill="1" applyBorder="1" applyAlignment="1">
      <alignment horizontal="center" vertical="center" wrapText="1"/>
    </xf>
    <xf numFmtId="0" fontId="8" fillId="9" borderId="40" xfId="0" applyFont="1" applyFill="1" applyBorder="1" applyAlignment="1">
      <alignment horizontal="center" vertical="center" wrapText="1"/>
    </xf>
    <xf numFmtId="0" fontId="4" fillId="9" borderId="41" xfId="0" applyFont="1" applyFill="1" applyBorder="1"/>
    <xf numFmtId="47" fontId="4" fillId="9" borderId="42" xfId="0" applyNumberFormat="1" applyFont="1" applyFill="1" applyBorder="1" applyAlignment="1">
      <alignment horizontal="center"/>
    </xf>
    <xf numFmtId="47" fontId="4" fillId="9" borderId="43" xfId="0" applyNumberFormat="1" applyFont="1" applyFill="1" applyBorder="1" applyAlignment="1">
      <alignment horizontal="center"/>
    </xf>
    <xf numFmtId="0" fontId="4" fillId="9" borderId="44" xfId="0" applyFont="1" applyFill="1" applyBorder="1"/>
    <xf numFmtId="47" fontId="0" fillId="9" borderId="45" xfId="0" applyNumberFormat="1" applyFill="1" applyBorder="1" applyAlignment="1">
      <alignment horizontal="center"/>
    </xf>
    <xf numFmtId="47" fontId="0" fillId="9" borderId="46" xfId="0" applyNumberFormat="1" applyFill="1" applyBorder="1" applyAlignment="1">
      <alignment horizontal="center"/>
    </xf>
    <xf numFmtId="47" fontId="0" fillId="0" borderId="2" xfId="0" applyNumberFormat="1" applyBorder="1" applyAlignment="1">
      <alignment horizontal="center" vertical="center"/>
    </xf>
    <xf numFmtId="47" fontId="0" fillId="0" borderId="31" xfId="0" applyNumberFormat="1" applyBorder="1" applyAlignment="1">
      <alignment horizontal="center" vertical="center"/>
    </xf>
    <xf numFmtId="47" fontId="0" fillId="0" borderId="1" xfId="0" applyNumberFormat="1" applyBorder="1" applyAlignment="1">
      <alignment horizontal="center" vertical="center"/>
    </xf>
    <xf numFmtId="47" fontId="0" fillId="0" borderId="32" xfId="0" applyNumberFormat="1" applyBorder="1" applyAlignment="1">
      <alignment horizontal="center" vertical="center"/>
    </xf>
    <xf numFmtId="47" fontId="0" fillId="0" borderId="33" xfId="0" applyNumberForma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6" borderId="35" xfId="0" applyFont="1" applyFill="1" applyBorder="1" applyAlignment="1">
      <alignment horizontal="center" wrapText="1"/>
    </xf>
    <xf numFmtId="47" fontId="8" fillId="6" borderId="36" xfId="0" applyNumberFormat="1" applyFont="1" applyFill="1" applyBorder="1" applyAlignment="1">
      <alignment horizontal="center"/>
    </xf>
    <xf numFmtId="47" fontId="8" fillId="6" borderId="37" xfId="0" applyNumberFormat="1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47" fontId="8" fillId="5" borderId="36" xfId="0" applyNumberFormat="1" applyFont="1" applyFill="1" applyBorder="1" applyAlignment="1">
      <alignment horizontal="center"/>
    </xf>
    <xf numFmtId="47" fontId="8" fillId="5" borderId="37" xfId="0" applyNumberFormat="1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 wrapText="1"/>
    </xf>
    <xf numFmtId="47" fontId="8" fillId="3" borderId="36" xfId="0" applyNumberFormat="1" applyFont="1" applyFill="1" applyBorder="1" applyAlignment="1">
      <alignment horizontal="center"/>
    </xf>
    <xf numFmtId="0" fontId="8" fillId="9" borderId="35" xfId="0" applyFont="1" applyFill="1" applyBorder="1" applyAlignment="1">
      <alignment horizontal="center"/>
    </xf>
    <xf numFmtId="47" fontId="8" fillId="9" borderId="36" xfId="0" applyNumberFormat="1" applyFont="1" applyFill="1" applyBorder="1" applyAlignment="1">
      <alignment horizontal="center"/>
    </xf>
    <xf numFmtId="47" fontId="8" fillId="9" borderId="37" xfId="0" applyNumberFormat="1" applyFont="1" applyFill="1" applyBorder="1" applyAlignment="1">
      <alignment horizontal="center"/>
    </xf>
    <xf numFmtId="47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47" fontId="0" fillId="0" borderId="0" xfId="0" applyNumberFormat="1" applyAlignment="1">
      <alignment horizontal="center"/>
    </xf>
    <xf numFmtId="47" fontId="0" fillId="5" borderId="48" xfId="0" applyNumberFormat="1" applyFill="1" applyBorder="1" applyAlignment="1">
      <alignment horizontal="center"/>
    </xf>
    <xf numFmtId="0" fontId="0" fillId="12" borderId="20" xfId="0" applyFill="1" applyBorder="1"/>
    <xf numFmtId="0" fontId="0" fillId="12" borderId="18" xfId="0" applyFill="1" applyBorder="1"/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47" fontId="0" fillId="0" borderId="0" xfId="0" applyNumberFormat="1"/>
    <xf numFmtId="0" fontId="9" fillId="10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7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14" borderId="24" xfId="0" applyFill="1" applyBorder="1" applyAlignment="1">
      <alignment horizontal="center" wrapText="1"/>
    </xf>
    <xf numFmtId="47" fontId="0" fillId="14" borderId="20" xfId="0" applyNumberFormat="1" applyFill="1" applyBorder="1" applyAlignment="1">
      <alignment horizontal="center"/>
    </xf>
    <xf numFmtId="47" fontId="0" fillId="14" borderId="21" xfId="0" applyNumberFormat="1" applyFill="1" applyBorder="1" applyAlignment="1">
      <alignment horizontal="center"/>
    </xf>
    <xf numFmtId="0" fontId="8" fillId="14" borderId="35" xfId="0" applyFont="1" applyFill="1" applyBorder="1" applyAlignment="1">
      <alignment horizontal="center" wrapText="1"/>
    </xf>
    <xf numFmtId="0" fontId="0" fillId="14" borderId="0" xfId="0" applyFill="1"/>
    <xf numFmtId="0" fontId="0" fillId="14" borderId="20" xfId="0" applyFill="1" applyBorder="1"/>
    <xf numFmtId="0" fontId="0" fillId="14" borderId="18" xfId="0" applyFill="1" applyBorder="1"/>
    <xf numFmtId="0" fontId="0" fillId="14" borderId="21" xfId="0" applyFill="1" applyBorder="1"/>
    <xf numFmtId="0" fontId="8" fillId="14" borderId="36" xfId="0" applyFont="1" applyFill="1" applyBorder="1" applyAlignment="1">
      <alignment horizontal="center"/>
    </xf>
    <xf numFmtId="0" fontId="8" fillId="14" borderId="37" xfId="0" applyFont="1" applyFill="1" applyBorder="1" applyAlignment="1">
      <alignment horizontal="center"/>
    </xf>
    <xf numFmtId="0" fontId="0" fillId="14" borderId="49" xfId="0" applyFill="1" applyBorder="1"/>
    <xf numFmtId="47" fontId="0" fillId="14" borderId="18" xfId="0" applyNumberFormat="1" applyFill="1" applyBorder="1" applyAlignment="1">
      <alignment horizontal="center"/>
    </xf>
    <xf numFmtId="0" fontId="9" fillId="10" borderId="15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8" fillId="11" borderId="24" xfId="0" applyFont="1" applyFill="1" applyBorder="1" applyAlignment="1">
      <alignment horizontal="left" wrapText="1"/>
    </xf>
    <xf numFmtId="47" fontId="8" fillId="11" borderId="20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left" wrapText="1"/>
    </xf>
    <xf numFmtId="47" fontId="0" fillId="12" borderId="20" xfId="0" applyNumberFormat="1" applyFill="1" applyBorder="1" applyAlignment="1">
      <alignment horizontal="center"/>
    </xf>
    <xf numFmtId="0" fontId="4" fillId="5" borderId="24" xfId="0" applyFont="1" applyFill="1" applyBorder="1" applyAlignment="1">
      <alignment wrapText="1"/>
    </xf>
    <xf numFmtId="0" fontId="0" fillId="5" borderId="24" xfId="0" applyFill="1" applyBorder="1" applyAlignment="1">
      <alignment wrapText="1"/>
    </xf>
    <xf numFmtId="0" fontId="4" fillId="6" borderId="24" xfId="0" applyFont="1" applyFill="1" applyBorder="1"/>
    <xf numFmtId="0" fontId="0" fillId="6" borderId="24" xfId="0" applyFill="1" applyBorder="1"/>
    <xf numFmtId="0" fontId="0" fillId="6" borderId="24" xfId="0" applyFill="1" applyBorder="1" applyAlignment="1">
      <alignment wrapText="1"/>
    </xf>
    <xf numFmtId="0" fontId="4" fillId="9" borderId="24" xfId="0" applyFont="1" applyFill="1" applyBorder="1"/>
    <xf numFmtId="0" fontId="0" fillId="14" borderId="49" xfId="0" applyFill="1" applyBorder="1" applyAlignment="1">
      <alignment wrapText="1"/>
    </xf>
    <xf numFmtId="0" fontId="0" fillId="3" borderId="22" xfId="0" applyFill="1" applyBorder="1" applyAlignment="1">
      <alignment horizontal="left" wrapText="1"/>
    </xf>
    <xf numFmtId="47" fontId="0" fillId="3" borderId="15" xfId="0" applyNumberFormat="1" applyFill="1" applyBorder="1" applyAlignment="1">
      <alignment horizontal="center"/>
    </xf>
    <xf numFmtId="47" fontId="0" fillId="12" borderId="15" xfId="0" applyNumberFormat="1" applyFill="1" applyBorder="1" applyAlignment="1">
      <alignment horizontal="center"/>
    </xf>
    <xf numFmtId="47" fontId="0" fillId="12" borderId="19" xfId="0" applyNumberFormat="1" applyFill="1" applyBorder="1" applyAlignment="1">
      <alignment horizontal="center"/>
    </xf>
    <xf numFmtId="0" fontId="0" fillId="3" borderId="24" xfId="0" applyFill="1" applyBorder="1" applyAlignment="1">
      <alignment horizontal="left" wrapText="1"/>
    </xf>
    <xf numFmtId="0" fontId="0" fillId="9" borderId="24" xfId="0" applyFill="1" applyBorder="1"/>
    <xf numFmtId="47" fontId="8" fillId="11" borderId="18" xfId="0" applyNumberFormat="1" applyFont="1" applyFill="1" applyBorder="1" applyAlignment="1">
      <alignment horizontal="center"/>
    </xf>
    <xf numFmtId="0" fontId="4" fillId="5" borderId="47" xfId="0" applyFont="1" applyFill="1" applyBorder="1" applyAlignment="1">
      <alignment wrapText="1"/>
    </xf>
    <xf numFmtId="47" fontId="0" fillId="5" borderId="50" xfId="0" applyNumberFormat="1" applyFill="1" applyBorder="1" applyAlignment="1">
      <alignment horizontal="center"/>
    </xf>
    <xf numFmtId="0" fontId="8" fillId="14" borderId="37" xfId="0" applyFont="1" applyFill="1" applyBorder="1" applyAlignment="1">
      <alignment horizontal="center" wrapText="1"/>
    </xf>
    <xf numFmtId="0" fontId="4" fillId="14" borderId="49" xfId="0" applyFont="1" applyFill="1" applyBorder="1" applyAlignment="1">
      <alignment horizontal="center" wrapText="1"/>
    </xf>
    <xf numFmtId="47" fontId="4" fillId="14" borderId="21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top"/>
    </xf>
    <xf numFmtId="0" fontId="0" fillId="0" borderId="4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6" xfId="0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left"/>
    </xf>
    <xf numFmtId="0" fontId="6" fillId="2" borderId="17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7" borderId="35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7" fillId="7" borderId="37" xfId="0" applyFont="1" applyFill="1" applyBorder="1" applyAlignment="1">
      <alignment horizontal="center" vertical="center" wrapText="1"/>
    </xf>
    <xf numFmtId="0" fontId="7" fillId="13" borderId="35" xfId="0" applyFont="1" applyFill="1" applyBorder="1" applyAlignment="1">
      <alignment horizontal="center" vertical="center" wrapText="1"/>
    </xf>
    <xf numFmtId="0" fontId="7" fillId="13" borderId="36" xfId="0" applyFont="1" applyFill="1" applyBorder="1" applyAlignment="1">
      <alignment horizontal="center" vertical="center" wrapText="1"/>
    </xf>
    <xf numFmtId="0" fontId="7" fillId="13" borderId="37" xfId="0" applyFont="1" applyFill="1" applyBorder="1" applyAlignment="1">
      <alignment horizontal="center" vertical="center" wrapText="1"/>
    </xf>
    <xf numFmtId="0" fontId="7" fillId="8" borderId="35" xfId="0" applyFont="1" applyFill="1" applyBorder="1" applyAlignment="1">
      <alignment horizontal="center" vertical="center" wrapText="1"/>
    </xf>
    <xf numFmtId="0" fontId="7" fillId="8" borderId="36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47" fontId="8" fillId="11" borderId="0" xfId="0" applyNumberFormat="1" applyFont="1" applyFill="1" applyBorder="1" applyAlignment="1">
      <alignment horizontal="center"/>
    </xf>
    <xf numFmtId="0" fontId="8" fillId="11" borderId="49" xfId="0" applyFont="1" applyFill="1" applyBorder="1" applyAlignment="1">
      <alignment horizontal="left" wrapText="1"/>
    </xf>
    <xf numFmtId="47" fontId="8" fillId="11" borderId="21" xfId="0" applyNumberFormat="1" applyFont="1" applyFill="1" applyBorder="1" applyAlignment="1">
      <alignment horizontal="center"/>
    </xf>
    <xf numFmtId="47" fontId="4" fillId="3" borderId="0" xfId="0" applyNumberFormat="1" applyFont="1" applyFill="1" applyBorder="1" applyAlignment="1">
      <alignment horizontal="center"/>
    </xf>
    <xf numFmtId="47" fontId="4" fillId="12" borderId="0" xfId="0" applyNumberFormat="1" applyFont="1" applyFill="1" applyBorder="1" applyAlignment="1">
      <alignment horizontal="center"/>
    </xf>
    <xf numFmtId="47" fontId="4" fillId="12" borderId="20" xfId="0" applyNumberFormat="1" applyFont="1" applyFill="1" applyBorder="1" applyAlignment="1">
      <alignment horizontal="center"/>
    </xf>
    <xf numFmtId="0" fontId="0" fillId="12" borderId="0" xfId="0" applyFill="1" applyBorder="1"/>
    <xf numFmtId="47" fontId="4" fillId="5" borderId="0" xfId="0" applyNumberFormat="1" applyFont="1" applyFill="1" applyBorder="1" applyAlignment="1">
      <alignment horizontal="center"/>
    </xf>
    <xf numFmtId="47" fontId="0" fillId="5" borderId="0" xfId="0" applyNumberFormat="1" applyFill="1" applyBorder="1" applyAlignment="1">
      <alignment horizontal="center"/>
    </xf>
    <xf numFmtId="47" fontId="0" fillId="6" borderId="0" xfId="0" applyNumberFormat="1" applyFill="1" applyBorder="1" applyAlignment="1">
      <alignment horizontal="center"/>
    </xf>
    <xf numFmtId="47" fontId="4" fillId="9" borderId="20" xfId="0" applyNumberFormat="1" applyFont="1" applyFill="1" applyBorder="1" applyAlignment="1">
      <alignment horizontal="center"/>
    </xf>
    <xf numFmtId="47" fontId="0" fillId="9" borderId="20" xfId="0" applyNumberFormat="1" applyFill="1" applyBorder="1" applyAlignment="1">
      <alignment horizontal="center"/>
    </xf>
    <xf numFmtId="0" fontId="0" fillId="12" borderId="21" xfId="0" applyFill="1" applyBorder="1"/>
    <xf numFmtId="47" fontId="0" fillId="3" borderId="0" xfId="0" applyNumberFormat="1" applyFill="1" applyBorder="1" applyAlignment="1">
      <alignment horizontal="center"/>
    </xf>
    <xf numFmtId="47" fontId="0" fillId="12" borderId="0" xfId="0" applyNumberFormat="1" applyFill="1" applyBorder="1" applyAlignment="1">
      <alignment horizontal="center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0" xfId="1" applyFont="1"/>
    <xf numFmtId="0" fontId="1" fillId="0" borderId="0" xfId="1"/>
    <xf numFmtId="0" fontId="8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/>
    <xf numFmtId="0" fontId="12" fillId="0" borderId="0" xfId="2"/>
    <xf numFmtId="0" fontId="4" fillId="0" borderId="0" xfId="3"/>
    <xf numFmtId="0" fontId="17" fillId="0" borderId="0" xfId="1" applyFont="1"/>
  </cellXfs>
  <cellStyles count="4">
    <cellStyle name="Lien hypertexte 2" xfId="2" xr:uid="{9A05942D-3D8E-429C-874C-9AB92F7B96A5}"/>
    <cellStyle name="Normal" xfId="0" builtinId="0"/>
    <cellStyle name="Normal 2" xfId="1" xr:uid="{3F7EAD72-E2AB-4844-A05F-699C8866E71B}"/>
    <cellStyle name="Normal 3" xfId="3" xr:uid="{46A77458-E293-468E-B3DC-CE936235543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3600"/>
            </a:pPr>
            <a:r>
              <a:rPr lang="fr-FR" sz="3600"/>
              <a:t>Yamazumi Chart (moyenne)</a:t>
            </a:r>
          </a:p>
        </c:rich>
      </c:tx>
      <c:layout>
        <c:manualLayout>
          <c:xMode val="edge"/>
          <c:yMode val="edge"/>
          <c:x val="0.31222863834801307"/>
          <c:y val="3.49580307977443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183538489643531E-2"/>
          <c:y val="0.13648320156056118"/>
          <c:w val="0.89503167554920215"/>
          <c:h val="0.764546784883902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Yamazumi!$A$59</c:f>
              <c:strCache>
                <c:ptCount val="1"/>
                <c:pt idx="0">
                  <c:v>Tache 1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Yamazumi!$B$59:$F$59</c:f>
              <c:numCache>
                <c:formatCode>mm:ss.0</c:formatCode>
                <c:ptCount val="5"/>
                <c:pt idx="0">
                  <c:v>8.0486111111111117E-5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D-417D-A373-8BA4C423E83A}"/>
            </c:ext>
          </c:extLst>
        </c:ser>
        <c:ser>
          <c:idx val="1"/>
          <c:order val="1"/>
          <c:tx>
            <c:strRef>
              <c:f>Yamazumi!$A$60</c:f>
              <c:strCache>
                <c:ptCount val="1"/>
                <c:pt idx="0">
                  <c:v>Tache 2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Yamazumi!$B$60:$F$60</c:f>
              <c:numCache>
                <c:formatCode>mm:ss.0</c:formatCode>
                <c:ptCount val="5"/>
                <c:pt idx="0">
                  <c:v>9.5300925925925937E-5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8D-417D-A373-8BA4C423E83A}"/>
            </c:ext>
          </c:extLst>
        </c:ser>
        <c:ser>
          <c:idx val="2"/>
          <c:order val="2"/>
          <c:tx>
            <c:strRef>
              <c:f>Yamazumi!$A$61</c:f>
              <c:strCache>
                <c:ptCount val="1"/>
                <c:pt idx="0">
                  <c:v>Tache 3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Yamazumi!$B$61:$F$61</c:f>
              <c:numCache>
                <c:formatCode>mm:ss.0</c:formatCode>
                <c:ptCount val="5"/>
                <c:pt idx="0">
                  <c:v>7.9201388888888895E-5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8D-417D-A373-8BA4C423E83A}"/>
            </c:ext>
          </c:extLst>
        </c:ser>
        <c:ser>
          <c:idx val="3"/>
          <c:order val="3"/>
          <c:tx>
            <c:strRef>
              <c:f>Yamazumi!$A$62</c:f>
              <c:strCache>
                <c:ptCount val="1"/>
                <c:pt idx="0">
                  <c:v>Tache 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Yamazumi!$B$62:$F$62</c:f>
              <c:numCache>
                <c:formatCode>mm:ss.0</c:formatCode>
                <c:ptCount val="5"/>
                <c:pt idx="0">
                  <c:v>1.0155092592592594E-4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8D-417D-A373-8BA4C423E83A}"/>
            </c:ext>
          </c:extLst>
        </c:ser>
        <c:ser>
          <c:idx val="4"/>
          <c:order val="4"/>
          <c:tx>
            <c:strRef>
              <c:f>Yamazumi!$A$63</c:f>
              <c:strCache>
                <c:ptCount val="1"/>
                <c:pt idx="0">
                  <c:v>Tache 1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Yamazumi!$B$63:$F$63</c:f>
              <c:numCache>
                <c:formatCode>mm:ss.0</c:formatCode>
                <c:ptCount val="5"/>
                <c:pt idx="1">
                  <c:v>5.6053240740740724E-5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8D-417D-A373-8BA4C423E83A}"/>
            </c:ext>
          </c:extLst>
        </c:ser>
        <c:ser>
          <c:idx val="5"/>
          <c:order val="5"/>
          <c:tx>
            <c:strRef>
              <c:f>Yamazumi!$A$64</c:f>
              <c:strCache>
                <c:ptCount val="1"/>
                <c:pt idx="0">
                  <c:v>Taceh 2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Yamazumi!$B$64:$F$64</c:f>
              <c:numCache>
                <c:formatCode>mm:ss.0</c:formatCode>
                <c:ptCount val="5"/>
                <c:pt idx="1">
                  <c:v>7.5428240740740748E-5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8D-417D-A373-8BA4C423E83A}"/>
            </c:ext>
          </c:extLst>
        </c:ser>
        <c:ser>
          <c:idx val="6"/>
          <c:order val="6"/>
          <c:tx>
            <c:strRef>
              <c:f>Yamazumi!$A$65</c:f>
              <c:strCache>
                <c:ptCount val="1"/>
                <c:pt idx="0">
                  <c:v>Tache 3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Yamazumi!$B$65:$F$65</c:f>
              <c:numCache>
                <c:formatCode>mm:ss.0</c:formatCode>
                <c:ptCount val="5"/>
                <c:pt idx="1">
                  <c:v>7.3564814814814812E-5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8D-417D-A373-8BA4C423E83A}"/>
            </c:ext>
          </c:extLst>
        </c:ser>
        <c:ser>
          <c:idx val="7"/>
          <c:order val="7"/>
          <c:tx>
            <c:strRef>
              <c:f>Yamazumi!$A$66</c:f>
              <c:strCache>
                <c:ptCount val="1"/>
                <c:pt idx="0">
                  <c:v>Tache 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Yamazumi!$B$66:$F$66</c:f>
              <c:numCache>
                <c:formatCode>mm:ss.0</c:formatCode>
                <c:ptCount val="5"/>
                <c:pt idx="1">
                  <c:v>9.1053240740740748E-5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8D-417D-A373-8BA4C423E83A}"/>
            </c:ext>
          </c:extLst>
        </c:ser>
        <c:ser>
          <c:idx val="8"/>
          <c:order val="8"/>
          <c:tx>
            <c:strRef>
              <c:f>Yamazumi!$A$67</c:f>
              <c:strCache>
                <c:ptCount val="1"/>
                <c:pt idx="0">
                  <c:v>Tache 5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Yamazumi!$B$67:$F$67</c:f>
              <c:numCache>
                <c:formatCode>mm:ss.0</c:formatCode>
                <c:ptCount val="5"/>
                <c:pt idx="1">
                  <c:v>2.070138888888889E-4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8D-417D-A373-8BA4C423E83A}"/>
            </c:ext>
          </c:extLst>
        </c:ser>
        <c:ser>
          <c:idx val="9"/>
          <c:order val="9"/>
          <c:tx>
            <c:strRef>
              <c:f>Yamazumi!$A$68</c:f>
              <c:strCache>
                <c:ptCount val="1"/>
                <c:pt idx="0">
                  <c:v>Tache 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Yamazumi!$B$68:$F$68</c:f>
              <c:numCache>
                <c:formatCode>mm:ss.0</c:formatCode>
                <c:ptCount val="5"/>
                <c:pt idx="1">
                  <c:v>2.6960648148148145E-4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68D-417D-A373-8BA4C423E83A}"/>
            </c:ext>
          </c:extLst>
        </c:ser>
        <c:ser>
          <c:idx val="10"/>
          <c:order val="10"/>
          <c:tx>
            <c:strRef>
              <c:f>Yamazumi!$A$69</c:f>
              <c:strCache>
                <c:ptCount val="1"/>
                <c:pt idx="0">
                  <c:v>Taceh 7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Yamazumi!$B$69:$F$69</c:f>
              <c:numCache>
                <c:formatCode>mm:ss.0</c:formatCode>
                <c:ptCount val="5"/>
                <c:pt idx="1">
                  <c:v>1.5784722222222223E-4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68D-417D-A373-8BA4C423E83A}"/>
            </c:ext>
          </c:extLst>
        </c:ser>
        <c:ser>
          <c:idx val="11"/>
          <c:order val="11"/>
          <c:tx>
            <c:strRef>
              <c:f>Yamazumi!$A$70</c:f>
              <c:strCache>
                <c:ptCount val="1"/>
                <c:pt idx="0">
                  <c:v>Tache 1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Yamazumi!$B$70:$F$70</c:f>
              <c:numCache>
                <c:formatCode>General</c:formatCode>
                <c:ptCount val="5"/>
                <c:pt idx="2" formatCode="mm:ss.0">
                  <c:v>7.8796296296296291E-5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68D-417D-A373-8BA4C423E83A}"/>
            </c:ext>
          </c:extLst>
        </c:ser>
        <c:ser>
          <c:idx val="12"/>
          <c:order val="12"/>
          <c:tx>
            <c:strRef>
              <c:f>Yamazumi!$A$71</c:f>
              <c:strCache>
                <c:ptCount val="1"/>
                <c:pt idx="0">
                  <c:v>Taceh 2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Yamazumi!$B$71:$F$71</c:f>
              <c:numCache>
                <c:formatCode>General</c:formatCode>
                <c:ptCount val="5"/>
                <c:pt idx="2" formatCode="mm:ss.0">
                  <c:v>1.3719907407407406E-4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8D-417D-A373-8BA4C423E83A}"/>
            </c:ext>
          </c:extLst>
        </c:ser>
        <c:ser>
          <c:idx val="13"/>
          <c:order val="13"/>
          <c:tx>
            <c:strRef>
              <c:f>Yamazumi!$A$72</c:f>
              <c:strCache>
                <c:ptCount val="1"/>
                <c:pt idx="0">
                  <c:v>Tache 3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Yamazumi!$B$72:$F$72</c:f>
              <c:numCache>
                <c:formatCode>General</c:formatCode>
                <c:ptCount val="5"/>
                <c:pt idx="2" formatCode="mm:ss.0">
                  <c:v>3.3657407407407404E-4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68D-417D-A373-8BA4C423E83A}"/>
            </c:ext>
          </c:extLst>
        </c:ser>
        <c:ser>
          <c:idx val="14"/>
          <c:order val="14"/>
          <c:tx>
            <c:strRef>
              <c:f>Yamazumi!$A$73</c:f>
              <c:strCache>
                <c:ptCount val="1"/>
                <c:pt idx="0">
                  <c:v>Tache 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Yamazumi!$B$73:$F$73</c:f>
              <c:numCache>
                <c:formatCode>General</c:formatCode>
                <c:ptCount val="5"/>
                <c:pt idx="2" formatCode="mm:ss.0">
                  <c:v>3.4505787037037035E-4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68D-417D-A373-8BA4C423E83A}"/>
            </c:ext>
          </c:extLst>
        </c:ser>
        <c:ser>
          <c:idx val="15"/>
          <c:order val="15"/>
          <c:tx>
            <c:strRef>
              <c:f>Yamazumi!$A$74</c:f>
              <c:strCache>
                <c:ptCount val="1"/>
                <c:pt idx="0">
                  <c:v>Tache 5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Yamazumi!$B$74:$F$74</c:f>
              <c:numCache>
                <c:formatCode>General</c:formatCode>
                <c:ptCount val="5"/>
                <c:pt idx="2" formatCode="mm:ss.0">
                  <c:v>1.2383101851851851E-4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68D-417D-A373-8BA4C423E83A}"/>
            </c:ext>
          </c:extLst>
        </c:ser>
        <c:ser>
          <c:idx val="16"/>
          <c:order val="16"/>
          <c:tx>
            <c:strRef>
              <c:f>Yamazumi!$A$75</c:f>
              <c:strCache>
                <c:ptCount val="1"/>
                <c:pt idx="0">
                  <c:v>Tache 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Yamazumi!$B$75:$F$75</c:f>
              <c:numCache>
                <c:formatCode>General</c:formatCode>
                <c:ptCount val="5"/>
                <c:pt idx="2" formatCode="mm:ss.0">
                  <c:v>1.1572916666666665E-4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68D-417D-A373-8BA4C423E83A}"/>
            </c:ext>
          </c:extLst>
        </c:ser>
        <c:ser>
          <c:idx val="17"/>
          <c:order val="17"/>
          <c:tx>
            <c:strRef>
              <c:f>Yamazumi!$A$76</c:f>
              <c:strCache>
                <c:ptCount val="1"/>
                <c:pt idx="0">
                  <c:v>Tache 1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Yamazumi!$B$76:$F$76</c:f>
              <c:numCache>
                <c:formatCode>General</c:formatCode>
                <c:ptCount val="5"/>
                <c:pt idx="3" formatCode="mm:ss.0">
                  <c:v>2.1929398148148147E-4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68D-417D-A373-8BA4C423E83A}"/>
            </c:ext>
          </c:extLst>
        </c:ser>
        <c:ser>
          <c:idx val="18"/>
          <c:order val="18"/>
          <c:tx>
            <c:strRef>
              <c:f>Yamazumi!$A$77</c:f>
              <c:strCache>
                <c:ptCount val="1"/>
                <c:pt idx="0">
                  <c:v>Taceh 2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Yamazumi!$B$77:$F$77</c:f>
              <c:numCache>
                <c:formatCode>General</c:formatCode>
                <c:ptCount val="5"/>
                <c:pt idx="3" formatCode="mm:ss.0">
                  <c:v>1.33125E-4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68D-417D-A373-8BA4C423E83A}"/>
            </c:ext>
          </c:extLst>
        </c:ser>
        <c:ser>
          <c:idx val="19"/>
          <c:order val="19"/>
          <c:tx>
            <c:strRef>
              <c:f>Yamazumi!$A$78</c:f>
              <c:strCache>
                <c:ptCount val="1"/>
                <c:pt idx="0">
                  <c:v>Tache 3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Yamazumi!$B$78:$F$78</c:f>
              <c:numCache>
                <c:formatCode>General</c:formatCode>
                <c:ptCount val="5"/>
                <c:pt idx="3" formatCode="mm:ss.0">
                  <c:v>1.6472222222222224E-4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68D-417D-A373-8BA4C423E83A}"/>
            </c:ext>
          </c:extLst>
        </c:ser>
        <c:ser>
          <c:idx val="20"/>
          <c:order val="20"/>
          <c:tx>
            <c:strRef>
              <c:f>Yamazumi!$A$79</c:f>
              <c:strCache>
                <c:ptCount val="1"/>
                <c:pt idx="0">
                  <c:v>Tache 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Yamazumi!$B$79:$F$79</c:f>
              <c:numCache>
                <c:formatCode>General</c:formatCode>
                <c:ptCount val="5"/>
                <c:pt idx="3" formatCode="mm:ss.0">
                  <c:v>5.2581018518518516E-5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68D-417D-A373-8BA4C423E83A}"/>
            </c:ext>
          </c:extLst>
        </c:ser>
        <c:ser>
          <c:idx val="21"/>
          <c:order val="21"/>
          <c:tx>
            <c:strRef>
              <c:f>Yamazumi!$A$80</c:f>
              <c:strCache>
                <c:ptCount val="1"/>
                <c:pt idx="0">
                  <c:v>Tache 5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4.56431460706462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5DC9-49CB-A17B-864536403852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Yamazumi!$B$80:$F$80</c:f>
              <c:numCache>
                <c:formatCode>General</c:formatCode>
                <c:ptCount val="5"/>
                <c:pt idx="3" formatCode="mm:ss.0">
                  <c:v>4.1505787037037032E-4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68D-417D-A373-8BA4C423E83A}"/>
            </c:ext>
          </c:extLst>
        </c:ser>
        <c:ser>
          <c:idx val="22"/>
          <c:order val="22"/>
          <c:tx>
            <c:strRef>
              <c:f>Yamazumi!$A$81</c:f>
              <c:strCache>
                <c:ptCount val="1"/>
                <c:pt idx="0">
                  <c:v>Temps moyen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solidFill>
                <a:srgbClr val="FFD1FF"/>
              </a:solidFill>
            </c:spPr>
            <c:extLst>
              <c:ext xmlns:c16="http://schemas.microsoft.com/office/drawing/2014/chart" uri="{C3380CC4-5D6E-409C-BE32-E72D297353CC}">
                <c16:uniqueId val="{0000004A-5DC9-49CB-A17B-864536403852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Poste</a:t>
                    </a:r>
                    <a:r>
                      <a:rPr lang="en-US" baseline="0"/>
                      <a:t> 5 : Robot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4A-5DC9-49CB-A17B-8645364038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Yamazumi!$B$58:$F$58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Yamazumi!$B$81:$F$81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5DC9-49CB-A17B-864536403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"/>
        <c:overlap val="100"/>
        <c:axId val="1823355679"/>
        <c:axId val="1"/>
      </c:barChart>
      <c:catAx>
        <c:axId val="182335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mm:ss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823355679"/>
        <c:crosses val="autoZero"/>
        <c:crossBetween val="between"/>
      </c:valAx>
    </c:plotArea>
    <c:plotVisOnly val="0"/>
    <c:dispBlanksAs val="gap"/>
    <c:showDLblsOverMax val="0"/>
  </c:chart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800"/>
            </a:pPr>
            <a:r>
              <a:rPr lang="fr-FR" sz="2800"/>
              <a:t>Yamazumi Chart (temps alloué)</a:t>
            </a:r>
          </a:p>
        </c:rich>
      </c:tx>
      <c:layout>
        <c:manualLayout>
          <c:xMode val="edge"/>
          <c:yMode val="edge"/>
          <c:x val="0.3375595427069909"/>
          <c:y val="3.095540704329674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7872697003296E-2"/>
          <c:y val="0.13409192766345518"/>
          <c:w val="0.89503167554920215"/>
          <c:h val="0.764546784883902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Yamazumi!$A$84</c:f>
              <c:strCache>
                <c:ptCount val="1"/>
                <c:pt idx="0">
                  <c:v>Tache 1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Yamazumi!$B$84:$F$84</c:f>
              <c:numCache>
                <c:formatCode>mm:ss.0</c:formatCode>
                <c:ptCount val="5"/>
                <c:pt idx="0">
                  <c:v>5.8525000000000006E-5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03-4DC1-A397-5E180373AA50}"/>
            </c:ext>
          </c:extLst>
        </c:ser>
        <c:ser>
          <c:idx val="1"/>
          <c:order val="1"/>
          <c:tx>
            <c:strRef>
              <c:f>Yamazumi!$A$85</c:f>
              <c:strCache>
                <c:ptCount val="1"/>
                <c:pt idx="0">
                  <c:v>Tache 2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Yamazumi!$B$85:$F$85</c:f>
              <c:numCache>
                <c:formatCode>mm:ss.0</c:formatCode>
                <c:ptCount val="5"/>
                <c:pt idx="0">
                  <c:v>6.8474999999999997E-5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03-4DC1-A397-5E180373AA50}"/>
            </c:ext>
          </c:extLst>
        </c:ser>
        <c:ser>
          <c:idx val="2"/>
          <c:order val="2"/>
          <c:tx>
            <c:strRef>
              <c:f>Yamazumi!$A$86</c:f>
              <c:strCache>
                <c:ptCount val="1"/>
                <c:pt idx="0">
                  <c:v>Tache 3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Yamazumi!$B$86:$F$86</c:f>
              <c:numCache>
                <c:formatCode>mm:ss.0</c:formatCode>
                <c:ptCount val="5"/>
                <c:pt idx="0">
                  <c:v>5.3325000000000009E-5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03-4DC1-A397-5E180373AA50}"/>
            </c:ext>
          </c:extLst>
        </c:ser>
        <c:ser>
          <c:idx val="3"/>
          <c:order val="3"/>
          <c:tx>
            <c:strRef>
              <c:f>Yamazumi!$A$87</c:f>
              <c:strCache>
                <c:ptCount val="1"/>
                <c:pt idx="0">
                  <c:v>Tache 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Yamazumi!$B$87:$F$87</c:f>
              <c:numCache>
                <c:formatCode>mm:ss.0</c:formatCode>
                <c:ptCount val="5"/>
                <c:pt idx="0">
                  <c:v>5.8800000000000013E-5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03-4DC1-A397-5E180373AA50}"/>
            </c:ext>
          </c:extLst>
        </c:ser>
        <c:ser>
          <c:idx val="4"/>
          <c:order val="4"/>
          <c:tx>
            <c:strRef>
              <c:f>Yamazumi!$A$88</c:f>
              <c:strCache>
                <c:ptCount val="1"/>
                <c:pt idx="0">
                  <c:v>Tache 1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Yamazumi!$B$88:$F$88</c:f>
              <c:numCache>
                <c:formatCode>mm:ss.0</c:formatCode>
                <c:ptCount val="5"/>
                <c:pt idx="1">
                  <c:v>3.3550000000000002E-5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03-4DC1-A397-5E180373AA50}"/>
            </c:ext>
          </c:extLst>
        </c:ser>
        <c:ser>
          <c:idx val="5"/>
          <c:order val="5"/>
          <c:tx>
            <c:strRef>
              <c:f>Yamazumi!$A$89</c:f>
              <c:strCache>
                <c:ptCount val="1"/>
                <c:pt idx="0">
                  <c:v>Taceh 2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Yamazumi!$B$89:$F$89</c:f>
              <c:numCache>
                <c:formatCode>mm:ss.0</c:formatCode>
                <c:ptCount val="5"/>
                <c:pt idx="1">
                  <c:v>5.9900000000000013E-5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03-4DC1-A397-5E180373AA50}"/>
            </c:ext>
          </c:extLst>
        </c:ser>
        <c:ser>
          <c:idx val="6"/>
          <c:order val="6"/>
          <c:tx>
            <c:strRef>
              <c:f>Yamazumi!$A$90</c:f>
              <c:strCache>
                <c:ptCount val="1"/>
                <c:pt idx="0">
                  <c:v>Tache 3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Yamazumi!$B$90:$F$90</c:f>
              <c:numCache>
                <c:formatCode>mm:ss.0</c:formatCode>
                <c:ptCount val="5"/>
                <c:pt idx="1">
                  <c:v>5.8499999999999999E-5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903-4DC1-A397-5E180373AA50}"/>
            </c:ext>
          </c:extLst>
        </c:ser>
        <c:ser>
          <c:idx val="7"/>
          <c:order val="7"/>
          <c:tx>
            <c:strRef>
              <c:f>Yamazumi!$A$91</c:f>
              <c:strCache>
                <c:ptCount val="1"/>
                <c:pt idx="0">
                  <c:v>Tache 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Yamazumi!$B$91:$F$91</c:f>
              <c:numCache>
                <c:formatCode>mm:ss.0</c:formatCode>
                <c:ptCount val="5"/>
                <c:pt idx="1">
                  <c:v>4.8500000000000007E-5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903-4DC1-A397-5E180373AA50}"/>
            </c:ext>
          </c:extLst>
        </c:ser>
        <c:ser>
          <c:idx val="8"/>
          <c:order val="8"/>
          <c:tx>
            <c:strRef>
              <c:f>Yamazumi!$A$92</c:f>
              <c:strCache>
                <c:ptCount val="1"/>
                <c:pt idx="0">
                  <c:v>Tache 5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Yamazumi!$B$92:$F$92</c:f>
              <c:numCache>
                <c:formatCode>mm:ss.0</c:formatCode>
                <c:ptCount val="5"/>
                <c:pt idx="1">
                  <c:v>5.1775000000000005E-5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903-4DC1-A397-5E180373AA50}"/>
            </c:ext>
          </c:extLst>
        </c:ser>
        <c:ser>
          <c:idx val="9"/>
          <c:order val="9"/>
          <c:tx>
            <c:strRef>
              <c:f>Yamazumi!$A$93</c:f>
              <c:strCache>
                <c:ptCount val="1"/>
                <c:pt idx="0">
                  <c:v>Tache 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Yamazumi!$B$93:$F$93</c:f>
              <c:numCache>
                <c:formatCode>mm:ss.0</c:formatCode>
                <c:ptCount val="5"/>
                <c:pt idx="1">
                  <c:v>1.2745000000000004E-4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903-4DC1-A397-5E180373AA50}"/>
            </c:ext>
          </c:extLst>
        </c:ser>
        <c:ser>
          <c:idx val="10"/>
          <c:order val="10"/>
          <c:tx>
            <c:strRef>
              <c:f>Yamazumi!$A$94</c:f>
              <c:strCache>
                <c:ptCount val="1"/>
                <c:pt idx="0">
                  <c:v>Taceh 7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Yamazumi!$B$94:$F$94</c:f>
              <c:numCache>
                <c:formatCode>mm:ss.0</c:formatCode>
                <c:ptCount val="5"/>
                <c:pt idx="1">
                  <c:v>8.3000000000000079E-5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903-4DC1-A397-5E180373AA50}"/>
            </c:ext>
          </c:extLst>
        </c:ser>
        <c:ser>
          <c:idx val="11"/>
          <c:order val="11"/>
          <c:tx>
            <c:strRef>
              <c:f>Yamazumi!$A$95</c:f>
              <c:strCache>
                <c:ptCount val="1"/>
                <c:pt idx="0">
                  <c:v>Tache 1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Yamazumi!$B$95:$F$95</c:f>
              <c:numCache>
                <c:formatCode>General</c:formatCode>
                <c:ptCount val="5"/>
                <c:pt idx="2" formatCode="mm:ss.0">
                  <c:v>5.6120370370370371E-5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903-4DC1-A397-5E180373AA50}"/>
            </c:ext>
          </c:extLst>
        </c:ser>
        <c:ser>
          <c:idx val="12"/>
          <c:order val="12"/>
          <c:tx>
            <c:strRef>
              <c:f>Yamazumi!$A$96</c:f>
              <c:strCache>
                <c:ptCount val="1"/>
                <c:pt idx="0">
                  <c:v>Taceh 2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Yamazumi!$B$96:$F$96</c:f>
              <c:numCache>
                <c:formatCode>General</c:formatCode>
                <c:ptCount val="5"/>
                <c:pt idx="2" formatCode="mm:ss.0">
                  <c:v>9.4357407407407403E-5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903-4DC1-A397-5E180373AA50}"/>
            </c:ext>
          </c:extLst>
        </c:ser>
        <c:ser>
          <c:idx val="13"/>
          <c:order val="13"/>
          <c:tx>
            <c:strRef>
              <c:f>Yamazumi!$A$97</c:f>
              <c:strCache>
                <c:ptCount val="1"/>
                <c:pt idx="0">
                  <c:v>Tache 3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Yamazumi!$B$97:$F$97</c:f>
              <c:numCache>
                <c:formatCode>General</c:formatCode>
                <c:ptCount val="5"/>
                <c:pt idx="2" formatCode="mm:ss.0">
                  <c:v>2.9488703703703704E-4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903-4DC1-A397-5E180373AA50}"/>
            </c:ext>
          </c:extLst>
        </c:ser>
        <c:ser>
          <c:idx val="14"/>
          <c:order val="14"/>
          <c:tx>
            <c:strRef>
              <c:f>Yamazumi!$A$98</c:f>
              <c:strCache>
                <c:ptCount val="1"/>
                <c:pt idx="0">
                  <c:v>Tache 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Yamazumi!$B$98:$F$98</c:f>
              <c:numCache>
                <c:formatCode>General</c:formatCode>
                <c:ptCount val="5"/>
                <c:pt idx="2" formatCode="mm:ss.0">
                  <c:v>1.623731481481481E-4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903-4DC1-A397-5E180373AA50}"/>
            </c:ext>
          </c:extLst>
        </c:ser>
        <c:ser>
          <c:idx val="15"/>
          <c:order val="15"/>
          <c:tx>
            <c:strRef>
              <c:f>Yamazumi!$A$99</c:f>
              <c:strCache>
                <c:ptCount val="1"/>
                <c:pt idx="0">
                  <c:v>Tache 5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Yamazumi!$B$99:$F$99</c:f>
              <c:numCache>
                <c:formatCode>General</c:formatCode>
                <c:ptCount val="5"/>
                <c:pt idx="2" formatCode="mm:ss.0">
                  <c:v>1.0958240740740742E-4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903-4DC1-A397-5E180373AA50}"/>
            </c:ext>
          </c:extLst>
        </c:ser>
        <c:ser>
          <c:idx val="16"/>
          <c:order val="16"/>
          <c:tx>
            <c:strRef>
              <c:f>Yamazumi!$A$100</c:f>
              <c:strCache>
                <c:ptCount val="1"/>
                <c:pt idx="0">
                  <c:v>Tache 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Yamazumi!$B$100:$F$100</c:f>
              <c:numCache>
                <c:formatCode>General</c:formatCode>
                <c:ptCount val="5"/>
                <c:pt idx="2" formatCode="mm:ss.0">
                  <c:v>1.0762222222222221E-4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903-4DC1-A397-5E180373AA50}"/>
            </c:ext>
          </c:extLst>
        </c:ser>
        <c:ser>
          <c:idx val="17"/>
          <c:order val="17"/>
          <c:tx>
            <c:strRef>
              <c:f>Yamazumi!$A$101</c:f>
              <c:strCache>
                <c:ptCount val="1"/>
                <c:pt idx="0">
                  <c:v>Tache 1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Yamazumi!$B$101:$F$101</c:f>
              <c:numCache>
                <c:formatCode>General</c:formatCode>
                <c:ptCount val="5"/>
                <c:pt idx="3" formatCode="mm:ss.0">
                  <c:v>1.3440000000000004E-4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903-4DC1-A397-5E180373AA50}"/>
            </c:ext>
          </c:extLst>
        </c:ser>
        <c:ser>
          <c:idx val="18"/>
          <c:order val="18"/>
          <c:tx>
            <c:strRef>
              <c:f>Yamazumi!$A$102</c:f>
              <c:strCache>
                <c:ptCount val="1"/>
                <c:pt idx="0">
                  <c:v>Taceh 2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Yamazumi!$B$102:$F$102</c:f>
              <c:numCache>
                <c:formatCode>General</c:formatCode>
                <c:ptCount val="5"/>
                <c:pt idx="3" formatCode="mm:ss.0">
                  <c:v>7.1675000000000007E-5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903-4DC1-A397-5E180373AA50}"/>
            </c:ext>
          </c:extLst>
        </c:ser>
        <c:ser>
          <c:idx val="19"/>
          <c:order val="19"/>
          <c:tx>
            <c:strRef>
              <c:f>Yamazumi!$A$103</c:f>
              <c:strCache>
                <c:ptCount val="1"/>
                <c:pt idx="0">
                  <c:v>Tache 3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Yamazumi!$B$103:$F$103</c:f>
              <c:numCache>
                <c:formatCode>General</c:formatCode>
                <c:ptCount val="5"/>
                <c:pt idx="3" formatCode="mm:ss.0">
                  <c:v>7.0525000000000007E-5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903-4DC1-A397-5E180373AA50}"/>
            </c:ext>
          </c:extLst>
        </c:ser>
        <c:ser>
          <c:idx val="20"/>
          <c:order val="20"/>
          <c:tx>
            <c:strRef>
              <c:f>Yamazumi!$A$104</c:f>
              <c:strCache>
                <c:ptCount val="1"/>
                <c:pt idx="0">
                  <c:v>Tache 4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Yamazumi!$B$104:$F$104</c:f>
              <c:numCache>
                <c:formatCode>General</c:formatCode>
                <c:ptCount val="5"/>
                <c:pt idx="3" formatCode="mm:ss.0">
                  <c:v>2.6025000000000006E-5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03-4DC1-A397-5E180373AA50}"/>
            </c:ext>
          </c:extLst>
        </c:ser>
        <c:ser>
          <c:idx val="21"/>
          <c:order val="21"/>
          <c:tx>
            <c:strRef>
              <c:f>Yamazumi!$A$105</c:f>
              <c:strCache>
                <c:ptCount val="1"/>
                <c:pt idx="0">
                  <c:v>Tache 5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Yamazumi!$B$105:$F$105</c:f>
              <c:numCache>
                <c:formatCode>General</c:formatCode>
                <c:ptCount val="5"/>
                <c:pt idx="3" formatCode="mm:ss.0">
                  <c:v>3.2420000000000007E-4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903-4DC1-A397-5E180373AA50}"/>
            </c:ext>
          </c:extLst>
        </c:ser>
        <c:ser>
          <c:idx val="22"/>
          <c:order val="22"/>
          <c:tx>
            <c:strRef>
              <c:f>Yamazumi!$A$106</c:f>
              <c:strCache>
                <c:ptCount val="1"/>
                <c:pt idx="0">
                  <c:v>Temps moyen</c:v>
                </c:pt>
              </c:strCache>
            </c:strRef>
          </c:tx>
          <c:invertIfNegative val="0"/>
          <c:dPt>
            <c:idx val="4"/>
            <c:invertIfNegative val="0"/>
            <c:bubble3D val="0"/>
            <c:spPr>
              <a:solidFill>
                <a:srgbClr val="FFD1FF"/>
              </a:solidFill>
            </c:spPr>
            <c:extLst>
              <c:ext xmlns:c16="http://schemas.microsoft.com/office/drawing/2014/chart" uri="{C3380CC4-5D6E-409C-BE32-E72D297353CC}">
                <c16:uniqueId val="{00000019-5626-4853-8E69-D7E20D5A9E38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Poste</a:t>
                    </a:r>
                    <a:r>
                      <a:rPr lang="en-US" baseline="0"/>
                      <a:t> 5 : Robot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5626-4853-8E69-D7E20D5A9E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Yamazumi!$B$83:$F$83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Yamazumi!$B$106:$F$106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18-5626-4853-8E69-D7E20D5A9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"/>
        <c:overlap val="100"/>
        <c:axId val="1823355679"/>
        <c:axId val="1"/>
      </c:barChart>
      <c:catAx>
        <c:axId val="182335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800"/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mm:ss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823355679"/>
        <c:crosses val="autoZero"/>
        <c:crossBetween val="between"/>
      </c:valAx>
    </c:plotArea>
    <c:plotVisOnly val="0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800">
                <a:solidFill>
                  <a:sysClr val="windowText" lastClr="000000"/>
                </a:solidFill>
              </a:rPr>
              <a:t>Yamazumi Chart (min/moy/max)</a:t>
            </a:r>
          </a:p>
        </c:rich>
      </c:tx>
      <c:layout>
        <c:manualLayout>
          <c:xMode val="edge"/>
          <c:yMode val="edge"/>
          <c:x val="0.33413701185646938"/>
          <c:y val="3.63701992895583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17872697003296E-2"/>
          <c:y val="0.13409192766345518"/>
          <c:w val="0.89503167554920215"/>
          <c:h val="0.76454678488390282"/>
        </c:manualLayout>
      </c:layout>
      <c:barChart>
        <c:barDir val="col"/>
        <c:grouping val="stacked"/>
        <c:varyColors val="0"/>
        <c:ser>
          <c:idx val="0"/>
          <c:order val="0"/>
          <c:tx>
            <c:v>MIN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Yamazumi!$A$4:$A$7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Yamazumi!$B$4:$B$7</c:f>
              <c:numCache>
                <c:formatCode>mm:ss.0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A-4E6B-9C52-4EFE47F914E3}"/>
            </c:ext>
          </c:extLst>
        </c:ser>
        <c:ser>
          <c:idx val="1"/>
          <c:order val="1"/>
          <c:tx>
            <c:v>MOY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Yamazumi!$A$4:$A$7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Yamazumi!$C$4:$C$7</c:f>
              <c:numCache>
                <c:formatCode>mm:ss.0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FA-4E6B-9C52-4EFE47F914E3}"/>
            </c:ext>
          </c:extLst>
        </c:ser>
        <c:ser>
          <c:idx val="2"/>
          <c:order val="2"/>
          <c:tx>
            <c:v>MAX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Yamazumi!$A$4:$A$7</c:f>
              <c:strCache>
                <c:ptCount val="4"/>
                <c:pt idx="0">
                  <c:v>Poste 1</c:v>
                </c:pt>
                <c:pt idx="1">
                  <c:v>Poste 2</c:v>
                </c:pt>
                <c:pt idx="2">
                  <c:v>Poste 3</c:v>
                </c:pt>
                <c:pt idx="3">
                  <c:v>Poste 4</c:v>
                </c:pt>
              </c:strCache>
            </c:strRef>
          </c:cat>
          <c:val>
            <c:numRef>
              <c:f>Yamazumi!$D$4:$D$7</c:f>
              <c:numCache>
                <c:formatCode>mm:ss.0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FA-4E6B-9C52-4EFE47F91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23355679"/>
        <c:axId val="1"/>
      </c:barChart>
      <c:catAx>
        <c:axId val="182335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23355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51386196421023E-2"/>
          <c:y val="0.20725025046546877"/>
          <c:w val="6.5702151136525028E-2"/>
          <c:h val="0.18942460297989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Temps de cycle</a:t>
            </a:r>
            <a:r>
              <a:rPr lang="fr-FR" baseline="0"/>
              <a:t> du robot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Yamazumi!$A$49</c:f>
              <c:strCache>
                <c:ptCount val="1"/>
                <c:pt idx="0">
                  <c:v>Temps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374CB59-9C56-443C-9837-A7F3121001F2}" type="SERIESNAME">
                      <a:rPr lang="en-US"/>
                      <a:pPr/>
                      <a:t>[NOM DE SÉRIE]</a:t>
                    </a:fld>
                    <a:endParaRPr lang="fr-F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02B0-4002-82B8-84DC5F89E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val>
            <c:numRef>
              <c:f>Yamazumi!$B$49</c:f>
              <c:numCache>
                <c:formatCode>mm:ss.0</c:formatCode>
                <c:ptCount val="1"/>
                <c:pt idx="0">
                  <c:v>1.1765046296296296E-3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B0-4002-82B8-84DC5F89E312}"/>
            </c:ext>
          </c:extLst>
        </c:ser>
        <c:ser>
          <c:idx val="1"/>
          <c:order val="1"/>
          <c:tx>
            <c:strRef>
              <c:f>Yamazumi!$A$50</c:f>
              <c:strCache>
                <c:ptCount val="1"/>
                <c:pt idx="0">
                  <c:v>Temps 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B0-4002-82B8-84DC5F89E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Yamazumi!$B$50</c:f>
              <c:numCache>
                <c:formatCode>mm:ss.0</c:formatCode>
                <c:ptCount val="1"/>
                <c:pt idx="0">
                  <c:v>9.9432870370370365E-4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B0-4002-82B8-84DC5F89E312}"/>
            </c:ext>
          </c:extLst>
        </c:ser>
        <c:ser>
          <c:idx val="2"/>
          <c:order val="2"/>
          <c:tx>
            <c:strRef>
              <c:f>Yamazumi!$A$51</c:f>
              <c:strCache>
                <c:ptCount val="1"/>
                <c:pt idx="0">
                  <c:v>Temps 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Yamazumi!$B$51</c:f>
              <c:numCache>
                <c:formatCode>mm:ss.0</c:formatCode>
                <c:ptCount val="1"/>
                <c:pt idx="0">
                  <c:v>1.0365740740740741E-3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B0-4002-82B8-84DC5F89E312}"/>
            </c:ext>
          </c:extLst>
        </c:ser>
        <c:ser>
          <c:idx val="3"/>
          <c:order val="3"/>
          <c:tx>
            <c:strRef>
              <c:f>Yamazumi!$A$52</c:f>
              <c:strCache>
                <c:ptCount val="1"/>
                <c:pt idx="0">
                  <c:v>Temps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Yamazumi!$B$52</c:f>
              <c:numCache>
                <c:formatCode>mm:ss.0</c:formatCode>
                <c:ptCount val="1"/>
                <c:pt idx="0">
                  <c:v>9.8576388888888889E-4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B0-4002-82B8-84DC5F89E312}"/>
            </c:ext>
          </c:extLst>
        </c:ser>
        <c:ser>
          <c:idx val="4"/>
          <c:order val="4"/>
          <c:tx>
            <c:strRef>
              <c:f>Yamazumi!$A$53</c:f>
              <c:strCache>
                <c:ptCount val="1"/>
                <c:pt idx="0">
                  <c:v>Temps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Yamazumi!$B$53</c:f>
              <c:numCache>
                <c:formatCode>mm:ss.0</c:formatCode>
                <c:ptCount val="1"/>
                <c:pt idx="0">
                  <c:v>9.9432870370370365E-4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B0-4002-82B8-84DC5F89E312}"/>
            </c:ext>
          </c:extLst>
        </c:ser>
        <c:ser>
          <c:idx val="5"/>
          <c:order val="5"/>
          <c:tx>
            <c:strRef>
              <c:f>Yamazumi!$A$54</c:f>
              <c:strCache>
                <c:ptCount val="1"/>
                <c:pt idx="0">
                  <c:v>Temps 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Yamazumi!$B$54</c:f>
              <c:numCache>
                <c:formatCode>mm:ss.0</c:formatCode>
                <c:ptCount val="1"/>
                <c:pt idx="0">
                  <c:v>9.4490740740740744E-4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B0-4002-82B8-84DC5F89E312}"/>
            </c:ext>
          </c:extLst>
        </c:ser>
        <c:ser>
          <c:idx val="6"/>
          <c:order val="6"/>
          <c:tx>
            <c:strRef>
              <c:f>Yamazumi!$A$55</c:f>
              <c:strCache>
                <c:ptCount val="1"/>
                <c:pt idx="0">
                  <c:v>Temps 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Yamazumi!$B$55</c:f>
              <c:numCache>
                <c:formatCode>mm:ss.0</c:formatCode>
                <c:ptCount val="1"/>
                <c:pt idx="0">
                  <c:v>1.1805555555555556E-3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2B0-4002-82B8-84DC5F89E312}"/>
            </c:ext>
          </c:extLst>
        </c:ser>
        <c:ser>
          <c:idx val="7"/>
          <c:order val="7"/>
          <c:tx>
            <c:strRef>
              <c:f>Yamazumi!$A$56</c:f>
              <c:strCache>
                <c:ptCount val="1"/>
                <c:pt idx="0">
                  <c:v>Temps 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Yamazumi!$B$56</c:f>
              <c:numCache>
                <c:formatCode>mm:ss.0</c:formatCode>
                <c:ptCount val="1"/>
                <c:pt idx="0">
                  <c:v>5.9490740740740745E-3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B0-4002-82B8-84DC5F89E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30"/>
        <c:axId val="1367870224"/>
        <c:axId val="1367865904"/>
      </c:barChart>
      <c:catAx>
        <c:axId val="1367870224"/>
        <c:scaling>
          <c:orientation val="minMax"/>
        </c:scaling>
        <c:delete val="1"/>
        <c:axPos val="b"/>
        <c:majorTickMark val="none"/>
        <c:minorTickMark val="none"/>
        <c:tickLblPos val="nextTo"/>
        <c:crossAx val="1367865904"/>
        <c:crosses val="autoZero"/>
        <c:auto val="1"/>
        <c:lblAlgn val="ctr"/>
        <c:lblOffset val="100"/>
        <c:noMultiLvlLbl val="0"/>
      </c:catAx>
      <c:valAx>
        <c:axId val="136786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m:ss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67870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1</xdr:row>
      <xdr:rowOff>66675</xdr:rowOff>
    </xdr:from>
    <xdr:to>
      <xdr:col>10</xdr:col>
      <xdr:colOff>574675</xdr:colOff>
      <xdr:row>1</xdr:row>
      <xdr:rowOff>500557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836D135-3878-4C10-A767-D46D3A804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9800" y="257175"/>
          <a:ext cx="1593850" cy="433882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48</xdr:row>
      <xdr:rowOff>27375</xdr:rowOff>
    </xdr:from>
    <xdr:to>
      <xdr:col>12</xdr:col>
      <xdr:colOff>259575</xdr:colOff>
      <xdr:row>58</xdr:row>
      <xdr:rowOff>152399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6A6589-E449-45DF-AECE-084B5C9A0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0" y="13181400"/>
          <a:ext cx="4060050" cy="2030024"/>
        </a:xfrm>
        <a:prstGeom prst="rect">
          <a:avLst/>
        </a:prstGeom>
      </xdr:spPr>
    </xdr:pic>
    <xdr:clientData/>
  </xdr:twoCellAnchor>
  <xdr:twoCellAnchor editAs="oneCell">
    <xdr:from>
      <xdr:col>1</xdr:col>
      <xdr:colOff>7125</xdr:colOff>
      <xdr:row>48</xdr:row>
      <xdr:rowOff>24975</xdr:rowOff>
    </xdr:from>
    <xdr:to>
      <xdr:col>6</xdr:col>
      <xdr:colOff>257175</xdr:colOff>
      <xdr:row>58</xdr:row>
      <xdr:rowOff>149999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06AB6C1-A2C8-432F-BF1C-80EA90D91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00" y="13179000"/>
          <a:ext cx="4060050" cy="2030024"/>
        </a:xfrm>
        <a:prstGeom prst="rect">
          <a:avLst/>
        </a:prstGeom>
      </xdr:spPr>
    </xdr:pic>
    <xdr:clientData/>
  </xdr:twoCellAnchor>
  <xdr:twoCellAnchor editAs="oneCell">
    <xdr:from>
      <xdr:col>12</xdr:col>
      <xdr:colOff>578540</xdr:colOff>
      <xdr:row>0</xdr:row>
      <xdr:rowOff>144945</xdr:rowOff>
    </xdr:from>
    <xdr:to>
      <xdr:col>20</xdr:col>
      <xdr:colOff>597589</xdr:colOff>
      <xdr:row>6</xdr:row>
      <xdr:rowOff>140182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1EDFB1A-4DD2-4517-96A8-B740E753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1515" y="144945"/>
          <a:ext cx="6115049" cy="1528762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66</xdr:row>
      <xdr:rowOff>152400</xdr:rowOff>
    </xdr:from>
    <xdr:to>
      <xdr:col>3</xdr:col>
      <xdr:colOff>657225</xdr:colOff>
      <xdr:row>68</xdr:row>
      <xdr:rowOff>76200</xdr:rowOff>
    </xdr:to>
    <xdr:pic>
      <xdr:nvPicPr>
        <xdr:cNvPr id="6" name="Image 5" descr="Rendez-vous - Icônes utilisateur gratuites">
          <a:extLst>
            <a:ext uri="{FF2B5EF4-FFF2-40B4-BE49-F238E27FC236}">
              <a16:creationId xmlns:a16="http://schemas.microsoft.com/office/drawing/2014/main" id="{EC6445CA-29C0-4C36-ABAF-283283D3E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6783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361950</xdr:colOff>
      <xdr:row>64</xdr:row>
      <xdr:rowOff>133350</xdr:rowOff>
    </xdr:from>
    <xdr:to>
      <xdr:col>3</xdr:col>
      <xdr:colOff>657226</xdr:colOff>
      <xdr:row>66</xdr:row>
      <xdr:rowOff>47625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A2590065-4DF3-4F87-BA5A-3E830FD9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6925" y="16383000"/>
          <a:ext cx="295276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600075</xdr:colOff>
      <xdr:row>63</xdr:row>
      <xdr:rowOff>133350</xdr:rowOff>
    </xdr:from>
    <xdr:to>
      <xdr:col>3</xdr:col>
      <xdr:colOff>103822</xdr:colOff>
      <xdr:row>69</xdr:row>
      <xdr:rowOff>18097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67B3D8C-0055-4EB3-87CF-8EFE9F15B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16192500"/>
          <a:ext cx="1027747" cy="1027747"/>
        </a:xfrm>
        <a:prstGeom prst="rect">
          <a:avLst/>
        </a:prstGeom>
      </xdr:spPr>
    </xdr:pic>
    <xdr:clientData/>
  </xdr:twoCellAnchor>
  <xdr:twoCellAnchor editAs="oneCell">
    <xdr:from>
      <xdr:col>1</xdr:col>
      <xdr:colOff>372718</xdr:colOff>
      <xdr:row>8</xdr:row>
      <xdr:rowOff>107515</xdr:rowOff>
    </xdr:from>
    <xdr:to>
      <xdr:col>4</xdr:col>
      <xdr:colOff>744522</xdr:colOff>
      <xdr:row>28</xdr:row>
      <xdr:rowOff>34612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E2E3FFA1-7471-788A-F725-B4D20565E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5" y="2070493"/>
          <a:ext cx="2657804" cy="3737097"/>
        </a:xfrm>
        <a:prstGeom prst="rect">
          <a:avLst/>
        </a:prstGeom>
      </xdr:spPr>
    </xdr:pic>
    <xdr:clientData/>
  </xdr:twoCellAnchor>
  <xdr:twoCellAnchor editAs="oneCell">
    <xdr:from>
      <xdr:col>5</xdr:col>
      <xdr:colOff>92022</xdr:colOff>
      <xdr:row>8</xdr:row>
      <xdr:rowOff>108428</xdr:rowOff>
    </xdr:from>
    <xdr:to>
      <xdr:col>8</xdr:col>
      <xdr:colOff>463826</xdr:colOff>
      <xdr:row>28</xdr:row>
      <xdr:rowOff>35525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557774A-9525-E33C-B805-95ED91B08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2239" y="2071406"/>
          <a:ext cx="2657804" cy="3737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54429</xdr:colOff>
      <xdr:row>1</xdr:row>
      <xdr:rowOff>0</xdr:rowOff>
    </xdr:from>
    <xdr:to>
      <xdr:col>1</xdr:col>
      <xdr:colOff>1653964</xdr:colOff>
      <xdr:row>3</xdr:row>
      <xdr:rowOff>108858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CD9FDEE-1912-458A-EC52-3980623C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76893"/>
          <a:ext cx="1599535" cy="435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54429</xdr:colOff>
      <xdr:row>0</xdr:row>
      <xdr:rowOff>122465</xdr:rowOff>
    </xdr:from>
    <xdr:to>
      <xdr:col>1</xdr:col>
      <xdr:colOff>1653964</xdr:colOff>
      <xdr:row>3</xdr:row>
      <xdr:rowOff>54430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58E19B-F1A3-4985-B043-CDD6AF8B0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22465"/>
          <a:ext cx="1599535" cy="435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0</xdr:row>
      <xdr:rowOff>122465</xdr:rowOff>
    </xdr:from>
    <xdr:to>
      <xdr:col>1</xdr:col>
      <xdr:colOff>1613142</xdr:colOff>
      <xdr:row>3</xdr:row>
      <xdr:rowOff>54430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FAD3BAA-1EC9-48B9-B89D-523F2DEA3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78" y="122465"/>
          <a:ext cx="1599535" cy="435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122464</xdr:rowOff>
    </xdr:from>
    <xdr:to>
      <xdr:col>1</xdr:col>
      <xdr:colOff>1585928</xdr:colOff>
      <xdr:row>3</xdr:row>
      <xdr:rowOff>54429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4050A6-F395-49F8-9746-CA385A72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122464"/>
          <a:ext cx="1599535" cy="435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150090</xdr:colOff>
      <xdr:row>57</xdr:row>
      <xdr:rowOff>46183</xdr:rowOff>
    </xdr:from>
    <xdr:to>
      <xdr:col>23</xdr:col>
      <xdr:colOff>438727</xdr:colOff>
      <xdr:row>80</xdr:row>
      <xdr:rowOff>0</xdr:rowOff>
    </xdr:to>
    <xdr:graphicFrame macro="">
      <xdr:nvGraphicFramePr>
        <xdr:cNvPr id="2" name="Graphique 10">
          <a:extLst>
            <a:ext uri="{FF2B5EF4-FFF2-40B4-BE49-F238E27FC236}">
              <a16:creationId xmlns:a16="http://schemas.microsoft.com/office/drawing/2014/main" id="{BD7916ED-C62F-254E-366D-C0B904F559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148647</xdr:colOff>
      <xdr:row>82</xdr:row>
      <xdr:rowOff>4330</xdr:rowOff>
    </xdr:from>
    <xdr:to>
      <xdr:col>23</xdr:col>
      <xdr:colOff>466147</xdr:colOff>
      <xdr:row>107</xdr:row>
      <xdr:rowOff>56285</xdr:rowOff>
    </xdr:to>
    <xdr:graphicFrame macro="">
      <xdr:nvGraphicFramePr>
        <xdr:cNvPr id="4" name="Graphique 13">
          <a:extLst>
            <a:ext uri="{FF2B5EF4-FFF2-40B4-BE49-F238E27FC236}">
              <a16:creationId xmlns:a16="http://schemas.microsoft.com/office/drawing/2014/main" id="{9F088F6D-CE5E-40FB-BEEF-61BBD38EA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659059</xdr:colOff>
      <xdr:row>2</xdr:row>
      <xdr:rowOff>138241</xdr:rowOff>
    </xdr:from>
    <xdr:to>
      <xdr:col>20</xdr:col>
      <xdr:colOff>70304</xdr:colOff>
      <xdr:row>19</xdr:row>
      <xdr:rowOff>149679</xdr:rowOff>
    </xdr:to>
    <xdr:graphicFrame macro="">
      <xdr:nvGraphicFramePr>
        <xdr:cNvPr id="100" name="Graphique 8">
          <a:extLst>
            <a:ext uri="{FF2B5EF4-FFF2-40B4-BE49-F238E27FC236}">
              <a16:creationId xmlns:a16="http://schemas.microsoft.com/office/drawing/2014/main" id="{464B6F05-17E2-4A16-A9BC-389250E0D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577271</xdr:colOff>
      <xdr:row>27</xdr:row>
      <xdr:rowOff>202684</xdr:rowOff>
    </xdr:from>
    <xdr:to>
      <xdr:col>20</xdr:col>
      <xdr:colOff>607907</xdr:colOff>
      <xdr:row>50</xdr:row>
      <xdr:rowOff>92363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F2928AF-0CAF-7982-8389-D99F9B2AF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489857</xdr:colOff>
      <xdr:row>0</xdr:row>
      <xdr:rowOff>272143</xdr:rowOff>
    </xdr:from>
    <xdr:to>
      <xdr:col>2</xdr:col>
      <xdr:colOff>135239</xdr:colOff>
      <xdr:row>0</xdr:row>
      <xdr:rowOff>816429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1A2FD7DA-B296-ECCA-B551-69D695918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857" y="272143"/>
          <a:ext cx="1999418" cy="544286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0.00199</cdr:x>
      <cdr:y>0.00923</cdr:y>
    </cdr:from>
    <cdr:to>
      <cdr:x>0.00199</cdr:x>
      <cdr:y>0.00923</cdr:y>
    </cdr:to>
    <cdr:sp macro="" textlink="">
      <cdr:nvSpPr>
        <cdr:cNvPr id="2" name="DVCHARTID" hidden="1"/>
        <cdr:cNvSpPr txBox="1"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" rtlCol="0" anchor="ctr"/>
        <a:lstStyle xmlns:a="http://schemas.openxmlformats.org/drawingml/2006/main"/>
        <a:p xmlns:a="http://schemas.openxmlformats.org/drawingml/2006/main">
          <a:pPr algn="r"/>
          <a:r>
            <a:rPr lang="en-US" sz="1100"/>
            <a:t>1aGOesqrl5S1ekUwe2R1y8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0.00199</cdr:x>
      <cdr:y>0.00923</cdr:y>
    </cdr:from>
    <cdr:to>
      <cdr:x>0.00199</cdr:x>
      <cdr:y>0.00923</cdr:y>
    </cdr:to>
    <cdr:sp macro="" textlink="">
      <cdr:nvSpPr>
        <cdr:cNvPr id="2" name="DVCHARTID" hidden="1"/>
        <cdr:cNvSpPr txBox="1"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" rtlCol="0" anchor="ctr"/>
        <a:lstStyle xmlns:a="http://schemas.openxmlformats.org/drawingml/2006/main"/>
        <a:p xmlns:a="http://schemas.openxmlformats.org/drawingml/2006/main">
          <a:pPr algn="r"/>
          <a:r>
            <a:rPr lang="en-US" sz="1100"/>
            <a:t>1aGOesqrl5S1ekUwe2R1y8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0.00199</cdr:x>
      <cdr:y>0.00923</cdr:y>
    </cdr:from>
    <cdr:to>
      <cdr:x>0.00199</cdr:x>
      <cdr:y>0.00923</cdr:y>
    </cdr:to>
    <cdr:sp macro="" textlink="">
      <cdr:nvSpPr>
        <cdr:cNvPr id="2" name="DVCHARTID" hidden="1"/>
        <cdr:cNvSpPr txBox="1"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" rtlCol="0" anchor="ctr"/>
        <a:lstStyle xmlns:a="http://schemas.openxmlformats.org/drawingml/2006/main"/>
        <a:p xmlns:a="http://schemas.openxmlformats.org/drawingml/2006/main">
          <a:pPr algn="r"/>
          <a:r>
            <a:rPr lang="en-US" sz="1100"/>
            <a:t>1aGOesqrl5S1ekUwe2R1y8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enops365.sharepoint.com/sites/RessourceCenter/1%20Ressources%20gratuites/1.%20Template%20en%20ligne/Pulsa%20-%20Kit%20manager%20Lean.xlsx" TargetMode="External"/><Relationship Id="rId1" Type="http://schemas.openxmlformats.org/officeDocument/2006/relationships/externalLinkPath" Target="Pulsa%20-%20Kit%20manager%20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mmaire"/>
      <sheetName val="Gemba Walk"/>
      <sheetName val="Grille d'audit 5S"/>
      <sheetName val="Grille d'audit AIC"/>
      <sheetName val="Plan d'action"/>
      <sheetName val="A3 RdP"/>
      <sheetName val="Standard TWI"/>
      <sheetName val="Standard ronde"/>
      <sheetName val="Feuille observation"/>
      <sheetName val="Feuille muda"/>
      <sheetName val="Grap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Pulsa">
      <a:dk1>
        <a:sysClr val="windowText" lastClr="000000"/>
      </a:dk1>
      <a:lt1>
        <a:sysClr val="window" lastClr="FFFFFF"/>
      </a:lt1>
      <a:dk2>
        <a:srgbClr val="EAEAEA"/>
      </a:dk2>
      <a:lt2>
        <a:srgbClr val="F5F5F5"/>
      </a:lt2>
      <a:accent1>
        <a:srgbClr val="FA4616"/>
      </a:accent1>
      <a:accent2>
        <a:srgbClr val="FAC090"/>
      </a:accent2>
      <a:accent3>
        <a:srgbClr val="00B050"/>
      </a:accent3>
      <a:accent4>
        <a:srgbClr val="FF0000"/>
      </a:accent4>
      <a:accent5>
        <a:srgbClr val="46635A"/>
      </a:accent5>
      <a:accent6>
        <a:srgbClr val="2751E3"/>
      </a:accent6>
      <a:hlink>
        <a:srgbClr val="FA4616"/>
      </a:hlink>
      <a:folHlink>
        <a:srgbClr val="FAC09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in/valentin-pesselier/" TargetMode="External"/><Relationship Id="rId2" Type="http://schemas.openxmlformats.org/officeDocument/2006/relationships/hyperlink" Target="https://pulsa-conseil.fr/blog/" TargetMode="External"/><Relationship Id="rId1" Type="http://schemas.openxmlformats.org/officeDocument/2006/relationships/hyperlink" Target="https://pulsa-conseil.fr/la-newsletter/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valentin.pesselier@pulsa-conseil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56D08-BDAD-4CE7-8947-87ACD76135CB}">
  <sheetPr>
    <tabColor theme="4"/>
  </sheetPr>
  <dimension ref="B2:AM68"/>
  <sheetViews>
    <sheetView showGridLines="0" tabSelected="1" zoomScale="115" zoomScaleNormal="115" workbookViewId="0">
      <pane ySplit="7" topLeftCell="A8" activePane="bottomLeft" state="frozen"/>
      <selection pane="bottomLeft"/>
    </sheetView>
  </sheetViews>
  <sheetFormatPr baseColWidth="10" defaultColWidth="11.42578125" defaultRowHeight="15" x14ac:dyDescent="0.25"/>
  <cols>
    <col min="1" max="1" width="2.7109375" style="226" customWidth="1"/>
    <col min="2" max="16384" width="11.42578125" style="226"/>
  </cols>
  <sheetData>
    <row r="2" spans="2:39" s="224" customFormat="1" ht="45.95" customHeight="1" x14ac:dyDescent="0.2">
      <c r="B2" s="224" t="s">
        <v>69</v>
      </c>
    </row>
    <row r="8" spans="2:39" ht="18.75" x14ac:dyDescent="0.3">
      <c r="B8" s="225" t="s">
        <v>60</v>
      </c>
    </row>
    <row r="11" spans="2:39" x14ac:dyDescent="0.25">
      <c r="L11" s="227"/>
      <c r="M11" s="227"/>
      <c r="N11" s="227"/>
      <c r="O11" s="227"/>
      <c r="P11" s="227"/>
      <c r="AA11" s="227"/>
      <c r="AB11" s="227"/>
      <c r="AC11" s="227"/>
      <c r="AD11" s="227"/>
      <c r="AE11" s="227"/>
      <c r="AF11" s="227"/>
      <c r="AG11" s="227"/>
      <c r="AH11" s="227"/>
      <c r="AI11" s="227"/>
      <c r="AK11" s="227"/>
      <c r="AL11" s="227"/>
      <c r="AM11" s="227"/>
    </row>
    <row r="12" spans="2:39" x14ac:dyDescent="0.25">
      <c r="L12" s="227"/>
      <c r="M12" s="227"/>
      <c r="N12" s="227"/>
      <c r="O12" s="227"/>
      <c r="P12" s="227"/>
      <c r="AA12" s="227"/>
      <c r="AB12" s="227"/>
      <c r="AC12" s="227"/>
      <c r="AD12" s="227"/>
      <c r="AE12" s="227"/>
      <c r="AF12" s="227"/>
      <c r="AG12" s="227"/>
      <c r="AH12" s="227"/>
      <c r="AI12" s="227"/>
      <c r="AK12" s="227"/>
      <c r="AL12" s="227"/>
      <c r="AM12" s="227"/>
    </row>
    <row r="13" spans="2:39" x14ac:dyDescent="0.25">
      <c r="L13" s="227"/>
      <c r="M13" s="227"/>
      <c r="N13" s="227"/>
      <c r="O13" s="227"/>
      <c r="P13" s="227"/>
      <c r="AA13" s="227"/>
      <c r="AB13" s="227"/>
      <c r="AC13" s="227"/>
      <c r="AD13" s="227"/>
      <c r="AE13" s="227"/>
      <c r="AF13" s="227"/>
      <c r="AG13" s="227"/>
      <c r="AH13" s="227"/>
      <c r="AI13" s="227"/>
      <c r="AK13" s="227"/>
      <c r="AL13" s="227"/>
      <c r="AM13" s="227"/>
    </row>
    <row r="14" spans="2:39" x14ac:dyDescent="0.25">
      <c r="L14" s="227"/>
      <c r="M14" s="227"/>
      <c r="N14" s="227"/>
      <c r="O14" s="227"/>
      <c r="P14" s="227"/>
      <c r="AA14" s="227"/>
      <c r="AB14" s="227"/>
      <c r="AC14" s="227"/>
      <c r="AD14" s="227"/>
      <c r="AE14" s="227"/>
      <c r="AF14" s="227"/>
      <c r="AG14" s="227"/>
      <c r="AH14" s="227"/>
      <c r="AI14" s="227"/>
      <c r="AK14" s="227"/>
      <c r="AL14" s="227"/>
      <c r="AM14" s="227"/>
    </row>
    <row r="15" spans="2:39" x14ac:dyDescent="0.25">
      <c r="L15" s="227"/>
      <c r="M15" s="227"/>
      <c r="N15" s="227"/>
      <c r="O15" s="227"/>
      <c r="P15" s="227"/>
      <c r="AA15" s="227"/>
      <c r="AB15" s="227"/>
      <c r="AC15" s="227"/>
      <c r="AD15" s="227"/>
      <c r="AE15" s="227"/>
      <c r="AF15" s="227"/>
      <c r="AG15" s="227"/>
      <c r="AH15" s="227"/>
      <c r="AI15" s="227"/>
      <c r="AK15" s="227"/>
      <c r="AL15" s="227"/>
      <c r="AM15" s="227"/>
    </row>
    <row r="16" spans="2:39" x14ac:dyDescent="0.25">
      <c r="L16" s="227"/>
      <c r="M16" s="227"/>
      <c r="N16" s="227"/>
      <c r="O16" s="227"/>
      <c r="P16" s="227"/>
      <c r="AA16" s="227"/>
      <c r="AB16" s="227"/>
      <c r="AC16" s="227"/>
      <c r="AD16" s="227"/>
      <c r="AE16" s="227"/>
      <c r="AF16" s="227"/>
      <c r="AG16" s="227"/>
      <c r="AH16" s="227"/>
      <c r="AI16" s="227"/>
      <c r="AK16" s="227"/>
      <c r="AL16" s="227"/>
      <c r="AM16" s="227"/>
    </row>
    <row r="30" spans="2:2" ht="18.75" x14ac:dyDescent="0.3">
      <c r="B30" s="225" t="s">
        <v>70</v>
      </c>
    </row>
    <row r="33" spans="2:7" ht="18.75" x14ac:dyDescent="0.3">
      <c r="B33" s="225" t="s">
        <v>61</v>
      </c>
    </row>
    <row r="35" spans="2:7" x14ac:dyDescent="0.25">
      <c r="B35" s="228" t="s">
        <v>71</v>
      </c>
    </row>
    <row r="36" spans="2:7" x14ac:dyDescent="0.25">
      <c r="C36" s="233" t="s">
        <v>72</v>
      </c>
    </row>
    <row r="37" spans="2:7" x14ac:dyDescent="0.25">
      <c r="C37" s="233" t="s">
        <v>73</v>
      </c>
    </row>
    <row r="38" spans="2:7" x14ac:dyDescent="0.25">
      <c r="C38" s="233" t="s">
        <v>74</v>
      </c>
    </row>
    <row r="40" spans="2:7" x14ac:dyDescent="0.25">
      <c r="B40" s="228" t="s">
        <v>75</v>
      </c>
    </row>
    <row r="41" spans="2:7" x14ac:dyDescent="0.25">
      <c r="C41" s="233" t="s">
        <v>76</v>
      </c>
    </row>
    <row r="42" spans="2:7" x14ac:dyDescent="0.25">
      <c r="C42" s="233" t="s">
        <v>77</v>
      </c>
    </row>
    <row r="43" spans="2:7" x14ac:dyDescent="0.25">
      <c r="B43" s="229"/>
      <c r="D43" s="230"/>
      <c r="G43" s="230"/>
    </row>
    <row r="44" spans="2:7" x14ac:dyDescent="0.25">
      <c r="B44" s="228" t="s">
        <v>62</v>
      </c>
    </row>
    <row r="47" spans="2:7" ht="18.75" x14ac:dyDescent="0.3">
      <c r="B47" s="225" t="s">
        <v>63</v>
      </c>
    </row>
    <row r="60" spans="2:8" x14ac:dyDescent="0.25">
      <c r="B60" s="231" t="s">
        <v>64</v>
      </c>
      <c r="H60" s="231" t="s">
        <v>65</v>
      </c>
    </row>
    <row r="63" spans="2:8" ht="18.75" x14ac:dyDescent="0.3">
      <c r="B63" s="225" t="s">
        <v>66</v>
      </c>
    </row>
    <row r="65" spans="5:10" x14ac:dyDescent="0.25">
      <c r="J65" s="232"/>
    </row>
    <row r="66" spans="5:10" x14ac:dyDescent="0.25">
      <c r="E66" s="231" t="s">
        <v>67</v>
      </c>
    </row>
    <row r="68" spans="5:10" x14ac:dyDescent="0.25">
      <c r="E68" s="231" t="s">
        <v>68</v>
      </c>
    </row>
  </sheetData>
  <hyperlinks>
    <hyperlink ref="B60" r:id="rId1" xr:uid="{3342131C-7CE8-4A79-83DF-45707E63610F}"/>
    <hyperlink ref="H60" r:id="rId2" xr:uid="{D6662F2F-327A-4F6D-B6FA-BD4F6F625341}"/>
    <hyperlink ref="E66" r:id="rId3" xr:uid="{726BB6D0-9E8C-4693-B5ED-6D87355B500E}"/>
    <hyperlink ref="E68" r:id="rId4" xr:uid="{AAD2D386-865C-4D66-91DD-0EB2489349E0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5"/>
  <sheetViews>
    <sheetView showGridLines="0" zoomScale="70" zoomScaleNormal="70" workbookViewId="0">
      <selection sqref="A1:B4"/>
    </sheetView>
  </sheetViews>
  <sheetFormatPr baseColWidth="10" defaultColWidth="9.140625" defaultRowHeight="12.75" x14ac:dyDescent="0.2"/>
  <cols>
    <col min="1" max="1" width="4.85546875" customWidth="1"/>
    <col min="2" max="2" width="33" customWidth="1"/>
    <col min="3" max="3" width="10.42578125" customWidth="1"/>
    <col min="4" max="4" width="10.140625" customWidth="1"/>
    <col min="5" max="12" width="9.140625" customWidth="1"/>
    <col min="13" max="18" width="7.7109375" customWidth="1"/>
  </cols>
  <sheetData>
    <row r="1" spans="1:18" ht="13.5" customHeight="1" x14ac:dyDescent="0.2">
      <c r="A1" s="169"/>
      <c r="B1" s="170"/>
      <c r="C1" s="158" t="s">
        <v>0</v>
      </c>
      <c r="D1" s="159"/>
      <c r="E1" s="159"/>
      <c r="F1" s="159"/>
      <c r="G1" s="159"/>
      <c r="H1" s="159"/>
      <c r="I1" s="159"/>
      <c r="J1" s="159"/>
      <c r="K1" s="159"/>
      <c r="L1" s="159"/>
      <c r="M1" s="163"/>
      <c r="N1" s="163"/>
      <c r="O1" s="163"/>
      <c r="P1" s="163"/>
      <c r="Q1" s="163"/>
      <c r="R1" s="164"/>
    </row>
    <row r="2" spans="1:18" ht="12.75" customHeight="1" x14ac:dyDescent="0.2">
      <c r="A2" s="171"/>
      <c r="B2" s="172"/>
      <c r="C2" s="160"/>
      <c r="D2" s="161"/>
      <c r="E2" s="161"/>
      <c r="F2" s="161"/>
      <c r="G2" s="161"/>
      <c r="H2" s="161"/>
      <c r="I2" s="161"/>
      <c r="J2" s="161"/>
      <c r="K2" s="161"/>
      <c r="L2" s="161"/>
      <c r="M2" s="165"/>
      <c r="N2" s="165"/>
      <c r="O2" s="165"/>
      <c r="P2" s="165"/>
      <c r="Q2" s="165"/>
      <c r="R2" s="166"/>
    </row>
    <row r="3" spans="1:18" ht="12.75" customHeight="1" x14ac:dyDescent="0.2">
      <c r="A3" s="171"/>
      <c r="B3" s="172"/>
      <c r="C3" s="160"/>
      <c r="D3" s="161"/>
      <c r="E3" s="161"/>
      <c r="F3" s="161"/>
      <c r="G3" s="161"/>
      <c r="H3" s="161"/>
      <c r="I3" s="161"/>
      <c r="J3" s="161"/>
      <c r="K3" s="161"/>
      <c r="L3" s="161"/>
      <c r="M3" s="165"/>
      <c r="N3" s="165"/>
      <c r="O3" s="165"/>
      <c r="P3" s="165"/>
      <c r="Q3" s="165"/>
      <c r="R3" s="166"/>
    </row>
    <row r="4" spans="1:18" ht="12.75" customHeight="1" thickBot="1" x14ac:dyDescent="0.25">
      <c r="A4" s="171"/>
      <c r="B4" s="172"/>
      <c r="C4" s="160"/>
      <c r="D4" s="161"/>
      <c r="E4" s="161"/>
      <c r="F4" s="162"/>
      <c r="G4" s="162"/>
      <c r="H4" s="162"/>
      <c r="I4" s="162"/>
      <c r="J4" s="162"/>
      <c r="K4" s="162"/>
      <c r="L4" s="162"/>
      <c r="M4" s="167"/>
      <c r="N4" s="167"/>
      <c r="O4" s="167"/>
      <c r="P4" s="167"/>
      <c r="Q4" s="167"/>
      <c r="R4" s="168"/>
    </row>
    <row r="5" spans="1:18" s="5" customFormat="1" ht="24" customHeight="1" x14ac:dyDescent="0.2">
      <c r="A5" s="13" t="s">
        <v>47</v>
      </c>
      <c r="B5" s="14"/>
      <c r="C5" s="10" t="s">
        <v>1</v>
      </c>
      <c r="D5" s="11"/>
      <c r="E5" s="37">
        <v>0.8</v>
      </c>
      <c r="J5" s="8" t="s">
        <v>2</v>
      </c>
      <c r="K5" s="9"/>
      <c r="L5" s="36"/>
      <c r="M5" s="173"/>
      <c r="N5" s="173"/>
      <c r="O5" s="173"/>
      <c r="P5" s="173"/>
      <c r="Q5" s="173"/>
      <c r="R5" s="174"/>
    </row>
    <row r="6" spans="1:18" s="5" customFormat="1" ht="24" customHeight="1" x14ac:dyDescent="0.2">
      <c r="A6" s="13" t="s">
        <v>48</v>
      </c>
      <c r="B6" s="14"/>
      <c r="C6" s="10" t="s">
        <v>3</v>
      </c>
      <c r="D6" s="11"/>
      <c r="E6" s="45">
        <v>1.08</v>
      </c>
      <c r="F6" s="44"/>
      <c r="J6" s="10" t="s">
        <v>50</v>
      </c>
      <c r="K6" s="11"/>
      <c r="L6" s="37"/>
      <c r="M6" s="175"/>
      <c r="N6" s="175"/>
      <c r="O6" s="175"/>
      <c r="P6" s="175"/>
      <c r="Q6" s="175"/>
      <c r="R6" s="176"/>
    </row>
    <row r="7" spans="1:18" s="5" customFormat="1" ht="24" customHeight="1" x14ac:dyDescent="0.2">
      <c r="A7" s="13" t="s">
        <v>49</v>
      </c>
      <c r="B7" s="14"/>
      <c r="C7" s="6"/>
      <c r="D7" s="6"/>
      <c r="E7" s="6"/>
      <c r="F7" s="6"/>
      <c r="G7" s="6"/>
      <c r="H7" s="6"/>
      <c r="I7" s="6"/>
      <c r="J7" s="6"/>
      <c r="K7" s="6"/>
      <c r="L7" s="6"/>
      <c r="M7" s="177"/>
      <c r="N7" s="177"/>
      <c r="O7" s="177"/>
      <c r="P7" s="177"/>
      <c r="Q7" s="177"/>
      <c r="R7" s="178"/>
    </row>
    <row r="8" spans="1:18" s="4" customFormat="1" ht="30.75" customHeight="1" x14ac:dyDescent="0.2">
      <c r="A8" s="12" t="s">
        <v>4</v>
      </c>
      <c r="B8" s="21" t="s">
        <v>5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15" t="s">
        <v>6</v>
      </c>
      <c r="N8" s="16" t="s">
        <v>7</v>
      </c>
      <c r="O8" s="16" t="s">
        <v>8</v>
      </c>
      <c r="P8" s="17" t="s">
        <v>9</v>
      </c>
      <c r="Q8" s="18" t="s">
        <v>10</v>
      </c>
      <c r="R8" s="19" t="s">
        <v>11</v>
      </c>
    </row>
    <row r="9" spans="1:18" ht="26.1" customHeight="1" x14ac:dyDescent="0.2">
      <c r="A9" s="35">
        <v>1</v>
      </c>
      <c r="B9" s="28" t="s">
        <v>51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31" t="e">
        <f>SMALL(C9:L9, 2)</f>
        <v>#NUM!</v>
      </c>
      <c r="N9" s="30" t="e">
        <f>AVERAGE(C9:L9)</f>
        <v>#DIV/0!</v>
      </c>
      <c r="O9" s="30">
        <f>MAX(C9:L9)</f>
        <v>0</v>
      </c>
      <c r="P9" s="32" t="e">
        <f>QUARTILE(C9:L9,1)</f>
        <v>#NUM!</v>
      </c>
      <c r="Q9" s="32" t="e">
        <f>P9*$E$5</f>
        <v>#NUM!</v>
      </c>
      <c r="R9" s="33" t="e">
        <f>Q9*$E$6</f>
        <v>#NUM!</v>
      </c>
    </row>
    <row r="10" spans="1:18" ht="26.1" customHeight="1" x14ac:dyDescent="0.2">
      <c r="A10" s="35">
        <v>2</v>
      </c>
      <c r="B10" s="28" t="s">
        <v>53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31" t="e">
        <f>SMALL(C10:L10, 2)</f>
        <v>#NUM!</v>
      </c>
      <c r="N10" s="30" t="e">
        <f>AVERAGE(C10:L10)</f>
        <v>#DIV/0!</v>
      </c>
      <c r="O10" s="30">
        <f>MAX(C10:L10)</f>
        <v>0</v>
      </c>
      <c r="P10" s="32" t="e">
        <f>QUARTILE(C10:L10,1)</f>
        <v>#NUM!</v>
      </c>
      <c r="Q10" s="32" t="e">
        <f>P10*$E$5</f>
        <v>#NUM!</v>
      </c>
      <c r="R10" s="33" t="e">
        <f>Q10*$E$6</f>
        <v>#NUM!</v>
      </c>
    </row>
    <row r="11" spans="1:18" ht="26.1" customHeight="1" x14ac:dyDescent="0.2">
      <c r="A11" s="35">
        <v>3</v>
      </c>
      <c r="B11" s="28" t="s">
        <v>54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1" t="e">
        <f>SMALL(C11:L11, 2)</f>
        <v>#NUM!</v>
      </c>
      <c r="N11" s="30" t="e">
        <f>AVERAGE(C11:L11)</f>
        <v>#DIV/0!</v>
      </c>
      <c r="O11" s="30">
        <f>MAX(C11:L11)</f>
        <v>0</v>
      </c>
      <c r="P11" s="32" t="e">
        <f>QUARTILE(C11:L11,1)</f>
        <v>#NUM!</v>
      </c>
      <c r="Q11" s="32" t="e">
        <f>P11*$E$5</f>
        <v>#NUM!</v>
      </c>
      <c r="R11" s="33" t="e">
        <f>Q11*$E$6</f>
        <v>#NUM!</v>
      </c>
    </row>
    <row r="12" spans="1:18" ht="26.1" customHeight="1" x14ac:dyDescent="0.2">
      <c r="A12" s="35">
        <v>4</v>
      </c>
      <c r="B12" s="28" t="s">
        <v>55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1" t="e">
        <f>SMALL(C12:L12, 2)</f>
        <v>#NUM!</v>
      </c>
      <c r="N12" s="30" t="e">
        <f>AVERAGE(C12:L12)</f>
        <v>#DIV/0!</v>
      </c>
      <c r="O12" s="30">
        <f>MAX(C12:L12)</f>
        <v>0</v>
      </c>
      <c r="P12" s="32" t="e">
        <f>QUARTILE(C12:L12,1)</f>
        <v>#NUM!</v>
      </c>
      <c r="Q12" s="32" t="e">
        <f>P12*$E$5</f>
        <v>#NUM!</v>
      </c>
      <c r="R12" s="33" t="e">
        <f>Q12*$E$6</f>
        <v>#NUM!</v>
      </c>
    </row>
    <row r="13" spans="1:18" ht="26.1" hidden="1" customHeight="1" x14ac:dyDescent="0.2">
      <c r="A13" s="3">
        <v>5</v>
      </c>
      <c r="B13" s="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1"/>
      <c r="N13" s="30"/>
      <c r="O13" s="30"/>
      <c r="P13" s="32"/>
      <c r="Q13" s="32"/>
      <c r="R13" s="33"/>
    </row>
    <row r="14" spans="1:18" ht="26.1" hidden="1" customHeight="1" x14ac:dyDescent="0.2">
      <c r="A14" s="3">
        <v>6</v>
      </c>
      <c r="B14" s="1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  <c r="N14" s="30"/>
      <c r="O14" s="30"/>
      <c r="P14" s="32"/>
      <c r="Q14" s="32"/>
      <c r="R14" s="33"/>
    </row>
    <row r="15" spans="1:18" ht="26.1" hidden="1" customHeight="1" x14ac:dyDescent="0.2">
      <c r="A15" s="3">
        <v>7</v>
      </c>
      <c r="B15" s="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  <c r="N15" s="30"/>
      <c r="O15" s="30"/>
      <c r="P15" s="32"/>
      <c r="Q15" s="32"/>
      <c r="R15" s="33"/>
    </row>
    <row r="16" spans="1:18" ht="26.1" hidden="1" customHeight="1" x14ac:dyDescent="0.2">
      <c r="A16" s="3">
        <v>8</v>
      </c>
      <c r="B16" s="1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30"/>
      <c r="O16" s="30"/>
      <c r="P16" s="32"/>
      <c r="Q16" s="32"/>
      <c r="R16" s="33"/>
    </row>
    <row r="17" spans="1:18" ht="26.1" customHeight="1" x14ac:dyDescent="0.2">
      <c r="A17" s="182" t="s">
        <v>12</v>
      </c>
      <c r="B17" s="183"/>
      <c r="C17" s="89">
        <f>SUM(C9:C12)</f>
        <v>0</v>
      </c>
      <c r="D17" s="89">
        <f t="shared" ref="D17:K17" si="0">SUM(D9:D12)</f>
        <v>0</v>
      </c>
      <c r="E17" s="89">
        <f t="shared" si="0"/>
        <v>0</v>
      </c>
      <c r="F17" s="89">
        <f t="shared" si="0"/>
        <v>0</v>
      </c>
      <c r="G17" s="89">
        <f t="shared" si="0"/>
        <v>0</v>
      </c>
      <c r="H17" s="89">
        <f t="shared" si="0"/>
        <v>0</v>
      </c>
      <c r="I17" s="89">
        <f t="shared" si="0"/>
        <v>0</v>
      </c>
      <c r="J17" s="89">
        <f t="shared" si="0"/>
        <v>0</v>
      </c>
      <c r="K17" s="89">
        <f t="shared" si="0"/>
        <v>0</v>
      </c>
      <c r="L17" s="89">
        <f>SUM(L9:L12)</f>
        <v>0</v>
      </c>
      <c r="M17" s="90">
        <f>SMALL(C17:L17, 2)</f>
        <v>0</v>
      </c>
      <c r="N17" s="91">
        <f>AVERAGE(C17:L17)</f>
        <v>0</v>
      </c>
      <c r="O17" s="91">
        <f>MAX(C17:L17)</f>
        <v>0</v>
      </c>
      <c r="P17" s="92">
        <f>QUARTILE(C17:L17,1)</f>
        <v>0</v>
      </c>
      <c r="Q17" s="92">
        <f>P17*$E$5</f>
        <v>0</v>
      </c>
      <c r="R17" s="93">
        <f>Q17*$E$6</f>
        <v>0</v>
      </c>
    </row>
    <row r="18" spans="1:18" ht="26.1" customHeight="1" x14ac:dyDescent="0.2">
      <c r="A18" s="184" t="s">
        <v>13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6"/>
      <c r="M18" s="180"/>
      <c r="N18" s="180"/>
      <c r="O18" s="180"/>
      <c r="P18" s="180"/>
      <c r="Q18" s="180"/>
      <c r="R18" s="181"/>
    </row>
    <row r="19" spans="1:18" ht="26.1" customHeight="1" x14ac:dyDescent="0.2">
      <c r="A19" s="3" t="s">
        <v>14</v>
      </c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1"/>
    </row>
    <row r="20" spans="1:18" ht="26.1" customHeight="1" x14ac:dyDescent="0.2">
      <c r="A20" s="3" t="s">
        <v>15</v>
      </c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1"/>
    </row>
    <row r="21" spans="1:18" ht="26.1" customHeight="1" x14ac:dyDescent="0.2">
      <c r="A21" s="3" t="s">
        <v>16</v>
      </c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1"/>
    </row>
    <row r="22" spans="1:18" ht="26.1" customHeight="1" x14ac:dyDescent="0.2">
      <c r="A22" s="3" t="s">
        <v>17</v>
      </c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</row>
    <row r="23" spans="1:18" ht="26.1" customHeight="1" thickBot="1" x14ac:dyDescent="0.25">
      <c r="A23" s="7" t="s">
        <v>18</v>
      </c>
      <c r="B23" s="187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</row>
    <row r="24" spans="1:18" ht="15" x14ac:dyDescent="0.2">
      <c r="A24" s="20" t="s">
        <v>19</v>
      </c>
    </row>
    <row r="25" spans="1:18" ht="15" x14ac:dyDescent="0.2">
      <c r="A25" s="20" t="s">
        <v>20</v>
      </c>
      <c r="B25" s="20" t="s">
        <v>21</v>
      </c>
    </row>
  </sheetData>
  <mergeCells count="17">
    <mergeCell ref="B23:L23"/>
    <mergeCell ref="M23:R23"/>
    <mergeCell ref="B21:L21"/>
    <mergeCell ref="M21:R21"/>
    <mergeCell ref="B22:L22"/>
    <mergeCell ref="M22:R22"/>
    <mergeCell ref="B20:L20"/>
    <mergeCell ref="M20:R20"/>
    <mergeCell ref="A17:B17"/>
    <mergeCell ref="A18:L18"/>
    <mergeCell ref="M18:R18"/>
    <mergeCell ref="C1:L4"/>
    <mergeCell ref="M1:R4"/>
    <mergeCell ref="A1:B4"/>
    <mergeCell ref="M5:R7"/>
    <mergeCell ref="B19:L19"/>
    <mergeCell ref="M19:R19"/>
  </mergeCells>
  <phoneticPr fontId="0" type="noConversion"/>
  <printOptions horizontalCentered="1" verticalCentered="1"/>
  <pageMargins left="0.18" right="0.17" top="0.27559055118110237" bottom="0.27559055118110237" header="0.27559055118110237" footer="0.27559055118110237"/>
  <pageSetup paperSize="9" scale="67" orientation="landscape" r:id="rId1"/>
  <headerFooter alignWithMargins="0">
    <oddFooter>&amp;LFormulaire créé le 23 janvier 2007, Rev 1</oddFooter>
  </headerFooter>
  <ignoredErrors>
    <ignoredError sqref="C17:L1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6"/>
  <sheetViews>
    <sheetView showGridLines="0" zoomScale="70" zoomScaleNormal="70" workbookViewId="0">
      <selection sqref="A1:B4"/>
    </sheetView>
  </sheetViews>
  <sheetFormatPr baseColWidth="10" defaultColWidth="9.140625" defaultRowHeight="12.75" x14ac:dyDescent="0.2"/>
  <cols>
    <col min="1" max="1" width="4.85546875" customWidth="1"/>
    <col min="2" max="2" width="33" customWidth="1"/>
    <col min="3" max="3" width="10.5703125" style="27" customWidth="1"/>
    <col min="4" max="4" width="10.140625" style="27" customWidth="1"/>
    <col min="5" max="12" width="9.140625" style="27" customWidth="1"/>
    <col min="13" max="18" width="7.7109375" customWidth="1"/>
  </cols>
  <sheetData>
    <row r="1" spans="1:18" ht="13.5" customHeight="1" x14ac:dyDescent="0.2">
      <c r="A1" s="169"/>
      <c r="B1" s="170"/>
      <c r="C1" s="158" t="s">
        <v>0</v>
      </c>
      <c r="D1" s="159"/>
      <c r="E1" s="159"/>
      <c r="F1" s="159"/>
      <c r="G1" s="159"/>
      <c r="H1" s="159"/>
      <c r="I1" s="159"/>
      <c r="J1" s="159"/>
      <c r="K1" s="159"/>
      <c r="L1" s="159"/>
      <c r="M1" s="163"/>
      <c r="N1" s="163"/>
      <c r="O1" s="163"/>
      <c r="P1" s="163"/>
      <c r="Q1" s="163"/>
      <c r="R1" s="164"/>
    </row>
    <row r="2" spans="1:18" ht="12.75" customHeight="1" x14ac:dyDescent="0.2">
      <c r="A2" s="171"/>
      <c r="B2" s="172"/>
      <c r="C2" s="160"/>
      <c r="D2" s="161"/>
      <c r="E2" s="161"/>
      <c r="F2" s="161"/>
      <c r="G2" s="161"/>
      <c r="H2" s="161"/>
      <c r="I2" s="161"/>
      <c r="J2" s="161"/>
      <c r="K2" s="161"/>
      <c r="L2" s="161"/>
      <c r="M2" s="165"/>
      <c r="N2" s="165"/>
      <c r="O2" s="165"/>
      <c r="P2" s="165"/>
      <c r="Q2" s="165"/>
      <c r="R2" s="166"/>
    </row>
    <row r="3" spans="1:18" ht="12.75" customHeight="1" x14ac:dyDescent="0.2">
      <c r="A3" s="171"/>
      <c r="B3" s="172"/>
      <c r="C3" s="160"/>
      <c r="D3" s="161"/>
      <c r="E3" s="161"/>
      <c r="F3" s="161"/>
      <c r="G3" s="161"/>
      <c r="H3" s="161"/>
      <c r="I3" s="161"/>
      <c r="J3" s="161"/>
      <c r="K3" s="161"/>
      <c r="L3" s="161"/>
      <c r="M3" s="165"/>
      <c r="N3" s="165"/>
      <c r="O3" s="165"/>
      <c r="P3" s="165"/>
      <c r="Q3" s="165"/>
      <c r="R3" s="166"/>
    </row>
    <row r="4" spans="1:18" ht="12.75" customHeight="1" thickBot="1" x14ac:dyDescent="0.25">
      <c r="A4" s="171"/>
      <c r="B4" s="172"/>
      <c r="C4" s="190"/>
      <c r="D4" s="162"/>
      <c r="E4" s="162"/>
      <c r="F4" s="162"/>
      <c r="G4" s="162"/>
      <c r="H4" s="162"/>
      <c r="I4" s="162"/>
      <c r="J4" s="162"/>
      <c r="K4" s="162"/>
      <c r="L4" s="162"/>
      <c r="M4" s="167"/>
      <c r="N4" s="167"/>
      <c r="O4" s="167"/>
      <c r="P4" s="167"/>
      <c r="Q4" s="167"/>
      <c r="R4" s="168"/>
    </row>
    <row r="5" spans="1:18" s="5" customFormat="1" ht="24" customHeight="1" x14ac:dyDescent="0.2">
      <c r="A5" s="13" t="s">
        <v>47</v>
      </c>
      <c r="B5" s="14"/>
      <c r="C5" s="10" t="s">
        <v>1</v>
      </c>
      <c r="D5" s="11"/>
      <c r="E5" s="37">
        <v>0.8</v>
      </c>
      <c r="F5" s="4"/>
      <c r="G5" s="4"/>
      <c r="H5" s="4"/>
      <c r="I5" s="42"/>
      <c r="J5" s="40" t="s">
        <v>22</v>
      </c>
      <c r="K5" s="24"/>
      <c r="L5" s="38"/>
      <c r="M5" s="173"/>
      <c r="N5" s="173"/>
      <c r="O5" s="173"/>
      <c r="P5" s="173"/>
      <c r="Q5" s="173"/>
      <c r="R5" s="174"/>
    </row>
    <row r="6" spans="1:18" s="5" customFormat="1" ht="24" customHeight="1" x14ac:dyDescent="0.2">
      <c r="A6" s="13" t="s">
        <v>48</v>
      </c>
      <c r="B6" s="14"/>
      <c r="C6" s="10" t="s">
        <v>3</v>
      </c>
      <c r="D6" s="11"/>
      <c r="E6" s="45">
        <v>1.08</v>
      </c>
      <c r="F6" s="4"/>
      <c r="G6" s="4"/>
      <c r="H6" s="4"/>
      <c r="I6" s="43"/>
      <c r="J6" s="41" t="s">
        <v>50</v>
      </c>
      <c r="K6" s="25"/>
      <c r="L6" s="39"/>
      <c r="M6" s="175"/>
      <c r="N6" s="175"/>
      <c r="O6" s="175"/>
      <c r="P6" s="175"/>
      <c r="Q6" s="175"/>
      <c r="R6" s="176"/>
    </row>
    <row r="7" spans="1:18" s="5" customFormat="1" ht="24" customHeight="1" x14ac:dyDescent="0.2">
      <c r="A7" s="13" t="s">
        <v>49</v>
      </c>
      <c r="B7" s="14"/>
      <c r="C7" s="26"/>
      <c r="D7" s="26"/>
      <c r="E7" s="26"/>
      <c r="F7" s="26"/>
      <c r="G7" s="26"/>
      <c r="H7" s="26"/>
      <c r="I7" s="26"/>
      <c r="J7" s="26"/>
      <c r="K7" s="26"/>
      <c r="L7" s="26"/>
      <c r="M7" s="177"/>
      <c r="N7" s="177"/>
      <c r="O7" s="177"/>
      <c r="P7" s="177"/>
      <c r="Q7" s="177"/>
      <c r="R7" s="178"/>
    </row>
    <row r="8" spans="1:18" s="4" customFormat="1" ht="30.75" customHeight="1" x14ac:dyDescent="0.2">
      <c r="A8" s="12" t="s">
        <v>4</v>
      </c>
      <c r="B8" s="21" t="s">
        <v>5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15" t="s">
        <v>6</v>
      </c>
      <c r="N8" s="16" t="s">
        <v>7</v>
      </c>
      <c r="O8" s="16" t="s">
        <v>8</v>
      </c>
      <c r="P8" s="17" t="s">
        <v>9</v>
      </c>
      <c r="Q8" s="18" t="s">
        <v>10</v>
      </c>
      <c r="R8" s="19" t="s">
        <v>11</v>
      </c>
    </row>
    <row r="9" spans="1:18" ht="26.1" customHeight="1" x14ac:dyDescent="0.2">
      <c r="A9" s="35">
        <v>1</v>
      </c>
      <c r="B9" s="28" t="s">
        <v>51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31" t="e">
        <f t="shared" ref="M9:M15" si="0">SMALL(C9:L9, 2)</f>
        <v>#NUM!</v>
      </c>
      <c r="N9" s="30" t="e">
        <f t="shared" ref="N9:N15" si="1">AVERAGE(C9:L9)</f>
        <v>#DIV/0!</v>
      </c>
      <c r="O9" s="30">
        <f t="shared" ref="O9:O15" si="2">MAX(C9:L9)</f>
        <v>0</v>
      </c>
      <c r="P9" s="32" t="e">
        <f t="shared" ref="P9:P15" si="3">QUARTILE(C9:L9,1)</f>
        <v>#NUM!</v>
      </c>
      <c r="Q9" s="32" t="e">
        <f>P9*$E$5</f>
        <v>#NUM!</v>
      </c>
      <c r="R9" s="33" t="e">
        <f>Q9*$E$6</f>
        <v>#NUM!</v>
      </c>
    </row>
    <row r="10" spans="1:18" ht="26.1" customHeight="1" x14ac:dyDescent="0.2">
      <c r="A10" s="35">
        <v>2</v>
      </c>
      <c r="B10" s="28" t="s">
        <v>57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31" t="e">
        <f t="shared" si="0"/>
        <v>#NUM!</v>
      </c>
      <c r="N10" s="30" t="e">
        <f t="shared" si="1"/>
        <v>#DIV/0!</v>
      </c>
      <c r="O10" s="30">
        <f t="shared" si="2"/>
        <v>0</v>
      </c>
      <c r="P10" s="32" t="e">
        <f t="shared" si="3"/>
        <v>#NUM!</v>
      </c>
      <c r="Q10" s="32" t="e">
        <f t="shared" ref="Q10:Q15" si="4">P10*$E$5</f>
        <v>#NUM!</v>
      </c>
      <c r="R10" s="33" t="e">
        <f t="shared" ref="R10:R15" si="5">Q10*$E$6</f>
        <v>#NUM!</v>
      </c>
    </row>
    <row r="11" spans="1:18" ht="26.1" customHeight="1" x14ac:dyDescent="0.2">
      <c r="A11" s="35">
        <v>3</v>
      </c>
      <c r="B11" s="28" t="s">
        <v>54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1" t="e">
        <f t="shared" si="0"/>
        <v>#NUM!</v>
      </c>
      <c r="N11" s="30" t="e">
        <f t="shared" si="1"/>
        <v>#DIV/0!</v>
      </c>
      <c r="O11" s="30">
        <f t="shared" si="2"/>
        <v>0</v>
      </c>
      <c r="P11" s="32" t="e">
        <f t="shared" si="3"/>
        <v>#NUM!</v>
      </c>
      <c r="Q11" s="32" t="e">
        <f t="shared" si="4"/>
        <v>#NUM!</v>
      </c>
      <c r="R11" s="33" t="e">
        <f t="shared" si="5"/>
        <v>#NUM!</v>
      </c>
    </row>
    <row r="12" spans="1:18" ht="26.1" customHeight="1" x14ac:dyDescent="0.2">
      <c r="A12" s="35">
        <v>4</v>
      </c>
      <c r="B12" s="28" t="s">
        <v>55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1" t="e">
        <f t="shared" si="0"/>
        <v>#NUM!</v>
      </c>
      <c r="N12" s="30" t="e">
        <f t="shared" si="1"/>
        <v>#DIV/0!</v>
      </c>
      <c r="O12" s="30">
        <f t="shared" si="2"/>
        <v>0</v>
      </c>
      <c r="P12" s="32" t="e">
        <f t="shared" si="3"/>
        <v>#NUM!</v>
      </c>
      <c r="Q12" s="32" t="e">
        <f t="shared" si="4"/>
        <v>#NUM!</v>
      </c>
      <c r="R12" s="33" t="e">
        <f t="shared" si="5"/>
        <v>#NUM!</v>
      </c>
    </row>
    <row r="13" spans="1:18" ht="26.1" customHeight="1" x14ac:dyDescent="0.2">
      <c r="A13" s="3">
        <v>5</v>
      </c>
      <c r="B13" s="28" t="s">
        <v>56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31" t="e">
        <f t="shared" si="0"/>
        <v>#NUM!</v>
      </c>
      <c r="N13" s="30" t="e">
        <f t="shared" si="1"/>
        <v>#DIV/0!</v>
      </c>
      <c r="O13" s="30">
        <f t="shared" si="2"/>
        <v>0</v>
      </c>
      <c r="P13" s="32" t="e">
        <f t="shared" si="3"/>
        <v>#NUM!</v>
      </c>
      <c r="Q13" s="32" t="e">
        <f t="shared" si="4"/>
        <v>#NUM!</v>
      </c>
      <c r="R13" s="33" t="e">
        <f t="shared" si="5"/>
        <v>#NUM!</v>
      </c>
    </row>
    <row r="14" spans="1:18" ht="26.1" customHeight="1" x14ac:dyDescent="0.2">
      <c r="A14" s="3">
        <v>6</v>
      </c>
      <c r="B14" s="29" t="s">
        <v>52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1" t="e">
        <f t="shared" si="0"/>
        <v>#NUM!</v>
      </c>
      <c r="N14" s="30" t="e">
        <f t="shared" si="1"/>
        <v>#DIV/0!</v>
      </c>
      <c r="O14" s="30">
        <f t="shared" si="2"/>
        <v>0</v>
      </c>
      <c r="P14" s="32" t="e">
        <f t="shared" si="3"/>
        <v>#NUM!</v>
      </c>
      <c r="Q14" s="32" t="e">
        <f t="shared" si="4"/>
        <v>#NUM!</v>
      </c>
      <c r="R14" s="33" t="e">
        <f t="shared" si="5"/>
        <v>#NUM!</v>
      </c>
    </row>
    <row r="15" spans="1:18" ht="26.1" customHeight="1" x14ac:dyDescent="0.2">
      <c r="A15" s="3">
        <v>7</v>
      </c>
      <c r="B15" s="28" t="s">
        <v>58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31" t="e">
        <f t="shared" si="0"/>
        <v>#NUM!</v>
      </c>
      <c r="N15" s="30" t="e">
        <f t="shared" si="1"/>
        <v>#DIV/0!</v>
      </c>
      <c r="O15" s="30">
        <f t="shared" si="2"/>
        <v>0</v>
      </c>
      <c r="P15" s="32" t="e">
        <f t="shared" si="3"/>
        <v>#NUM!</v>
      </c>
      <c r="Q15" s="32" t="e">
        <f t="shared" si="4"/>
        <v>#NUM!</v>
      </c>
      <c r="R15" s="33" t="e">
        <f t="shared" si="5"/>
        <v>#NUM!</v>
      </c>
    </row>
    <row r="16" spans="1:18" ht="26.1" customHeight="1" x14ac:dyDescent="0.2">
      <c r="A16" s="3">
        <v>8</v>
      </c>
      <c r="B16" s="22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31"/>
      <c r="N16" s="30"/>
      <c r="O16" s="30"/>
      <c r="P16" s="32"/>
      <c r="Q16" s="32"/>
      <c r="R16" s="33"/>
    </row>
    <row r="17" spans="1:18" ht="26.1" customHeight="1" x14ac:dyDescent="0.2">
      <c r="A17" s="3">
        <v>9</v>
      </c>
      <c r="B17" s="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1"/>
      <c r="N17" s="30"/>
      <c r="O17" s="30"/>
      <c r="P17" s="32"/>
      <c r="Q17" s="32"/>
      <c r="R17" s="33"/>
    </row>
    <row r="18" spans="1:18" ht="26.1" customHeight="1" x14ac:dyDescent="0.2">
      <c r="A18" s="182" t="s">
        <v>12</v>
      </c>
      <c r="B18" s="183"/>
      <c r="C18" s="89">
        <f>SUM(C9:C15)</f>
        <v>0</v>
      </c>
      <c r="D18" s="89">
        <f t="shared" ref="D18:K18" si="6">SUM(D9:D15)</f>
        <v>0</v>
      </c>
      <c r="E18" s="89">
        <f t="shared" si="6"/>
        <v>0</v>
      </c>
      <c r="F18" s="89">
        <f t="shared" si="6"/>
        <v>0</v>
      </c>
      <c r="G18" s="89">
        <f t="shared" si="6"/>
        <v>0</v>
      </c>
      <c r="H18" s="89">
        <f t="shared" si="6"/>
        <v>0</v>
      </c>
      <c r="I18" s="89">
        <f t="shared" si="6"/>
        <v>0</v>
      </c>
      <c r="J18" s="89">
        <f t="shared" si="6"/>
        <v>0</v>
      </c>
      <c r="K18" s="89">
        <f t="shared" si="6"/>
        <v>0</v>
      </c>
      <c r="L18" s="89">
        <f>SUM(L9:L15)</f>
        <v>0</v>
      </c>
      <c r="M18" s="90">
        <f>SMALL(C18:L18, 2)</f>
        <v>0</v>
      </c>
      <c r="N18" s="91">
        <f>AVERAGE(C18:L18)</f>
        <v>0</v>
      </c>
      <c r="O18" s="91">
        <f>MAX(C18:L18)</f>
        <v>0</v>
      </c>
      <c r="P18" s="92">
        <f>QUARTILE(C18:L18,1)</f>
        <v>0</v>
      </c>
      <c r="Q18" s="92">
        <f>P18*$E$5</f>
        <v>0</v>
      </c>
      <c r="R18" s="93">
        <f>Q18*$E$6</f>
        <v>0</v>
      </c>
    </row>
    <row r="19" spans="1:18" ht="26.1" customHeight="1" x14ac:dyDescent="0.2">
      <c r="A19" s="184" t="s">
        <v>13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85"/>
      <c r="L19" s="186"/>
      <c r="M19" s="180"/>
      <c r="N19" s="180"/>
      <c r="O19" s="180"/>
      <c r="P19" s="180"/>
      <c r="Q19" s="180"/>
      <c r="R19" s="181"/>
    </row>
    <row r="20" spans="1:18" ht="26.1" customHeight="1" x14ac:dyDescent="0.2">
      <c r="A20" s="3" t="s">
        <v>14</v>
      </c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1"/>
    </row>
    <row r="21" spans="1:18" ht="26.1" customHeight="1" x14ac:dyDescent="0.2">
      <c r="A21" s="3" t="s">
        <v>15</v>
      </c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1"/>
    </row>
    <row r="22" spans="1:18" ht="26.1" customHeight="1" x14ac:dyDescent="0.2">
      <c r="A22" s="3" t="s">
        <v>16</v>
      </c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</row>
    <row r="23" spans="1:18" ht="26.1" customHeight="1" x14ac:dyDescent="0.2">
      <c r="A23" s="3" t="s">
        <v>17</v>
      </c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1"/>
    </row>
    <row r="24" spans="1:18" ht="26.1" customHeight="1" thickBot="1" x14ac:dyDescent="0.25">
      <c r="A24" s="7" t="s">
        <v>18</v>
      </c>
      <c r="B24" s="187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9"/>
    </row>
    <row r="25" spans="1:18" ht="15" x14ac:dyDescent="0.2">
      <c r="A25" s="20" t="s">
        <v>19</v>
      </c>
    </row>
    <row r="26" spans="1:18" ht="15" x14ac:dyDescent="0.2">
      <c r="A26" s="20" t="s">
        <v>20</v>
      </c>
      <c r="B26" s="20" t="s">
        <v>21</v>
      </c>
    </row>
  </sheetData>
  <mergeCells count="17">
    <mergeCell ref="A1:B4"/>
    <mergeCell ref="C1:L4"/>
    <mergeCell ref="M1:R4"/>
    <mergeCell ref="M5:R7"/>
    <mergeCell ref="A18:B18"/>
    <mergeCell ref="A19:L19"/>
    <mergeCell ref="M19:R19"/>
    <mergeCell ref="B20:L20"/>
    <mergeCell ref="M20:R20"/>
    <mergeCell ref="B24:L24"/>
    <mergeCell ref="M24:R24"/>
    <mergeCell ref="B21:L21"/>
    <mergeCell ref="M21:R21"/>
    <mergeCell ref="B22:L22"/>
    <mergeCell ref="M22:R22"/>
    <mergeCell ref="B23:L23"/>
    <mergeCell ref="M23:R23"/>
  </mergeCells>
  <printOptions horizontalCentered="1" verticalCentered="1"/>
  <pageMargins left="0.18" right="0.17" top="0.27559055118110237" bottom="0.27559055118110237" header="0.27559055118110237" footer="0.27559055118110237"/>
  <pageSetup paperSize="9" scale="67" orientation="landscape" r:id="rId1"/>
  <headerFooter alignWithMargins="0">
    <oddFooter>&amp;LFormulaire créé le 23 janvier 2007, Rev 1</oddFooter>
  </headerFooter>
  <ignoredErrors>
    <ignoredError sqref="C18:L1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5"/>
  <sheetViews>
    <sheetView showGridLines="0" zoomScale="70" zoomScaleNormal="70" workbookViewId="0">
      <selection sqref="A1:B4"/>
    </sheetView>
  </sheetViews>
  <sheetFormatPr baseColWidth="10" defaultColWidth="9.140625" defaultRowHeight="12.75" x14ac:dyDescent="0.2"/>
  <cols>
    <col min="1" max="1" width="4.85546875" customWidth="1"/>
    <col min="2" max="2" width="33" customWidth="1"/>
    <col min="3" max="3" width="10.85546875" style="27" customWidth="1"/>
    <col min="4" max="4" width="10.7109375" style="27" customWidth="1"/>
    <col min="5" max="12" width="9.140625" style="27" customWidth="1"/>
    <col min="13" max="18" width="7.7109375" customWidth="1"/>
  </cols>
  <sheetData>
    <row r="1" spans="1:18" ht="13.5" customHeight="1" x14ac:dyDescent="0.2">
      <c r="A1" s="169"/>
      <c r="B1" s="170"/>
      <c r="C1" s="158" t="s">
        <v>0</v>
      </c>
      <c r="D1" s="159"/>
      <c r="E1" s="159"/>
      <c r="F1" s="159"/>
      <c r="G1" s="159"/>
      <c r="H1" s="159"/>
      <c r="I1" s="159"/>
      <c r="J1" s="159"/>
      <c r="K1" s="159"/>
      <c r="L1" s="159"/>
      <c r="M1" s="163"/>
      <c r="N1" s="163"/>
      <c r="O1" s="163"/>
      <c r="P1" s="163"/>
      <c r="Q1" s="163"/>
      <c r="R1" s="164"/>
    </row>
    <row r="2" spans="1:18" ht="12.75" customHeight="1" x14ac:dyDescent="0.2">
      <c r="A2" s="171"/>
      <c r="B2" s="172"/>
      <c r="C2" s="160"/>
      <c r="D2" s="161"/>
      <c r="E2" s="161"/>
      <c r="F2" s="161"/>
      <c r="G2" s="161"/>
      <c r="H2" s="161"/>
      <c r="I2" s="161"/>
      <c r="J2" s="161"/>
      <c r="K2" s="161"/>
      <c r="L2" s="161"/>
      <c r="M2" s="165"/>
      <c r="N2" s="165"/>
      <c r="O2" s="165"/>
      <c r="P2" s="165"/>
      <c r="Q2" s="165"/>
      <c r="R2" s="166"/>
    </row>
    <row r="3" spans="1:18" ht="12.75" customHeight="1" x14ac:dyDescent="0.2">
      <c r="A3" s="171"/>
      <c r="B3" s="172"/>
      <c r="C3" s="160"/>
      <c r="D3" s="161"/>
      <c r="E3" s="161"/>
      <c r="F3" s="161"/>
      <c r="G3" s="161"/>
      <c r="H3" s="161"/>
      <c r="I3" s="161"/>
      <c r="J3" s="161"/>
      <c r="K3" s="161"/>
      <c r="L3" s="161"/>
      <c r="M3" s="165"/>
      <c r="N3" s="165"/>
      <c r="O3" s="165"/>
      <c r="P3" s="165"/>
      <c r="Q3" s="165"/>
      <c r="R3" s="166"/>
    </row>
    <row r="4" spans="1:18" ht="12.75" customHeight="1" thickBot="1" x14ac:dyDescent="0.25">
      <c r="A4" s="171"/>
      <c r="B4" s="172"/>
      <c r="C4" s="190"/>
      <c r="D4" s="162"/>
      <c r="E4" s="162"/>
      <c r="F4" s="162"/>
      <c r="G4" s="162"/>
      <c r="H4" s="162"/>
      <c r="I4" s="162"/>
      <c r="J4" s="162"/>
      <c r="K4" s="162"/>
      <c r="L4" s="162"/>
      <c r="M4" s="167"/>
      <c r="N4" s="167"/>
      <c r="O4" s="167"/>
      <c r="P4" s="167"/>
      <c r="Q4" s="167"/>
      <c r="R4" s="168"/>
    </row>
    <row r="5" spans="1:18" s="5" customFormat="1" ht="24" customHeight="1" x14ac:dyDescent="0.2">
      <c r="A5" s="13" t="s">
        <v>47</v>
      </c>
      <c r="B5" s="14"/>
      <c r="C5" s="10" t="s">
        <v>1</v>
      </c>
      <c r="D5" s="11"/>
      <c r="E5" s="37">
        <v>0.8</v>
      </c>
      <c r="F5" s="4"/>
      <c r="G5" s="4"/>
      <c r="H5" s="4"/>
      <c r="I5" s="4"/>
      <c r="J5" s="40" t="s">
        <v>23</v>
      </c>
      <c r="K5" s="24"/>
      <c r="L5" s="38"/>
      <c r="M5" s="173"/>
      <c r="N5" s="173"/>
      <c r="O5" s="173"/>
      <c r="P5" s="173"/>
      <c r="Q5" s="173"/>
      <c r="R5" s="174"/>
    </row>
    <row r="6" spans="1:18" s="5" customFormat="1" ht="24" customHeight="1" x14ac:dyDescent="0.2">
      <c r="A6" s="13" t="s">
        <v>48</v>
      </c>
      <c r="B6" s="14"/>
      <c r="C6" s="10" t="s">
        <v>3</v>
      </c>
      <c r="D6" s="11"/>
      <c r="E6" s="45">
        <v>1.1599999999999999</v>
      </c>
      <c r="F6" s="4"/>
      <c r="G6" s="4"/>
      <c r="H6" s="4"/>
      <c r="I6" s="4"/>
      <c r="J6" s="41" t="s">
        <v>50</v>
      </c>
      <c r="K6" s="25"/>
      <c r="L6" s="39"/>
      <c r="M6" s="175"/>
      <c r="N6" s="175"/>
      <c r="O6" s="175"/>
      <c r="P6" s="175"/>
      <c r="Q6" s="175"/>
      <c r="R6" s="176"/>
    </row>
    <row r="7" spans="1:18" s="5" customFormat="1" ht="24" customHeight="1" x14ac:dyDescent="0.2">
      <c r="A7" s="13" t="s">
        <v>49</v>
      </c>
      <c r="B7" s="14"/>
      <c r="C7" s="26"/>
      <c r="D7" s="26"/>
      <c r="E7" s="26"/>
      <c r="F7" s="26"/>
      <c r="G7" s="26"/>
      <c r="H7" s="26"/>
      <c r="I7" s="26"/>
      <c r="J7" s="26"/>
      <c r="K7" s="26"/>
      <c r="L7" s="26"/>
      <c r="M7" s="177"/>
      <c r="N7" s="177"/>
      <c r="O7" s="177"/>
      <c r="P7" s="177"/>
      <c r="Q7" s="177"/>
      <c r="R7" s="178"/>
    </row>
    <row r="8" spans="1:18" s="4" customFormat="1" ht="30.75" customHeight="1" x14ac:dyDescent="0.2">
      <c r="A8" s="12" t="s">
        <v>4</v>
      </c>
      <c r="B8" s="21" t="s">
        <v>5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15" t="s">
        <v>6</v>
      </c>
      <c r="N8" s="16" t="s">
        <v>7</v>
      </c>
      <c r="O8" s="16" t="s">
        <v>8</v>
      </c>
      <c r="P8" s="17" t="s">
        <v>9</v>
      </c>
      <c r="Q8" s="18" t="s">
        <v>10</v>
      </c>
      <c r="R8" s="19" t="s">
        <v>11</v>
      </c>
    </row>
    <row r="9" spans="1:18" ht="26.1" customHeight="1" x14ac:dyDescent="0.2">
      <c r="A9" s="35">
        <v>1</v>
      </c>
      <c r="B9" s="28" t="s">
        <v>51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31" t="e">
        <f t="shared" ref="M9:M14" si="0">SMALL(C9:L9, 2)</f>
        <v>#NUM!</v>
      </c>
      <c r="N9" s="30" t="e">
        <f t="shared" ref="N9:N14" si="1">AVERAGE(C9:L9)</f>
        <v>#DIV/0!</v>
      </c>
      <c r="O9" s="30">
        <f t="shared" ref="O9:O14" si="2">MAX(C9:L9)</f>
        <v>0</v>
      </c>
      <c r="P9" s="32" t="e">
        <f t="shared" ref="P9:P14" si="3">QUARTILE(C9:L9,1)</f>
        <v>#NUM!</v>
      </c>
      <c r="Q9" s="32" t="e">
        <f t="shared" ref="Q9:Q14" si="4">P9*$E$5</f>
        <v>#NUM!</v>
      </c>
      <c r="R9" s="33" t="e">
        <f t="shared" ref="R9:R14" si="5">Q9*$E$6</f>
        <v>#NUM!</v>
      </c>
    </row>
    <row r="10" spans="1:18" ht="26.1" customHeight="1" x14ac:dyDescent="0.2">
      <c r="A10" s="35">
        <v>2</v>
      </c>
      <c r="B10" s="28" t="s">
        <v>57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31" t="e">
        <f t="shared" si="0"/>
        <v>#NUM!</v>
      </c>
      <c r="N10" s="30" t="e">
        <f t="shared" si="1"/>
        <v>#DIV/0!</v>
      </c>
      <c r="O10" s="30">
        <f t="shared" si="2"/>
        <v>0</v>
      </c>
      <c r="P10" s="32" t="e">
        <f t="shared" si="3"/>
        <v>#NUM!</v>
      </c>
      <c r="Q10" s="32" t="e">
        <f t="shared" si="4"/>
        <v>#NUM!</v>
      </c>
      <c r="R10" s="33" t="e">
        <f t="shared" si="5"/>
        <v>#NUM!</v>
      </c>
    </row>
    <row r="11" spans="1:18" ht="26.1" customHeight="1" x14ac:dyDescent="0.2">
      <c r="A11" s="35">
        <v>3</v>
      </c>
      <c r="B11" s="28" t="s">
        <v>54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1" t="e">
        <f t="shared" si="0"/>
        <v>#NUM!</v>
      </c>
      <c r="N11" s="30" t="e">
        <f t="shared" si="1"/>
        <v>#DIV/0!</v>
      </c>
      <c r="O11" s="30">
        <f t="shared" si="2"/>
        <v>0</v>
      </c>
      <c r="P11" s="32" t="e">
        <f t="shared" si="3"/>
        <v>#NUM!</v>
      </c>
      <c r="Q11" s="32" t="e">
        <f t="shared" si="4"/>
        <v>#NUM!</v>
      </c>
      <c r="R11" s="33" t="e">
        <f t="shared" si="5"/>
        <v>#NUM!</v>
      </c>
    </row>
    <row r="12" spans="1:18" ht="26.1" customHeight="1" x14ac:dyDescent="0.2">
      <c r="A12" s="35">
        <v>4</v>
      </c>
      <c r="B12" s="28" t="s">
        <v>55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31" t="e">
        <f t="shared" si="0"/>
        <v>#NUM!</v>
      </c>
      <c r="N12" s="30" t="e">
        <f t="shared" si="1"/>
        <v>#DIV/0!</v>
      </c>
      <c r="O12" s="30">
        <f t="shared" si="2"/>
        <v>0</v>
      </c>
      <c r="P12" s="32" t="e">
        <f t="shared" si="3"/>
        <v>#NUM!</v>
      </c>
      <c r="Q12" s="32" t="e">
        <f t="shared" si="4"/>
        <v>#NUM!</v>
      </c>
      <c r="R12" s="33" t="e">
        <f t="shared" si="5"/>
        <v>#NUM!</v>
      </c>
    </row>
    <row r="13" spans="1:18" ht="26.1" customHeight="1" x14ac:dyDescent="0.2">
      <c r="A13" s="3">
        <v>5</v>
      </c>
      <c r="B13" s="28" t="s">
        <v>56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31" t="e">
        <f t="shared" si="0"/>
        <v>#NUM!</v>
      </c>
      <c r="N13" s="30" t="e">
        <f t="shared" si="1"/>
        <v>#DIV/0!</v>
      </c>
      <c r="O13" s="30">
        <f t="shared" si="2"/>
        <v>0</v>
      </c>
      <c r="P13" s="32" t="e">
        <f t="shared" si="3"/>
        <v>#NUM!</v>
      </c>
      <c r="Q13" s="32" t="e">
        <f t="shared" si="4"/>
        <v>#NUM!</v>
      </c>
      <c r="R13" s="33" t="e">
        <f t="shared" si="5"/>
        <v>#NUM!</v>
      </c>
    </row>
    <row r="14" spans="1:18" ht="26.1" customHeight="1" x14ac:dyDescent="0.2">
      <c r="A14" s="3">
        <v>6</v>
      </c>
      <c r="B14" s="29" t="s">
        <v>52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1" t="e">
        <f t="shared" si="0"/>
        <v>#NUM!</v>
      </c>
      <c r="N14" s="30" t="e">
        <f t="shared" si="1"/>
        <v>#DIV/0!</v>
      </c>
      <c r="O14" s="30">
        <f t="shared" si="2"/>
        <v>0</v>
      </c>
      <c r="P14" s="32" t="e">
        <f t="shared" si="3"/>
        <v>#NUM!</v>
      </c>
      <c r="Q14" s="32" t="e">
        <f t="shared" si="4"/>
        <v>#NUM!</v>
      </c>
      <c r="R14" s="33" t="e">
        <f t="shared" si="5"/>
        <v>#NUM!</v>
      </c>
    </row>
    <row r="15" spans="1:18" ht="26.1" customHeight="1" x14ac:dyDescent="0.2">
      <c r="A15" s="3">
        <v>7</v>
      </c>
      <c r="B15" s="29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31"/>
      <c r="N15" s="30"/>
      <c r="O15" s="30"/>
      <c r="P15" s="32"/>
      <c r="Q15" s="32"/>
      <c r="R15" s="33"/>
    </row>
    <row r="16" spans="1:18" ht="26.1" customHeight="1" x14ac:dyDescent="0.2">
      <c r="A16" s="3">
        <v>8</v>
      </c>
      <c r="B16" s="1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31"/>
      <c r="N16" s="30"/>
      <c r="O16" s="30"/>
      <c r="P16" s="32"/>
      <c r="Q16" s="32"/>
      <c r="R16" s="33"/>
    </row>
    <row r="17" spans="1:18" ht="26.1" customHeight="1" x14ac:dyDescent="0.2">
      <c r="A17" s="182" t="s">
        <v>12</v>
      </c>
      <c r="B17" s="183"/>
      <c r="C17" s="89">
        <f>SUM(C9:C14)</f>
        <v>0</v>
      </c>
      <c r="D17" s="89">
        <f t="shared" ref="D17:L17" si="6">SUM(D9:D14)</f>
        <v>0</v>
      </c>
      <c r="E17" s="89">
        <f t="shared" si="6"/>
        <v>0</v>
      </c>
      <c r="F17" s="89">
        <f t="shared" si="6"/>
        <v>0</v>
      </c>
      <c r="G17" s="89">
        <f t="shared" si="6"/>
        <v>0</v>
      </c>
      <c r="H17" s="89">
        <f t="shared" si="6"/>
        <v>0</v>
      </c>
      <c r="I17" s="89">
        <f t="shared" si="6"/>
        <v>0</v>
      </c>
      <c r="J17" s="89">
        <f t="shared" si="6"/>
        <v>0</v>
      </c>
      <c r="K17" s="89">
        <f t="shared" si="6"/>
        <v>0</v>
      </c>
      <c r="L17" s="89">
        <f t="shared" si="6"/>
        <v>0</v>
      </c>
      <c r="M17" s="90">
        <f>SMALL(C17:L17, 2)</f>
        <v>0</v>
      </c>
      <c r="N17" s="91">
        <f>AVERAGE(C17:L17)</f>
        <v>0</v>
      </c>
      <c r="O17" s="91">
        <f>MAX(C17:L17)</f>
        <v>0</v>
      </c>
      <c r="P17" s="92">
        <f>QUARTILE(C17:L17,1)</f>
        <v>0</v>
      </c>
      <c r="Q17" s="92">
        <f>P17*$E$5</f>
        <v>0</v>
      </c>
      <c r="R17" s="93">
        <f>Q17*$E$6</f>
        <v>0</v>
      </c>
    </row>
    <row r="18" spans="1:18" ht="26.1" customHeight="1" x14ac:dyDescent="0.2">
      <c r="A18" s="184" t="s">
        <v>13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6"/>
      <c r="M18" s="180"/>
      <c r="N18" s="180"/>
      <c r="O18" s="180"/>
      <c r="P18" s="180"/>
      <c r="Q18" s="180"/>
      <c r="R18" s="181"/>
    </row>
    <row r="19" spans="1:18" ht="26.1" customHeight="1" x14ac:dyDescent="0.2">
      <c r="A19" s="3" t="s">
        <v>14</v>
      </c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1"/>
    </row>
    <row r="20" spans="1:18" ht="26.1" customHeight="1" x14ac:dyDescent="0.2">
      <c r="A20" s="3" t="s">
        <v>15</v>
      </c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1"/>
    </row>
    <row r="21" spans="1:18" ht="26.1" customHeight="1" x14ac:dyDescent="0.2">
      <c r="A21" s="3" t="s">
        <v>16</v>
      </c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1"/>
    </row>
    <row r="22" spans="1:18" ht="26.1" customHeight="1" x14ac:dyDescent="0.2">
      <c r="A22" s="3" t="s">
        <v>17</v>
      </c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</row>
    <row r="23" spans="1:18" ht="26.1" customHeight="1" thickBot="1" x14ac:dyDescent="0.25">
      <c r="A23" s="7" t="s">
        <v>18</v>
      </c>
      <c r="B23" s="187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</row>
    <row r="24" spans="1:18" ht="15" x14ac:dyDescent="0.2">
      <c r="A24" s="20" t="s">
        <v>19</v>
      </c>
    </row>
    <row r="25" spans="1:18" ht="15" x14ac:dyDescent="0.2">
      <c r="A25" s="20" t="s">
        <v>20</v>
      </c>
      <c r="B25" s="20" t="s">
        <v>21</v>
      </c>
    </row>
  </sheetData>
  <mergeCells count="17">
    <mergeCell ref="B23:L23"/>
    <mergeCell ref="M23:R23"/>
    <mergeCell ref="B20:L20"/>
    <mergeCell ref="M20:R20"/>
    <mergeCell ref="B21:L21"/>
    <mergeCell ref="M21:R21"/>
    <mergeCell ref="B22:L22"/>
    <mergeCell ref="M22:R22"/>
    <mergeCell ref="M19:R19"/>
    <mergeCell ref="A1:B4"/>
    <mergeCell ref="C1:L4"/>
    <mergeCell ref="M1:R4"/>
    <mergeCell ref="M5:R7"/>
    <mergeCell ref="A17:B17"/>
    <mergeCell ref="A18:L18"/>
    <mergeCell ref="M18:R18"/>
    <mergeCell ref="B19:L19"/>
  </mergeCells>
  <printOptions horizontalCentered="1" verticalCentered="1"/>
  <pageMargins left="0.18" right="0.17" top="0.27559055118110237" bottom="0.27559055118110237" header="0.27559055118110237" footer="0.27559055118110237"/>
  <pageSetup paperSize="9" scale="67" orientation="landscape" r:id="rId1"/>
  <headerFooter alignWithMargins="0">
    <oddFooter>&amp;LFormulaire créé le 23 janvier 2007, Rev 1</oddFooter>
  </headerFooter>
  <ignoredErrors>
    <ignoredError sqref="C17 D17:L1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25"/>
  <sheetViews>
    <sheetView showGridLines="0" zoomScale="70" zoomScaleNormal="70" workbookViewId="0">
      <selection sqref="A1:B4"/>
    </sheetView>
  </sheetViews>
  <sheetFormatPr baseColWidth="10" defaultColWidth="9.140625" defaultRowHeight="12.75" x14ac:dyDescent="0.2"/>
  <cols>
    <col min="1" max="1" width="4.85546875" customWidth="1"/>
    <col min="2" max="2" width="33" customWidth="1"/>
    <col min="3" max="3" width="11.42578125" customWidth="1"/>
    <col min="4" max="4" width="10.140625" customWidth="1"/>
    <col min="5" max="12" width="9.140625" customWidth="1"/>
    <col min="13" max="18" width="7.7109375" customWidth="1"/>
  </cols>
  <sheetData>
    <row r="1" spans="1:18" ht="13.5" customHeight="1" x14ac:dyDescent="0.2">
      <c r="A1" s="169"/>
      <c r="B1" s="170"/>
      <c r="C1" s="158" t="s">
        <v>0</v>
      </c>
      <c r="D1" s="159"/>
      <c r="E1" s="159"/>
      <c r="F1" s="159"/>
      <c r="G1" s="159"/>
      <c r="H1" s="159"/>
      <c r="I1" s="159"/>
      <c r="J1" s="159"/>
      <c r="K1" s="159"/>
      <c r="L1" s="159"/>
      <c r="M1" s="163"/>
      <c r="N1" s="163"/>
      <c r="O1" s="163"/>
      <c r="P1" s="163"/>
      <c r="Q1" s="163"/>
      <c r="R1" s="164"/>
    </row>
    <row r="2" spans="1:18" ht="12.75" customHeight="1" x14ac:dyDescent="0.2">
      <c r="A2" s="171"/>
      <c r="B2" s="172"/>
      <c r="C2" s="160"/>
      <c r="D2" s="161"/>
      <c r="E2" s="161"/>
      <c r="F2" s="161"/>
      <c r="G2" s="161"/>
      <c r="H2" s="161"/>
      <c r="I2" s="161"/>
      <c r="J2" s="161"/>
      <c r="K2" s="161"/>
      <c r="L2" s="161"/>
      <c r="M2" s="165"/>
      <c r="N2" s="165"/>
      <c r="O2" s="165"/>
      <c r="P2" s="165"/>
      <c r="Q2" s="165"/>
      <c r="R2" s="166"/>
    </row>
    <row r="3" spans="1:18" ht="12.75" customHeight="1" x14ac:dyDescent="0.2">
      <c r="A3" s="171"/>
      <c r="B3" s="172"/>
      <c r="C3" s="160"/>
      <c r="D3" s="161"/>
      <c r="E3" s="161"/>
      <c r="F3" s="161"/>
      <c r="G3" s="161"/>
      <c r="H3" s="161"/>
      <c r="I3" s="161"/>
      <c r="J3" s="161"/>
      <c r="K3" s="161"/>
      <c r="L3" s="161"/>
      <c r="M3" s="165"/>
      <c r="N3" s="165"/>
      <c r="O3" s="165"/>
      <c r="P3" s="165"/>
      <c r="Q3" s="165"/>
      <c r="R3" s="166"/>
    </row>
    <row r="4" spans="1:18" ht="12.75" customHeight="1" thickBot="1" x14ac:dyDescent="0.25">
      <c r="A4" s="171"/>
      <c r="B4" s="172"/>
      <c r="C4" s="190"/>
      <c r="D4" s="162"/>
      <c r="E4" s="162"/>
      <c r="F4" s="162"/>
      <c r="G4" s="162"/>
      <c r="H4" s="162"/>
      <c r="I4" s="162"/>
      <c r="J4" s="162"/>
      <c r="K4" s="162"/>
      <c r="L4" s="162"/>
      <c r="M4" s="167"/>
      <c r="N4" s="167"/>
      <c r="O4" s="167"/>
      <c r="P4" s="167"/>
      <c r="Q4" s="167"/>
      <c r="R4" s="168"/>
    </row>
    <row r="5" spans="1:18" s="5" customFormat="1" ht="24" customHeight="1" x14ac:dyDescent="0.2">
      <c r="A5" s="13" t="s">
        <v>47</v>
      </c>
      <c r="B5" s="14"/>
      <c r="C5" s="10" t="s">
        <v>1</v>
      </c>
      <c r="D5" s="11"/>
      <c r="E5" s="37">
        <v>0.8</v>
      </c>
      <c r="J5" s="8" t="s">
        <v>24</v>
      </c>
      <c r="K5" s="9"/>
      <c r="L5" s="36"/>
      <c r="M5" s="173"/>
      <c r="N5" s="173"/>
      <c r="O5" s="173"/>
      <c r="P5" s="173"/>
      <c r="Q5" s="173"/>
      <c r="R5" s="174"/>
    </row>
    <row r="6" spans="1:18" s="5" customFormat="1" ht="24" customHeight="1" x14ac:dyDescent="0.2">
      <c r="A6" s="13" t="s">
        <v>48</v>
      </c>
      <c r="B6" s="14"/>
      <c r="C6" s="10" t="s">
        <v>3</v>
      </c>
      <c r="D6" s="11"/>
      <c r="E6" s="45">
        <v>1.1599999999999999</v>
      </c>
      <c r="J6" s="10" t="s">
        <v>50</v>
      </c>
      <c r="K6" s="11"/>
      <c r="L6" s="37"/>
      <c r="M6" s="175"/>
      <c r="N6" s="175"/>
      <c r="O6" s="175"/>
      <c r="P6" s="175"/>
      <c r="Q6" s="175"/>
      <c r="R6" s="176"/>
    </row>
    <row r="7" spans="1:18" s="5" customFormat="1" ht="24" customHeight="1" x14ac:dyDescent="0.2">
      <c r="A7" s="13" t="s">
        <v>49</v>
      </c>
      <c r="B7" s="14"/>
      <c r="C7" s="6"/>
      <c r="D7" s="6"/>
      <c r="E7" s="6"/>
      <c r="F7" s="6"/>
      <c r="G7" s="6"/>
      <c r="H7" s="6"/>
      <c r="I7" s="6"/>
      <c r="J7" s="6"/>
      <c r="K7" s="6"/>
      <c r="L7" s="6"/>
      <c r="M7" s="177"/>
      <c r="N7" s="177"/>
      <c r="O7" s="177"/>
      <c r="P7" s="177"/>
      <c r="Q7" s="177"/>
      <c r="R7" s="178"/>
    </row>
    <row r="8" spans="1:18" s="4" customFormat="1" ht="30.75" customHeight="1" x14ac:dyDescent="0.2">
      <c r="A8" s="12" t="s">
        <v>4</v>
      </c>
      <c r="B8" s="21" t="s">
        <v>5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15" t="s">
        <v>6</v>
      </c>
      <c r="N8" s="16" t="s">
        <v>7</v>
      </c>
      <c r="O8" s="16" t="s">
        <v>8</v>
      </c>
      <c r="P8" s="17" t="s">
        <v>9</v>
      </c>
      <c r="Q8" s="18" t="s">
        <v>10</v>
      </c>
      <c r="R8" s="19" t="s">
        <v>11</v>
      </c>
    </row>
    <row r="9" spans="1:18" ht="26.1" customHeight="1" x14ac:dyDescent="0.2">
      <c r="A9" s="35">
        <v>1</v>
      </c>
      <c r="B9" s="28" t="s">
        <v>51</v>
      </c>
      <c r="C9" s="34"/>
      <c r="D9" s="23"/>
      <c r="E9" s="34"/>
      <c r="F9" s="23"/>
      <c r="G9" s="34"/>
      <c r="H9" s="23"/>
      <c r="I9" s="34"/>
      <c r="J9" s="23"/>
      <c r="K9" s="34"/>
      <c r="L9" s="23"/>
      <c r="M9" s="31" t="e">
        <f>SMALL(C9:L9, 2)</f>
        <v>#NUM!</v>
      </c>
      <c r="N9" s="30" t="e">
        <f>AVERAGE(C9:L9)</f>
        <v>#DIV/0!</v>
      </c>
      <c r="O9" s="30">
        <f>MAX(C9:L9)</f>
        <v>0</v>
      </c>
      <c r="P9" s="32" t="e">
        <f>QUARTILE(C9:L9,1)</f>
        <v>#NUM!</v>
      </c>
      <c r="Q9" s="32" t="e">
        <f>P9*$E$5</f>
        <v>#NUM!</v>
      </c>
      <c r="R9" s="33" t="e">
        <f>Q9*$E$6</f>
        <v>#NUM!</v>
      </c>
    </row>
    <row r="10" spans="1:18" ht="26.1" customHeight="1" x14ac:dyDescent="0.2">
      <c r="A10" s="35">
        <v>2</v>
      </c>
      <c r="B10" s="28" t="s">
        <v>57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1" t="e">
        <f>SMALL(C10:L10, 2)</f>
        <v>#NUM!</v>
      </c>
      <c r="N10" s="30" t="e">
        <f>AVERAGE(C10:L10)</f>
        <v>#DIV/0!</v>
      </c>
      <c r="O10" s="30">
        <f>MAX(C10:L10)</f>
        <v>0</v>
      </c>
      <c r="P10" s="32" t="e">
        <f>QUARTILE(C10:L10,1)</f>
        <v>#NUM!</v>
      </c>
      <c r="Q10" s="32" t="e">
        <f>P10*$E$5</f>
        <v>#NUM!</v>
      </c>
      <c r="R10" s="33" t="e">
        <f>Q10*$E$6</f>
        <v>#NUM!</v>
      </c>
    </row>
    <row r="11" spans="1:18" ht="26.1" customHeight="1" x14ac:dyDescent="0.2">
      <c r="A11" s="35">
        <v>3</v>
      </c>
      <c r="B11" s="28" t="s">
        <v>54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1" t="e">
        <f>SMALL(C11:L11, 2)</f>
        <v>#NUM!</v>
      </c>
      <c r="N11" s="30" t="e">
        <f>AVERAGE(C11:L11)</f>
        <v>#DIV/0!</v>
      </c>
      <c r="O11" s="30">
        <f>MAX(C11:L11)</f>
        <v>0</v>
      </c>
      <c r="P11" s="32" t="e">
        <f>QUARTILE(C11:L11,1)</f>
        <v>#NUM!</v>
      </c>
      <c r="Q11" s="32" t="e">
        <f>P11*$E$5</f>
        <v>#NUM!</v>
      </c>
      <c r="R11" s="33" t="e">
        <f>Q11*$E$6</f>
        <v>#NUM!</v>
      </c>
    </row>
    <row r="12" spans="1:18" ht="26.1" customHeight="1" x14ac:dyDescent="0.2">
      <c r="A12" s="35">
        <v>4</v>
      </c>
      <c r="B12" s="28" t="s">
        <v>55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1" t="e">
        <f>SMALL(C12:L12, 2)</f>
        <v>#NUM!</v>
      </c>
      <c r="N12" s="30" t="e">
        <f>AVERAGE(C12:L12)</f>
        <v>#DIV/0!</v>
      </c>
      <c r="O12" s="30">
        <f>MAX(C12:L12)</f>
        <v>0</v>
      </c>
      <c r="P12" s="32" t="e">
        <f>QUARTILE(C12:L12,1)</f>
        <v>#NUM!</v>
      </c>
      <c r="Q12" s="32" t="e">
        <f>P12*$E$5</f>
        <v>#NUM!</v>
      </c>
      <c r="R12" s="33" t="e">
        <f>Q12*$E$6</f>
        <v>#NUM!</v>
      </c>
    </row>
    <row r="13" spans="1:18" ht="26.1" customHeight="1" x14ac:dyDescent="0.2">
      <c r="A13" s="3">
        <v>5</v>
      </c>
      <c r="B13" s="28" t="s">
        <v>56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1" t="e">
        <f>SMALL(C13:L13, 2)</f>
        <v>#NUM!</v>
      </c>
      <c r="N13" s="30" t="e">
        <f>AVERAGE(C13:L13)</f>
        <v>#DIV/0!</v>
      </c>
      <c r="O13" s="30">
        <f>MAX(C13:L13)</f>
        <v>0</v>
      </c>
      <c r="P13" s="32" t="e">
        <f>QUARTILE(C13:L13,1)</f>
        <v>#NUM!</v>
      </c>
      <c r="Q13" s="32" t="e">
        <f>P13*$E$5</f>
        <v>#NUM!</v>
      </c>
      <c r="R13" s="33" t="e">
        <f>Q13*$E$6</f>
        <v>#NUM!</v>
      </c>
    </row>
    <row r="14" spans="1:18" ht="26.1" customHeight="1" x14ac:dyDescent="0.2">
      <c r="A14" s="3">
        <v>6</v>
      </c>
      <c r="B14" s="1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1"/>
      <c r="N14" s="30"/>
      <c r="O14" s="30"/>
      <c r="P14" s="32"/>
      <c r="Q14" s="32"/>
      <c r="R14" s="33"/>
    </row>
    <row r="15" spans="1:18" ht="26.1" customHeight="1" x14ac:dyDescent="0.2">
      <c r="A15" s="3">
        <v>7</v>
      </c>
      <c r="B15" s="1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1"/>
      <c r="N15" s="30"/>
      <c r="O15" s="30"/>
      <c r="P15" s="32"/>
      <c r="Q15" s="32"/>
      <c r="R15" s="33"/>
    </row>
    <row r="16" spans="1:18" ht="26.1" customHeight="1" x14ac:dyDescent="0.2">
      <c r="A16" s="3">
        <v>8</v>
      </c>
      <c r="B16" s="1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1"/>
      <c r="N16" s="30"/>
      <c r="O16" s="30"/>
      <c r="P16" s="32"/>
      <c r="Q16" s="32"/>
      <c r="R16" s="33"/>
    </row>
    <row r="17" spans="1:18" ht="26.1" customHeight="1" x14ac:dyDescent="0.2">
      <c r="A17" s="182" t="s">
        <v>12</v>
      </c>
      <c r="B17" s="183"/>
      <c r="C17" s="89">
        <f>SUM(C13:L13)</f>
        <v>0</v>
      </c>
      <c r="D17" s="89" t="e">
        <f t="shared" ref="D17:L17" si="0">SUM(D13:M13)</f>
        <v>#NUM!</v>
      </c>
      <c r="E17" s="89" t="e">
        <f t="shared" si="0"/>
        <v>#NUM!</v>
      </c>
      <c r="F17" s="89" t="e">
        <f t="shared" si="0"/>
        <v>#NUM!</v>
      </c>
      <c r="G17" s="89" t="e">
        <f t="shared" si="0"/>
        <v>#NUM!</v>
      </c>
      <c r="H17" s="89" t="e">
        <f t="shared" si="0"/>
        <v>#NUM!</v>
      </c>
      <c r="I17" s="89" t="e">
        <f t="shared" si="0"/>
        <v>#NUM!</v>
      </c>
      <c r="J17" s="89" t="e">
        <f t="shared" si="0"/>
        <v>#NUM!</v>
      </c>
      <c r="K17" s="89" t="e">
        <f t="shared" si="0"/>
        <v>#NUM!</v>
      </c>
      <c r="L17" s="89" t="e">
        <f t="shared" si="0"/>
        <v>#NUM!</v>
      </c>
      <c r="M17" s="90" t="e">
        <f>SMALL(C17:L17, 2)</f>
        <v>#NUM!</v>
      </c>
      <c r="N17" s="91" t="e">
        <f>AVERAGE(C17:L17)</f>
        <v>#NUM!</v>
      </c>
      <c r="O17" s="91" t="e">
        <f>MAX(C17:L17)</f>
        <v>#NUM!</v>
      </c>
      <c r="P17" s="92" t="e">
        <f>QUARTILE(C17:L17,1)</f>
        <v>#NUM!</v>
      </c>
      <c r="Q17" s="92" t="e">
        <f>P17*$E$5</f>
        <v>#NUM!</v>
      </c>
      <c r="R17" s="93" t="e">
        <f>Q17*$E$6</f>
        <v>#NUM!</v>
      </c>
    </row>
    <row r="18" spans="1:18" ht="26.1" customHeight="1" x14ac:dyDescent="0.2">
      <c r="A18" s="184" t="s">
        <v>13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6"/>
      <c r="M18" s="180"/>
      <c r="N18" s="180"/>
      <c r="O18" s="180"/>
      <c r="P18" s="180"/>
      <c r="Q18" s="180"/>
      <c r="R18" s="181"/>
    </row>
    <row r="19" spans="1:18" ht="26.1" customHeight="1" x14ac:dyDescent="0.2">
      <c r="A19" s="3" t="s">
        <v>14</v>
      </c>
      <c r="B19" s="179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1"/>
    </row>
    <row r="20" spans="1:18" ht="26.1" customHeight="1" x14ac:dyDescent="0.2">
      <c r="A20" s="3" t="s">
        <v>15</v>
      </c>
      <c r="B20" s="179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1"/>
    </row>
    <row r="21" spans="1:18" ht="26.1" customHeight="1" x14ac:dyDescent="0.2">
      <c r="A21" s="3" t="s">
        <v>16</v>
      </c>
      <c r="B21" s="179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1"/>
    </row>
    <row r="22" spans="1:18" ht="26.1" customHeight="1" x14ac:dyDescent="0.2">
      <c r="A22" s="3" t="s">
        <v>17</v>
      </c>
      <c r="B22" s="179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1"/>
    </row>
    <row r="23" spans="1:18" ht="26.1" customHeight="1" thickBot="1" x14ac:dyDescent="0.25">
      <c r="A23" s="7" t="s">
        <v>18</v>
      </c>
      <c r="B23" s="187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9"/>
    </row>
    <row r="24" spans="1:18" ht="15" x14ac:dyDescent="0.2">
      <c r="A24" s="20" t="s">
        <v>19</v>
      </c>
    </row>
    <row r="25" spans="1:18" ht="15" x14ac:dyDescent="0.2">
      <c r="A25" s="20" t="s">
        <v>20</v>
      </c>
      <c r="B25" s="20" t="s">
        <v>21</v>
      </c>
    </row>
  </sheetData>
  <mergeCells count="17">
    <mergeCell ref="B23:L23"/>
    <mergeCell ref="M23:R23"/>
    <mergeCell ref="B20:L20"/>
    <mergeCell ref="M20:R20"/>
    <mergeCell ref="B21:L21"/>
    <mergeCell ref="M21:R21"/>
    <mergeCell ref="B22:L22"/>
    <mergeCell ref="M22:R22"/>
    <mergeCell ref="M19:R19"/>
    <mergeCell ref="A1:B4"/>
    <mergeCell ref="C1:L4"/>
    <mergeCell ref="M1:R4"/>
    <mergeCell ref="M5:R7"/>
    <mergeCell ref="A17:B17"/>
    <mergeCell ref="A18:L18"/>
    <mergeCell ref="M18:R18"/>
    <mergeCell ref="B19:L19"/>
  </mergeCells>
  <printOptions horizontalCentered="1" verticalCentered="1"/>
  <pageMargins left="0.18" right="0.17" top="0.27559055118110237" bottom="0.27559055118110237" header="0.27559055118110237" footer="0.27559055118110237"/>
  <pageSetup paperSize="9" scale="67" orientation="landscape" r:id="rId1"/>
  <headerFooter alignWithMargins="0">
    <oddFooter>&amp;LFormulaire créé le 23 janvier 2007, Rev 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2767-7200-4F4D-8D69-D1E38562E9E1}">
  <dimension ref="A1:T127"/>
  <sheetViews>
    <sheetView zoomScale="70" zoomScaleNormal="70" workbookViewId="0">
      <selection activeCell="B6" sqref="B6"/>
    </sheetView>
  </sheetViews>
  <sheetFormatPr baseColWidth="10" defaultColWidth="11.42578125" defaultRowHeight="12.75" x14ac:dyDescent="0.2"/>
  <cols>
    <col min="1" max="1" width="23.85546875" style="48" customWidth="1"/>
  </cols>
  <sheetData>
    <row r="1" spans="1:20" ht="83.25" customHeight="1" thickBot="1" x14ac:dyDescent="0.25">
      <c r="A1" s="221" t="s">
        <v>59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3"/>
    </row>
    <row r="2" spans="1:20" ht="13.5" thickBot="1" x14ac:dyDescent="0.25"/>
    <row r="3" spans="1:20" ht="25.5" x14ac:dyDescent="0.2">
      <c r="A3" s="116" t="s">
        <v>25</v>
      </c>
      <c r="B3" s="133" t="s">
        <v>6</v>
      </c>
      <c r="C3" s="133" t="s">
        <v>7</v>
      </c>
      <c r="D3" s="133" t="s">
        <v>8</v>
      </c>
      <c r="E3" s="133" t="s">
        <v>9</v>
      </c>
      <c r="F3" s="133" t="s">
        <v>10</v>
      </c>
      <c r="G3" s="134" t="s">
        <v>11</v>
      </c>
      <c r="I3" s="117"/>
      <c r="J3" s="118"/>
      <c r="K3" s="118"/>
      <c r="L3" s="118"/>
      <c r="M3" s="118"/>
    </row>
    <row r="4" spans="1:20" x14ac:dyDescent="0.2">
      <c r="A4" s="135" t="s">
        <v>26</v>
      </c>
      <c r="B4" s="206" t="e">
        <f t="shared" ref="B4:G4" si="0">B15</f>
        <v>#NUM!</v>
      </c>
      <c r="C4" s="206" t="e">
        <f t="shared" si="0"/>
        <v>#DIV/0!</v>
      </c>
      <c r="D4" s="206">
        <f t="shared" si="0"/>
        <v>0</v>
      </c>
      <c r="E4" s="206" t="e">
        <f t="shared" si="0"/>
        <v>#NUM!</v>
      </c>
      <c r="F4" s="206" t="e">
        <f t="shared" si="0"/>
        <v>#NUM!</v>
      </c>
      <c r="G4" s="136" t="e">
        <f t="shared" si="0"/>
        <v>#NUM!</v>
      </c>
      <c r="I4" s="117"/>
      <c r="J4" s="119"/>
      <c r="K4" s="119"/>
      <c r="L4" s="119"/>
      <c r="M4" s="119"/>
    </row>
    <row r="5" spans="1:20" x14ac:dyDescent="0.2">
      <c r="A5" s="135" t="s">
        <v>27</v>
      </c>
      <c r="B5" s="206" t="e">
        <f t="shared" ref="B5:G5" si="1">B26</f>
        <v>#NUM!</v>
      </c>
      <c r="C5" s="206" t="e">
        <f t="shared" si="1"/>
        <v>#DIV/0!</v>
      </c>
      <c r="D5" s="206">
        <f t="shared" si="1"/>
        <v>0</v>
      </c>
      <c r="E5" s="206" t="e">
        <f t="shared" si="1"/>
        <v>#NUM!</v>
      </c>
      <c r="F5" s="206" t="e">
        <f t="shared" si="1"/>
        <v>#NUM!</v>
      </c>
      <c r="G5" s="136" t="e">
        <f t="shared" si="1"/>
        <v>#NUM!</v>
      </c>
      <c r="I5" s="117"/>
      <c r="J5" s="119"/>
      <c r="K5" s="119"/>
      <c r="L5" s="119"/>
      <c r="M5" s="119"/>
    </row>
    <row r="6" spans="1:20" x14ac:dyDescent="0.2">
      <c r="A6" s="135" t="s">
        <v>28</v>
      </c>
      <c r="B6" s="206" t="e">
        <f t="shared" ref="B6:G6" si="2">B36</f>
        <v>#NUM!</v>
      </c>
      <c r="C6" s="206" t="e">
        <f t="shared" si="2"/>
        <v>#DIV/0!</v>
      </c>
      <c r="D6" s="206">
        <f t="shared" si="2"/>
        <v>0</v>
      </c>
      <c r="E6" s="206" t="e">
        <f t="shared" si="2"/>
        <v>#NUM!</v>
      </c>
      <c r="F6" s="206" t="e">
        <f t="shared" si="2"/>
        <v>#NUM!</v>
      </c>
      <c r="G6" s="136" t="e">
        <f t="shared" si="2"/>
        <v>#NUM!</v>
      </c>
      <c r="I6" s="117"/>
      <c r="J6" s="119"/>
      <c r="K6" s="119"/>
      <c r="L6" s="119"/>
      <c r="M6" s="119"/>
    </row>
    <row r="7" spans="1:20" ht="13.5" thickBot="1" x14ac:dyDescent="0.25">
      <c r="A7" s="207" t="s">
        <v>29</v>
      </c>
      <c r="B7" s="152" t="e">
        <f t="shared" ref="B7:G7" si="3">B45</f>
        <v>#NUM!</v>
      </c>
      <c r="C7" s="152" t="e">
        <f t="shared" si="3"/>
        <v>#DIV/0!</v>
      </c>
      <c r="D7" s="152">
        <f t="shared" si="3"/>
        <v>0</v>
      </c>
      <c r="E7" s="152" t="e">
        <f t="shared" si="3"/>
        <v>#NUM!</v>
      </c>
      <c r="F7" s="152" t="e">
        <f t="shared" si="3"/>
        <v>#NUM!</v>
      </c>
      <c r="G7" s="208" t="e">
        <f t="shared" si="3"/>
        <v>#NUM!</v>
      </c>
      <c r="I7" s="117"/>
      <c r="J7" s="119"/>
      <c r="K7" s="119"/>
      <c r="L7" s="119"/>
      <c r="M7" s="119"/>
    </row>
    <row r="8" spans="1:20" s="47" customFormat="1" ht="24" customHeight="1" thickBot="1" x14ac:dyDescent="0.25">
      <c r="I8" s="117"/>
      <c r="J8" s="119"/>
      <c r="K8" s="119"/>
      <c r="L8" s="119"/>
      <c r="M8" s="119"/>
    </row>
    <row r="9" spans="1:20" s="46" customFormat="1" ht="30.6" customHeight="1" thickBot="1" x14ac:dyDescent="0.25">
      <c r="A9" s="203" t="s">
        <v>26</v>
      </c>
      <c r="B9" s="204"/>
      <c r="C9" s="204"/>
      <c r="D9" s="204"/>
      <c r="E9" s="204"/>
      <c r="F9" s="204"/>
      <c r="G9" s="205"/>
    </row>
    <row r="10" spans="1:20" s="46" customFormat="1" ht="25.5" x14ac:dyDescent="0.2">
      <c r="A10" s="49" t="s">
        <v>5</v>
      </c>
      <c r="B10" s="50" t="s">
        <v>6</v>
      </c>
      <c r="C10" s="50" t="s">
        <v>7</v>
      </c>
      <c r="D10" s="50" t="s">
        <v>8</v>
      </c>
      <c r="E10" s="50" t="s">
        <v>9</v>
      </c>
      <c r="F10" s="50" t="s">
        <v>10</v>
      </c>
      <c r="G10" s="51" t="s">
        <v>11</v>
      </c>
    </row>
    <row r="11" spans="1:20" s="46" customFormat="1" x14ac:dyDescent="0.2">
      <c r="A11" s="52" t="str">
        <f>'Poste 1'!B9</f>
        <v>Tache 1</v>
      </c>
      <c r="B11" s="53" t="e">
        <f>'Poste 1'!M9</f>
        <v>#NUM!</v>
      </c>
      <c r="C11" s="53" t="e">
        <f>'Poste 1'!N9</f>
        <v>#DIV/0!</v>
      </c>
      <c r="D11" s="53">
        <f>'Poste 1'!O9</f>
        <v>0</v>
      </c>
      <c r="E11" s="53" t="e">
        <f>'Poste 1'!P9</f>
        <v>#NUM!</v>
      </c>
      <c r="F11" s="53" t="e">
        <f>'Poste 1'!Q9</f>
        <v>#NUM!</v>
      </c>
      <c r="G11" s="54" t="e">
        <f>'Poste 1'!R9</f>
        <v>#NUM!</v>
      </c>
    </row>
    <row r="12" spans="1:20" s="46" customFormat="1" x14ac:dyDescent="0.2">
      <c r="A12" s="52" t="str">
        <f>'Poste 1'!B10</f>
        <v>Tache 2</v>
      </c>
      <c r="B12" s="53" t="e">
        <f>'Poste 1'!M10</f>
        <v>#NUM!</v>
      </c>
      <c r="C12" s="53" t="e">
        <f>'Poste 1'!N10</f>
        <v>#DIV/0!</v>
      </c>
      <c r="D12" s="53">
        <f>'Poste 1'!O10</f>
        <v>0</v>
      </c>
      <c r="E12" s="53" t="e">
        <f>'Poste 1'!P10</f>
        <v>#NUM!</v>
      </c>
      <c r="F12" s="53" t="e">
        <f>'Poste 1'!Q10</f>
        <v>#NUM!</v>
      </c>
      <c r="G12" s="54" t="e">
        <f>'Poste 1'!R10</f>
        <v>#NUM!</v>
      </c>
    </row>
    <row r="13" spans="1:20" s="46" customFormat="1" x14ac:dyDescent="0.2">
      <c r="A13" s="52" t="str">
        <f>'Poste 1'!B11</f>
        <v>Tache 3</v>
      </c>
      <c r="B13" s="53" t="e">
        <f>'Poste 1'!M11</f>
        <v>#NUM!</v>
      </c>
      <c r="C13" s="53" t="e">
        <f>'Poste 1'!N11</f>
        <v>#DIV/0!</v>
      </c>
      <c r="D13" s="53">
        <f>'Poste 1'!O11</f>
        <v>0</v>
      </c>
      <c r="E13" s="53" t="e">
        <f>'Poste 1'!P11</f>
        <v>#NUM!</v>
      </c>
      <c r="F13" s="53" t="e">
        <f>'Poste 1'!Q11</f>
        <v>#NUM!</v>
      </c>
      <c r="G13" s="54" t="e">
        <f>'Poste 1'!R11</f>
        <v>#NUM!</v>
      </c>
    </row>
    <row r="14" spans="1:20" s="94" customFormat="1" ht="13.5" thickBot="1" x14ac:dyDescent="0.25">
      <c r="A14" s="55" t="str">
        <f>'Poste 1'!B12</f>
        <v>Tache 4</v>
      </c>
      <c r="B14" s="56" t="e">
        <f>'Poste 1'!M12</f>
        <v>#NUM!</v>
      </c>
      <c r="C14" s="56" t="e">
        <f>'Poste 1'!N12</f>
        <v>#DIV/0!</v>
      </c>
      <c r="D14" s="56">
        <f>'Poste 1'!O12</f>
        <v>0</v>
      </c>
      <c r="E14" s="56" t="e">
        <f>'Poste 1'!P12</f>
        <v>#NUM!</v>
      </c>
      <c r="F14" s="56" t="e">
        <f>'Poste 1'!Q12</f>
        <v>#NUM!</v>
      </c>
      <c r="G14" s="57" t="e">
        <f>'Poste 1'!R12</f>
        <v>#NUM!</v>
      </c>
    </row>
    <row r="15" spans="1:20" ht="13.5" thickBot="1" x14ac:dyDescent="0.25">
      <c r="A15" s="101" t="s">
        <v>30</v>
      </c>
      <c r="B15" s="102" t="e">
        <f t="shared" ref="B15:G15" si="4">SUM(B11:B14)</f>
        <v>#NUM!</v>
      </c>
      <c r="C15" s="102" t="e">
        <f t="shared" si="4"/>
        <v>#DIV/0!</v>
      </c>
      <c r="D15" s="102">
        <f t="shared" si="4"/>
        <v>0</v>
      </c>
      <c r="E15" s="102" t="e">
        <f t="shared" si="4"/>
        <v>#NUM!</v>
      </c>
      <c r="F15" s="102" t="e">
        <f t="shared" si="4"/>
        <v>#NUM!</v>
      </c>
      <c r="G15" s="102" t="e">
        <f t="shared" si="4"/>
        <v>#NUM!</v>
      </c>
    </row>
    <row r="16" spans="1:20" ht="24" customHeight="1" thickBot="1" x14ac:dyDescent="0.25"/>
    <row r="17" spans="1:7" ht="16.350000000000001" customHeight="1" thickBot="1" x14ac:dyDescent="0.25">
      <c r="A17" s="191" t="s">
        <v>27</v>
      </c>
      <c r="B17" s="192"/>
      <c r="C17" s="192"/>
      <c r="D17" s="192"/>
      <c r="E17" s="192"/>
      <c r="F17" s="192"/>
      <c r="G17" s="193"/>
    </row>
    <row r="18" spans="1:7" ht="25.5" x14ac:dyDescent="0.2">
      <c r="A18" s="58" t="s">
        <v>5</v>
      </c>
      <c r="B18" s="59" t="s">
        <v>6</v>
      </c>
      <c r="C18" s="59" t="s">
        <v>7</v>
      </c>
      <c r="D18" s="59" t="s">
        <v>8</v>
      </c>
      <c r="E18" s="59" t="s">
        <v>9</v>
      </c>
      <c r="F18" s="59" t="s">
        <v>10</v>
      </c>
      <c r="G18" s="60" t="s">
        <v>11</v>
      </c>
    </row>
    <row r="19" spans="1:7" x14ac:dyDescent="0.2">
      <c r="A19" s="63" t="str">
        <f>'Poste 2'!B9</f>
        <v>Tache 1</v>
      </c>
      <c r="B19" s="61" t="e">
        <f>'Poste 2'!M9</f>
        <v>#NUM!</v>
      </c>
      <c r="C19" s="61" t="e">
        <f>'Poste 2'!N9</f>
        <v>#DIV/0!</v>
      </c>
      <c r="D19" s="61">
        <f>'Poste 2'!O9</f>
        <v>0</v>
      </c>
      <c r="E19" s="61" t="e">
        <f>'Poste 2'!P9</f>
        <v>#NUM!</v>
      </c>
      <c r="F19" s="61" t="e">
        <f>'Poste 2'!Q9</f>
        <v>#NUM!</v>
      </c>
      <c r="G19" s="62" t="e">
        <f>'Poste 2'!R9</f>
        <v>#NUM!</v>
      </c>
    </row>
    <row r="20" spans="1:7" x14ac:dyDescent="0.2">
      <c r="A20" s="63" t="str">
        <f>'Poste 2'!B10</f>
        <v>Taceh 2</v>
      </c>
      <c r="B20" s="61" t="e">
        <f>'Poste 2'!M10</f>
        <v>#NUM!</v>
      </c>
      <c r="C20" s="61" t="e">
        <f>'Poste 2'!N10</f>
        <v>#DIV/0!</v>
      </c>
      <c r="D20" s="61">
        <f>'Poste 2'!O10</f>
        <v>0</v>
      </c>
      <c r="E20" s="61" t="e">
        <f>'Poste 2'!P10</f>
        <v>#NUM!</v>
      </c>
      <c r="F20" s="61" t="e">
        <f>'Poste 2'!Q10</f>
        <v>#NUM!</v>
      </c>
      <c r="G20" s="62" t="e">
        <f>'Poste 2'!R10</f>
        <v>#NUM!</v>
      </c>
    </row>
    <row r="21" spans="1:7" x14ac:dyDescent="0.2">
      <c r="A21" s="64" t="str">
        <f>'Poste 2'!B11</f>
        <v>Tache 3</v>
      </c>
      <c r="B21" s="61" t="e">
        <f>'Poste 2'!M11</f>
        <v>#NUM!</v>
      </c>
      <c r="C21" s="61" t="e">
        <f>'Poste 2'!N11</f>
        <v>#DIV/0!</v>
      </c>
      <c r="D21" s="61">
        <f>'Poste 2'!O11</f>
        <v>0</v>
      </c>
      <c r="E21" s="61" t="e">
        <f>'Poste 2'!P11</f>
        <v>#NUM!</v>
      </c>
      <c r="F21" s="61" t="e">
        <f>'Poste 2'!Q11</f>
        <v>#NUM!</v>
      </c>
      <c r="G21" s="62" t="e">
        <f>'Poste 2'!R11</f>
        <v>#NUM!</v>
      </c>
    </row>
    <row r="22" spans="1:7" x14ac:dyDescent="0.2">
      <c r="A22" s="64" t="str">
        <f>'Poste 2'!B12</f>
        <v>Tache 4</v>
      </c>
      <c r="B22" s="61" t="e">
        <f>'Poste 2'!M12</f>
        <v>#NUM!</v>
      </c>
      <c r="C22" s="61" t="e">
        <f>'Poste 2'!N12</f>
        <v>#DIV/0!</v>
      </c>
      <c r="D22" s="61">
        <f>'Poste 2'!O12</f>
        <v>0</v>
      </c>
      <c r="E22" s="61" t="e">
        <f>'Poste 2'!P12</f>
        <v>#NUM!</v>
      </c>
      <c r="F22" s="61" t="e">
        <f>'Poste 2'!Q12</f>
        <v>#NUM!</v>
      </c>
      <c r="G22" s="62" t="e">
        <f>'Poste 2'!R12</f>
        <v>#NUM!</v>
      </c>
    </row>
    <row r="23" spans="1:7" x14ac:dyDescent="0.2">
      <c r="A23" s="63" t="str">
        <f>'Poste 2'!B13</f>
        <v>Tache 5</v>
      </c>
      <c r="B23" s="65" t="e">
        <f>'Poste 2'!M13</f>
        <v>#NUM!</v>
      </c>
      <c r="C23" s="65" t="e">
        <f>'Poste 2'!N13</f>
        <v>#DIV/0!</v>
      </c>
      <c r="D23" s="65">
        <f>'Poste 2'!O13</f>
        <v>0</v>
      </c>
      <c r="E23" s="65" t="e">
        <f>'Poste 2'!P13</f>
        <v>#NUM!</v>
      </c>
      <c r="F23" s="65" t="e">
        <f>'Poste 2'!Q13</f>
        <v>#NUM!</v>
      </c>
      <c r="G23" s="66" t="e">
        <f>'Poste 2'!R13</f>
        <v>#NUM!</v>
      </c>
    </row>
    <row r="24" spans="1:7" x14ac:dyDescent="0.2">
      <c r="A24" s="63" t="str">
        <f>'Poste 2'!B14</f>
        <v>Tache 6</v>
      </c>
      <c r="B24" s="65" t="e">
        <f>'Poste 2'!M14</f>
        <v>#NUM!</v>
      </c>
      <c r="C24" s="65" t="e">
        <f>'Poste 2'!N14</f>
        <v>#DIV/0!</v>
      </c>
      <c r="D24" s="65">
        <f>'Poste 2'!O14</f>
        <v>0</v>
      </c>
      <c r="E24" s="65" t="e">
        <f>'Poste 2'!P14</f>
        <v>#NUM!</v>
      </c>
      <c r="F24" s="65" t="e">
        <f>'Poste 2'!Q14</f>
        <v>#NUM!</v>
      </c>
      <c r="G24" s="66" t="e">
        <f>'Poste 2'!R14</f>
        <v>#NUM!</v>
      </c>
    </row>
    <row r="25" spans="1:7" ht="13.5" thickBot="1" x14ac:dyDescent="0.25">
      <c r="A25" s="153" t="str">
        <f>'Poste 2'!B15</f>
        <v>Taceh 7</v>
      </c>
      <c r="B25" s="154" t="e">
        <f>'Poste 2'!M15</f>
        <v>#NUM!</v>
      </c>
      <c r="C25" s="154" t="e">
        <f>'Poste 2'!N15</f>
        <v>#DIV/0!</v>
      </c>
      <c r="D25" s="154">
        <f>'Poste 2'!O15</f>
        <v>0</v>
      </c>
      <c r="E25" s="154" t="e">
        <f>'Poste 2'!P15</f>
        <v>#NUM!</v>
      </c>
      <c r="F25" s="154" t="e">
        <f>'Poste 2'!Q15</f>
        <v>#NUM!</v>
      </c>
      <c r="G25" s="109" t="e">
        <f>'Poste 2'!R15</f>
        <v>#NUM!</v>
      </c>
    </row>
    <row r="26" spans="1:7" ht="13.5" thickBot="1" x14ac:dyDescent="0.25">
      <c r="A26" s="98" t="s">
        <v>30</v>
      </c>
      <c r="B26" s="99" t="e">
        <f t="shared" ref="B26:G26" si="5">SUM(B19:B25)</f>
        <v>#NUM!</v>
      </c>
      <c r="C26" s="99" t="e">
        <f t="shared" si="5"/>
        <v>#DIV/0!</v>
      </c>
      <c r="D26" s="99">
        <f t="shared" si="5"/>
        <v>0</v>
      </c>
      <c r="E26" s="99" t="e">
        <f t="shared" si="5"/>
        <v>#NUM!</v>
      </c>
      <c r="F26" s="99" t="e">
        <f t="shared" si="5"/>
        <v>#NUM!</v>
      </c>
      <c r="G26" s="100" t="e">
        <f t="shared" si="5"/>
        <v>#NUM!</v>
      </c>
    </row>
    <row r="27" spans="1:7" ht="24" customHeight="1" thickBot="1" x14ac:dyDescent="0.25"/>
    <row r="28" spans="1:7" ht="16.350000000000001" customHeight="1" thickBot="1" x14ac:dyDescent="0.25">
      <c r="A28" s="194" t="s">
        <v>28</v>
      </c>
      <c r="B28" s="195"/>
      <c r="C28" s="195"/>
      <c r="D28" s="195"/>
      <c r="E28" s="195"/>
      <c r="F28" s="195"/>
      <c r="G28" s="196"/>
    </row>
    <row r="29" spans="1:7" ht="25.5" x14ac:dyDescent="0.2">
      <c r="A29" s="67" t="s">
        <v>5</v>
      </c>
      <c r="B29" s="68" t="s">
        <v>6</v>
      </c>
      <c r="C29" s="68" t="s">
        <v>7</v>
      </c>
      <c r="D29" s="68" t="s">
        <v>8</v>
      </c>
      <c r="E29" s="68" t="s">
        <v>9</v>
      </c>
      <c r="F29" s="68" t="s">
        <v>10</v>
      </c>
      <c r="G29" s="69" t="s">
        <v>11</v>
      </c>
    </row>
    <row r="30" spans="1:7" x14ac:dyDescent="0.2">
      <c r="A30" s="70" t="str">
        <f>'Poste 3'!B9</f>
        <v>Tache 1</v>
      </c>
      <c r="B30" s="71" t="e">
        <f>'Poste 3'!M9</f>
        <v>#NUM!</v>
      </c>
      <c r="C30" s="71" t="e">
        <f>'Poste 3'!N9</f>
        <v>#DIV/0!</v>
      </c>
      <c r="D30" s="71">
        <f>'Poste 3'!O9</f>
        <v>0</v>
      </c>
      <c r="E30" s="71" t="e">
        <f>'Poste 3'!P9</f>
        <v>#NUM!</v>
      </c>
      <c r="F30" s="71" t="e">
        <f>'Poste 3'!Q9</f>
        <v>#NUM!</v>
      </c>
      <c r="G30" s="72" t="e">
        <f>'Poste 3'!R9</f>
        <v>#NUM!</v>
      </c>
    </row>
    <row r="31" spans="1:7" x14ac:dyDescent="0.2">
      <c r="A31" s="73" t="str">
        <f>'Poste 3'!B10</f>
        <v>Taceh 2</v>
      </c>
      <c r="B31" s="71" t="e">
        <f>'Poste 3'!M10</f>
        <v>#NUM!</v>
      </c>
      <c r="C31" s="71" t="e">
        <f>'Poste 3'!N10</f>
        <v>#DIV/0!</v>
      </c>
      <c r="D31" s="71">
        <f>'Poste 3'!O10</f>
        <v>0</v>
      </c>
      <c r="E31" s="71" t="e">
        <f>'Poste 3'!P10</f>
        <v>#NUM!</v>
      </c>
      <c r="F31" s="71" t="e">
        <f>'Poste 3'!Q10</f>
        <v>#NUM!</v>
      </c>
      <c r="G31" s="72" t="e">
        <f>'Poste 3'!R10</f>
        <v>#NUM!</v>
      </c>
    </row>
    <row r="32" spans="1:7" x14ac:dyDescent="0.2">
      <c r="A32" s="73" t="str">
        <f>'Poste 3'!B11</f>
        <v>Tache 3</v>
      </c>
      <c r="B32" s="71" t="e">
        <f>'Poste 3'!M11</f>
        <v>#NUM!</v>
      </c>
      <c r="C32" s="71" t="e">
        <f>'Poste 3'!N11</f>
        <v>#DIV/0!</v>
      </c>
      <c r="D32" s="71">
        <f>'Poste 3'!O11</f>
        <v>0</v>
      </c>
      <c r="E32" s="71" t="e">
        <f>'Poste 3'!P11</f>
        <v>#NUM!</v>
      </c>
      <c r="F32" s="71" t="e">
        <f>'Poste 3'!Q11</f>
        <v>#NUM!</v>
      </c>
      <c r="G32" s="72" t="e">
        <f>'Poste 3'!R11</f>
        <v>#NUM!</v>
      </c>
    </row>
    <row r="33" spans="1:10" x14ac:dyDescent="0.2">
      <c r="A33" s="74" t="str">
        <f>'Poste 3'!B12</f>
        <v>Tache 4</v>
      </c>
      <c r="B33" s="71" t="e">
        <f>'Poste 3'!M12</f>
        <v>#NUM!</v>
      </c>
      <c r="C33" s="71" t="e">
        <f>'Poste 3'!N12</f>
        <v>#DIV/0!</v>
      </c>
      <c r="D33" s="71">
        <f>'Poste 3'!O12</f>
        <v>0</v>
      </c>
      <c r="E33" s="71" t="e">
        <f>'Poste 3'!P12</f>
        <v>#NUM!</v>
      </c>
      <c r="F33" s="71" t="e">
        <f>'Poste 3'!Q12</f>
        <v>#NUM!</v>
      </c>
      <c r="G33" s="72" t="e">
        <f>'Poste 3'!R12</f>
        <v>#NUM!</v>
      </c>
    </row>
    <row r="34" spans="1:10" x14ac:dyDescent="0.2">
      <c r="A34" s="70" t="str">
        <f>'Poste 3'!B13</f>
        <v>Tache 5</v>
      </c>
      <c r="B34" s="75" t="e">
        <f>'Poste 3'!M13</f>
        <v>#NUM!</v>
      </c>
      <c r="C34" s="75" t="e">
        <f>'Poste 3'!N13</f>
        <v>#DIV/0!</v>
      </c>
      <c r="D34" s="75">
        <f>'Poste 3'!O13</f>
        <v>0</v>
      </c>
      <c r="E34" s="75" t="e">
        <f>'Poste 3'!P13</f>
        <v>#NUM!</v>
      </c>
      <c r="F34" s="75" t="e">
        <f>'Poste 3'!Q13</f>
        <v>#NUM!</v>
      </c>
      <c r="G34" s="76" t="e">
        <f>'Poste 3'!R13</f>
        <v>#NUM!</v>
      </c>
    </row>
    <row r="35" spans="1:10" s="94" customFormat="1" ht="13.5" thickBot="1" x14ac:dyDescent="0.25">
      <c r="A35" s="77" t="str">
        <f>'Poste 3'!B14</f>
        <v>Tache 6</v>
      </c>
      <c r="B35" s="78" t="e">
        <f>'Poste 3'!M14</f>
        <v>#NUM!</v>
      </c>
      <c r="C35" s="78" t="e">
        <f>'Poste 3'!N14</f>
        <v>#DIV/0!</v>
      </c>
      <c r="D35" s="78">
        <f>'Poste 3'!O14</f>
        <v>0</v>
      </c>
      <c r="E35" s="78" t="e">
        <f>'Poste 3'!P14</f>
        <v>#NUM!</v>
      </c>
      <c r="F35" s="78" t="e">
        <f>'Poste 3'!Q14</f>
        <v>#NUM!</v>
      </c>
      <c r="G35" s="79" t="e">
        <f>'Poste 3'!R14</f>
        <v>#NUM!</v>
      </c>
    </row>
    <row r="36" spans="1:10" ht="13.5" thickBot="1" x14ac:dyDescent="0.25">
      <c r="A36" s="95" t="s">
        <v>30</v>
      </c>
      <c r="B36" s="96" t="e">
        <f t="shared" ref="B36:G36" si="6">SUM(B30:B35)</f>
        <v>#NUM!</v>
      </c>
      <c r="C36" s="96" t="e">
        <f t="shared" si="6"/>
        <v>#DIV/0!</v>
      </c>
      <c r="D36" s="96">
        <f t="shared" si="6"/>
        <v>0</v>
      </c>
      <c r="E36" s="96" t="e">
        <f t="shared" si="6"/>
        <v>#NUM!</v>
      </c>
      <c r="F36" s="96" t="e">
        <f t="shared" si="6"/>
        <v>#NUM!</v>
      </c>
      <c r="G36" s="97" t="e">
        <f t="shared" si="6"/>
        <v>#NUM!</v>
      </c>
    </row>
    <row r="37" spans="1:10" ht="24" customHeight="1" thickBot="1" x14ac:dyDescent="0.25"/>
    <row r="38" spans="1:10" ht="16.350000000000001" customHeight="1" thickBot="1" x14ac:dyDescent="0.25">
      <c r="A38" s="200" t="s">
        <v>29</v>
      </c>
      <c r="B38" s="201"/>
      <c r="C38" s="201"/>
      <c r="D38" s="201"/>
      <c r="E38" s="201"/>
      <c r="F38" s="201"/>
      <c r="G38" s="202"/>
    </row>
    <row r="39" spans="1:10" ht="25.5" x14ac:dyDescent="0.2">
      <c r="A39" s="80" t="s">
        <v>5</v>
      </c>
      <c r="B39" s="81" t="s">
        <v>6</v>
      </c>
      <c r="C39" s="81" t="s">
        <v>7</v>
      </c>
      <c r="D39" s="81" t="s">
        <v>8</v>
      </c>
      <c r="E39" s="81" t="s">
        <v>9</v>
      </c>
      <c r="F39" s="81" t="s">
        <v>10</v>
      </c>
      <c r="G39" s="82" t="s">
        <v>11</v>
      </c>
    </row>
    <row r="40" spans="1:10" x14ac:dyDescent="0.2">
      <c r="A40" s="83" t="str">
        <f>'Poste 4'!B9</f>
        <v>Tache 1</v>
      </c>
      <c r="B40" s="84" t="e">
        <f>'Poste 4'!M9</f>
        <v>#NUM!</v>
      </c>
      <c r="C40" s="84" t="e">
        <f>'Poste 4'!N9</f>
        <v>#DIV/0!</v>
      </c>
      <c r="D40" s="84">
        <f>'Poste 4'!O9</f>
        <v>0</v>
      </c>
      <c r="E40" s="84" t="e">
        <f>'Poste 4'!P9</f>
        <v>#NUM!</v>
      </c>
      <c r="F40" s="84" t="e">
        <f>'Poste 4'!Q9</f>
        <v>#NUM!</v>
      </c>
      <c r="G40" s="85" t="e">
        <f>'Poste 4'!R9</f>
        <v>#NUM!</v>
      </c>
    </row>
    <row r="41" spans="1:10" x14ac:dyDescent="0.2">
      <c r="A41" s="83" t="str">
        <f>'Poste 4'!B10</f>
        <v>Taceh 2</v>
      </c>
      <c r="B41" s="84" t="e">
        <f>'Poste 4'!M10</f>
        <v>#NUM!</v>
      </c>
      <c r="C41" s="84" t="e">
        <f>'Poste 4'!N10</f>
        <v>#DIV/0!</v>
      </c>
      <c r="D41" s="84">
        <f>'Poste 4'!O10</f>
        <v>0</v>
      </c>
      <c r="E41" s="84" t="e">
        <f>'Poste 4'!P10</f>
        <v>#NUM!</v>
      </c>
      <c r="F41" s="84" t="e">
        <f>'Poste 4'!Q10</f>
        <v>#NUM!</v>
      </c>
      <c r="G41" s="85" t="e">
        <f>'Poste 4'!R10</f>
        <v>#NUM!</v>
      </c>
      <c r="J41" s="115"/>
    </row>
    <row r="42" spans="1:10" x14ac:dyDescent="0.2">
      <c r="A42" s="83" t="str">
        <f>'Poste 4'!B11</f>
        <v>Tache 3</v>
      </c>
      <c r="B42" s="84" t="e">
        <f>'Poste 4'!M11</f>
        <v>#NUM!</v>
      </c>
      <c r="C42" s="84" t="e">
        <f>'Poste 4'!N11</f>
        <v>#DIV/0!</v>
      </c>
      <c r="D42" s="84">
        <f>'Poste 4'!O11</f>
        <v>0</v>
      </c>
      <c r="E42" s="84" t="e">
        <f>'Poste 4'!P11</f>
        <v>#NUM!</v>
      </c>
      <c r="F42" s="84" t="e">
        <f>'Poste 4'!Q11</f>
        <v>#NUM!</v>
      </c>
      <c r="G42" s="85" t="e">
        <f>'Poste 4'!R11</f>
        <v>#NUM!</v>
      </c>
    </row>
    <row r="43" spans="1:10" x14ac:dyDescent="0.2">
      <c r="A43" s="83" t="str">
        <f>'Poste 4'!B12</f>
        <v>Tache 4</v>
      </c>
      <c r="B43" s="84" t="e">
        <f>'Poste 4'!M12</f>
        <v>#NUM!</v>
      </c>
      <c r="C43" s="84" t="e">
        <f>'Poste 4'!N12</f>
        <v>#DIV/0!</v>
      </c>
      <c r="D43" s="84">
        <f>'Poste 4'!O12</f>
        <v>0</v>
      </c>
      <c r="E43" s="84" t="e">
        <f>'Poste 4'!P12</f>
        <v>#NUM!</v>
      </c>
      <c r="F43" s="84" t="e">
        <f>'Poste 4'!Q12</f>
        <v>#NUM!</v>
      </c>
      <c r="G43" s="85" t="e">
        <f>'Poste 4'!R12</f>
        <v>#NUM!</v>
      </c>
    </row>
    <row r="44" spans="1:10" s="94" customFormat="1" ht="13.5" thickBot="1" x14ac:dyDescent="0.25">
      <c r="A44" s="86" t="str">
        <f>'Poste 4'!B13</f>
        <v>Tache 5</v>
      </c>
      <c r="B44" s="87" t="e">
        <f>'Poste 4'!M13</f>
        <v>#NUM!</v>
      </c>
      <c r="C44" s="87" t="e">
        <f>'Poste 4'!N13</f>
        <v>#DIV/0!</v>
      </c>
      <c r="D44" s="87">
        <f>'Poste 4'!O13</f>
        <v>0</v>
      </c>
      <c r="E44" s="87" t="e">
        <f>'Poste 4'!P13</f>
        <v>#NUM!</v>
      </c>
      <c r="F44" s="87" t="e">
        <f>'Poste 4'!Q13</f>
        <v>#NUM!</v>
      </c>
      <c r="G44" s="88" t="e">
        <f>'Poste 4'!R13</f>
        <v>#NUM!</v>
      </c>
    </row>
    <row r="45" spans="1:10" ht="13.5" thickBot="1" x14ac:dyDescent="0.25">
      <c r="A45" s="103" t="s">
        <v>30</v>
      </c>
      <c r="B45" s="104" t="e">
        <f>SUM(B40:B44)</f>
        <v>#NUM!</v>
      </c>
      <c r="C45" s="104" t="e">
        <f>C40+C41+C42+C43+C44</f>
        <v>#DIV/0!</v>
      </c>
      <c r="D45" s="104">
        <f>SUM(D40:D44)</f>
        <v>0</v>
      </c>
      <c r="E45" s="104" t="e">
        <f>SUM(E40:E44)</f>
        <v>#NUM!</v>
      </c>
      <c r="F45" s="104" t="e">
        <f>SUM(F40:F44)</f>
        <v>#NUM!</v>
      </c>
      <c r="G45" s="105" t="e">
        <f>SUM(G40:G44)</f>
        <v>#NUM!</v>
      </c>
    </row>
    <row r="46" spans="1:10" ht="16.350000000000001" customHeight="1" thickBot="1" x14ac:dyDescent="0.25"/>
    <row r="47" spans="1:10" ht="16.350000000000001" customHeight="1" thickBot="1" x14ac:dyDescent="0.25">
      <c r="A47" s="197" t="s">
        <v>31</v>
      </c>
      <c r="B47" s="198"/>
      <c r="C47" s="198"/>
      <c r="D47" s="198"/>
      <c r="E47" s="198"/>
      <c r="F47" s="198"/>
      <c r="G47" s="199"/>
    </row>
    <row r="48" spans="1:10" ht="13.5" thickBot="1" x14ac:dyDescent="0.25">
      <c r="A48" s="124" t="s">
        <v>32</v>
      </c>
      <c r="B48" s="155"/>
      <c r="C48" s="129" t="s">
        <v>6</v>
      </c>
      <c r="D48" s="129" t="s">
        <v>7</v>
      </c>
      <c r="E48" s="130" t="s">
        <v>8</v>
      </c>
      <c r="F48" s="125"/>
      <c r="G48" s="126"/>
      <c r="H48" s="108"/>
    </row>
    <row r="49" spans="1:7" ht="13.5" thickBot="1" x14ac:dyDescent="0.25">
      <c r="A49" s="121" t="s">
        <v>33</v>
      </c>
      <c r="B49" s="122">
        <v>1.1765046296296296E-3</v>
      </c>
      <c r="C49" s="132">
        <f>MIN(B49:B56)</f>
        <v>9.4490740740740744E-4</v>
      </c>
      <c r="D49" s="132">
        <f>AVERAGE(B49:B55)</f>
        <v>1.0447089947089945E-3</v>
      </c>
      <c r="E49" s="123">
        <f>MAX(B49:B56)</f>
        <v>5.9490740740740745E-3</v>
      </c>
      <c r="F49" s="125"/>
      <c r="G49" s="126"/>
    </row>
    <row r="50" spans="1:7" x14ac:dyDescent="0.2">
      <c r="A50" s="121" t="s">
        <v>34</v>
      </c>
      <c r="B50" s="122">
        <v>9.9432870370370365E-4</v>
      </c>
      <c r="C50" s="125"/>
      <c r="D50" s="125"/>
      <c r="E50" s="125"/>
      <c r="F50" s="125"/>
      <c r="G50" s="126"/>
    </row>
    <row r="51" spans="1:7" x14ac:dyDescent="0.2">
      <c r="A51" s="121" t="s">
        <v>35</v>
      </c>
      <c r="B51" s="122">
        <v>1.0365740740740741E-3</v>
      </c>
      <c r="C51" s="125"/>
      <c r="D51" s="125"/>
      <c r="E51" s="125"/>
      <c r="F51" s="125"/>
      <c r="G51" s="126"/>
    </row>
    <row r="52" spans="1:7" x14ac:dyDescent="0.2">
      <c r="A52" s="121" t="s">
        <v>36</v>
      </c>
      <c r="B52" s="122">
        <v>9.8576388888888889E-4</v>
      </c>
      <c r="C52" s="125"/>
      <c r="D52" s="125"/>
      <c r="E52" s="125"/>
      <c r="F52" s="125"/>
      <c r="G52" s="126"/>
    </row>
    <row r="53" spans="1:7" x14ac:dyDescent="0.2">
      <c r="A53" s="121" t="s">
        <v>37</v>
      </c>
      <c r="B53" s="122">
        <v>9.9432870370370365E-4</v>
      </c>
      <c r="C53" s="125"/>
      <c r="D53" s="125"/>
      <c r="E53" s="125"/>
      <c r="F53" s="125"/>
      <c r="G53" s="126"/>
    </row>
    <row r="54" spans="1:7" x14ac:dyDescent="0.2">
      <c r="A54" s="121" t="s">
        <v>38</v>
      </c>
      <c r="B54" s="122">
        <v>9.4490740740740744E-4</v>
      </c>
      <c r="C54" s="125"/>
      <c r="D54" s="125"/>
      <c r="E54" s="125"/>
      <c r="F54" s="125"/>
      <c r="G54" s="126"/>
    </row>
    <row r="55" spans="1:7" x14ac:dyDescent="0.2">
      <c r="A55" s="121" t="s">
        <v>39</v>
      </c>
      <c r="B55" s="122">
        <v>1.1805555555555556E-3</v>
      </c>
      <c r="C55" s="125"/>
      <c r="D55" s="125"/>
      <c r="E55" s="125"/>
      <c r="F55" s="125"/>
      <c r="G55" s="126"/>
    </row>
    <row r="56" spans="1:7" ht="13.5" thickBot="1" x14ac:dyDescent="0.25">
      <c r="A56" s="156" t="s">
        <v>40</v>
      </c>
      <c r="B56" s="157">
        <v>5.9490740740740745E-3</v>
      </c>
      <c r="C56" s="127"/>
      <c r="D56" s="127"/>
      <c r="E56" s="127"/>
      <c r="F56" s="127"/>
      <c r="G56" s="128"/>
    </row>
    <row r="57" spans="1:7" ht="13.5" thickBot="1" x14ac:dyDescent="0.25">
      <c r="A57" s="120"/>
      <c r="B57" s="108"/>
    </row>
    <row r="58" spans="1:7" ht="16.5" thickBot="1" x14ac:dyDescent="0.3">
      <c r="A58" s="112" t="s">
        <v>41</v>
      </c>
      <c r="B58" s="113" t="s">
        <v>42</v>
      </c>
      <c r="C58" s="113" t="s">
        <v>43</v>
      </c>
      <c r="D58" s="113" t="s">
        <v>44</v>
      </c>
      <c r="E58" s="114" t="s">
        <v>45</v>
      </c>
    </row>
    <row r="59" spans="1:7" x14ac:dyDescent="0.2">
      <c r="A59" s="137" t="str">
        <f>A11</f>
        <v>Tache 1</v>
      </c>
      <c r="B59" s="209">
        <v>8.0486111111111117E-5</v>
      </c>
      <c r="C59" s="210"/>
      <c r="D59" s="210"/>
      <c r="E59" s="211"/>
    </row>
    <row r="60" spans="1:7" x14ac:dyDescent="0.2">
      <c r="A60" s="137" t="str">
        <f t="shared" ref="A60:A62" si="7">A12</f>
        <v>Tache 2</v>
      </c>
      <c r="B60" s="209">
        <v>9.5300925925925937E-5</v>
      </c>
      <c r="C60" s="210"/>
      <c r="D60" s="210"/>
      <c r="E60" s="211"/>
    </row>
    <row r="61" spans="1:7" x14ac:dyDescent="0.2">
      <c r="A61" s="137" t="str">
        <f t="shared" si="7"/>
        <v>Tache 3</v>
      </c>
      <c r="B61" s="209">
        <v>7.9201388888888895E-5</v>
      </c>
      <c r="C61" s="210"/>
      <c r="D61" s="210"/>
      <c r="E61" s="211"/>
    </row>
    <row r="62" spans="1:7" x14ac:dyDescent="0.2">
      <c r="A62" s="137" t="str">
        <f t="shared" si="7"/>
        <v>Tache 4</v>
      </c>
      <c r="B62" s="209">
        <v>1.0155092592592594E-4</v>
      </c>
      <c r="C62" s="210"/>
      <c r="D62" s="210"/>
      <c r="E62" s="211"/>
    </row>
    <row r="63" spans="1:7" x14ac:dyDescent="0.2">
      <c r="A63" s="139" t="str">
        <f>A19</f>
        <v>Tache 1</v>
      </c>
      <c r="B63" s="212"/>
      <c r="C63" s="213">
        <v>5.6053240740740724E-5</v>
      </c>
      <c r="D63" s="212"/>
      <c r="E63" s="110"/>
    </row>
    <row r="64" spans="1:7" x14ac:dyDescent="0.2">
      <c r="A64" s="139" t="str">
        <f t="shared" ref="A64:A69" si="8">A20</f>
        <v>Taceh 2</v>
      </c>
      <c r="B64" s="212"/>
      <c r="C64" s="213">
        <v>7.5428240740740748E-5</v>
      </c>
      <c r="D64" s="212"/>
      <c r="E64" s="110"/>
    </row>
    <row r="65" spans="1:5" x14ac:dyDescent="0.2">
      <c r="A65" s="139" t="str">
        <f t="shared" si="8"/>
        <v>Tache 3</v>
      </c>
      <c r="B65" s="212"/>
      <c r="C65" s="213">
        <v>7.3564814814814812E-5</v>
      </c>
      <c r="D65" s="212"/>
      <c r="E65" s="110"/>
    </row>
    <row r="66" spans="1:5" x14ac:dyDescent="0.2">
      <c r="A66" s="139" t="str">
        <f t="shared" si="8"/>
        <v>Tache 4</v>
      </c>
      <c r="B66" s="212"/>
      <c r="C66" s="213">
        <v>9.1053240740740748E-5</v>
      </c>
      <c r="D66" s="212"/>
      <c r="E66" s="110"/>
    </row>
    <row r="67" spans="1:5" x14ac:dyDescent="0.2">
      <c r="A67" s="139" t="str">
        <f t="shared" si="8"/>
        <v>Tache 5</v>
      </c>
      <c r="B67" s="212"/>
      <c r="C67" s="214">
        <v>2.070138888888889E-4</v>
      </c>
      <c r="D67" s="212"/>
      <c r="E67" s="110"/>
    </row>
    <row r="68" spans="1:5" x14ac:dyDescent="0.2">
      <c r="A68" s="139" t="str">
        <f t="shared" si="8"/>
        <v>Tache 6</v>
      </c>
      <c r="B68" s="212"/>
      <c r="C68" s="214">
        <v>2.6960648148148145E-4</v>
      </c>
      <c r="D68" s="212"/>
      <c r="E68" s="110"/>
    </row>
    <row r="69" spans="1:5" x14ac:dyDescent="0.2">
      <c r="A69" s="139" t="str">
        <f t="shared" si="8"/>
        <v>Taceh 7</v>
      </c>
      <c r="B69" s="212"/>
      <c r="C69" s="214">
        <v>1.5784722222222223E-4</v>
      </c>
      <c r="D69" s="212"/>
      <c r="E69" s="110"/>
    </row>
    <row r="70" spans="1:5" x14ac:dyDescent="0.2">
      <c r="A70" s="141" t="str">
        <f>A30</f>
        <v>Tache 1</v>
      </c>
      <c r="B70" s="212"/>
      <c r="C70" s="212"/>
      <c r="D70" s="215">
        <v>7.8796296296296291E-5</v>
      </c>
      <c r="E70" s="110"/>
    </row>
    <row r="71" spans="1:5" x14ac:dyDescent="0.2">
      <c r="A71" s="141" t="str">
        <f t="shared" ref="A71:A75" si="9">A31</f>
        <v>Taceh 2</v>
      </c>
      <c r="B71" s="212"/>
      <c r="C71" s="212"/>
      <c r="D71" s="215">
        <v>1.3719907407407406E-4</v>
      </c>
      <c r="E71" s="110"/>
    </row>
    <row r="72" spans="1:5" x14ac:dyDescent="0.2">
      <c r="A72" s="141" t="str">
        <f t="shared" si="9"/>
        <v>Tache 3</v>
      </c>
      <c r="B72" s="212"/>
      <c r="C72" s="212"/>
      <c r="D72" s="215">
        <v>3.3657407407407404E-4</v>
      </c>
      <c r="E72" s="110"/>
    </row>
    <row r="73" spans="1:5" x14ac:dyDescent="0.2">
      <c r="A73" s="141" t="str">
        <f t="shared" si="9"/>
        <v>Tache 4</v>
      </c>
      <c r="B73" s="212"/>
      <c r="C73" s="212"/>
      <c r="D73" s="215">
        <v>3.4505787037037035E-4</v>
      </c>
      <c r="E73" s="110"/>
    </row>
    <row r="74" spans="1:5" x14ac:dyDescent="0.2">
      <c r="A74" s="141" t="str">
        <f t="shared" si="9"/>
        <v>Tache 5</v>
      </c>
      <c r="B74" s="212"/>
      <c r="C74" s="212"/>
      <c r="D74" s="215">
        <v>1.2383101851851851E-4</v>
      </c>
      <c r="E74" s="110"/>
    </row>
    <row r="75" spans="1:5" x14ac:dyDescent="0.2">
      <c r="A75" s="141" t="str">
        <f t="shared" si="9"/>
        <v>Tache 6</v>
      </c>
      <c r="B75" s="212"/>
      <c r="C75" s="212"/>
      <c r="D75" s="215">
        <v>1.1572916666666665E-4</v>
      </c>
      <c r="E75" s="110"/>
    </row>
    <row r="76" spans="1:5" x14ac:dyDescent="0.2">
      <c r="A76" s="144" t="str">
        <f>A40</f>
        <v>Tache 1</v>
      </c>
      <c r="B76" s="212"/>
      <c r="C76" s="212"/>
      <c r="D76" s="212"/>
      <c r="E76" s="216">
        <v>2.1929398148148147E-4</v>
      </c>
    </row>
    <row r="77" spans="1:5" x14ac:dyDescent="0.2">
      <c r="A77" s="144" t="str">
        <f t="shared" ref="A77:A80" si="10">A41</f>
        <v>Taceh 2</v>
      </c>
      <c r="B77" s="212"/>
      <c r="C77" s="212"/>
      <c r="D77" s="212"/>
      <c r="E77" s="216">
        <v>1.33125E-4</v>
      </c>
    </row>
    <row r="78" spans="1:5" x14ac:dyDescent="0.2">
      <c r="A78" s="144" t="str">
        <f t="shared" si="10"/>
        <v>Tache 3</v>
      </c>
      <c r="B78" s="212"/>
      <c r="C78" s="212"/>
      <c r="D78" s="212"/>
      <c r="E78" s="216">
        <v>1.6472222222222224E-4</v>
      </c>
    </row>
    <row r="79" spans="1:5" x14ac:dyDescent="0.2">
      <c r="A79" s="144" t="str">
        <f t="shared" si="10"/>
        <v>Tache 4</v>
      </c>
      <c r="B79" s="212"/>
      <c r="C79" s="212"/>
      <c r="D79" s="212"/>
      <c r="E79" s="216">
        <v>5.2581018518518516E-5</v>
      </c>
    </row>
    <row r="80" spans="1:5" x14ac:dyDescent="0.2">
      <c r="A80" s="144" t="str">
        <f t="shared" si="10"/>
        <v>Tache 5</v>
      </c>
      <c r="B80" s="212"/>
      <c r="C80" s="212"/>
      <c r="D80" s="212"/>
      <c r="E80" s="217">
        <v>4.1505787037037032E-4</v>
      </c>
    </row>
    <row r="81" spans="1:5" ht="13.5" thickBot="1" x14ac:dyDescent="0.25">
      <c r="A81" s="131" t="s">
        <v>46</v>
      </c>
      <c r="B81" s="111"/>
      <c r="C81" s="111"/>
      <c r="D81" s="111"/>
      <c r="E81" s="218"/>
    </row>
    <row r="82" spans="1:5" ht="13.5" thickBot="1" x14ac:dyDescent="0.25"/>
    <row r="83" spans="1:5" ht="16.5" thickBot="1" x14ac:dyDescent="0.3">
      <c r="A83" s="112" t="s">
        <v>41</v>
      </c>
      <c r="B83" s="113" t="s">
        <v>42</v>
      </c>
      <c r="C83" s="113" t="s">
        <v>43</v>
      </c>
      <c r="D83" s="113" t="s">
        <v>44</v>
      </c>
      <c r="E83" s="114" t="s">
        <v>45</v>
      </c>
    </row>
    <row r="84" spans="1:5" x14ac:dyDescent="0.2">
      <c r="A84" s="146" t="str">
        <f>A59</f>
        <v>Tache 1</v>
      </c>
      <c r="B84" s="147">
        <v>5.8525000000000006E-5</v>
      </c>
      <c r="C84" s="148"/>
      <c r="D84" s="148"/>
      <c r="E84" s="149"/>
    </row>
    <row r="85" spans="1:5" x14ac:dyDescent="0.2">
      <c r="A85" s="150" t="str">
        <f t="shared" ref="A85:A105" si="11">A60</f>
        <v>Tache 2</v>
      </c>
      <c r="B85" s="219">
        <v>6.8474999999999997E-5</v>
      </c>
      <c r="C85" s="220"/>
      <c r="D85" s="220"/>
      <c r="E85" s="138"/>
    </row>
    <row r="86" spans="1:5" x14ac:dyDescent="0.2">
      <c r="A86" s="150" t="str">
        <f t="shared" si="11"/>
        <v>Tache 3</v>
      </c>
      <c r="B86" s="219">
        <v>5.3325000000000009E-5</v>
      </c>
      <c r="C86" s="220"/>
      <c r="D86" s="220"/>
      <c r="E86" s="138"/>
    </row>
    <row r="87" spans="1:5" x14ac:dyDescent="0.2">
      <c r="A87" s="150" t="str">
        <f t="shared" si="11"/>
        <v>Tache 4</v>
      </c>
      <c r="B87" s="219">
        <v>5.8800000000000013E-5</v>
      </c>
      <c r="C87" s="220"/>
      <c r="D87" s="220"/>
      <c r="E87" s="138"/>
    </row>
    <row r="88" spans="1:5" x14ac:dyDescent="0.2">
      <c r="A88" s="140" t="str">
        <f t="shared" si="11"/>
        <v>Tache 1</v>
      </c>
      <c r="B88" s="212"/>
      <c r="C88" s="214">
        <v>3.3550000000000002E-5</v>
      </c>
      <c r="D88" s="212"/>
      <c r="E88" s="138"/>
    </row>
    <row r="89" spans="1:5" x14ac:dyDescent="0.2">
      <c r="A89" s="140" t="str">
        <f t="shared" si="11"/>
        <v>Taceh 2</v>
      </c>
      <c r="B89" s="212"/>
      <c r="C89" s="214">
        <v>5.9900000000000013E-5</v>
      </c>
      <c r="D89" s="212"/>
      <c r="E89" s="138"/>
    </row>
    <row r="90" spans="1:5" x14ac:dyDescent="0.2">
      <c r="A90" s="140" t="str">
        <f t="shared" si="11"/>
        <v>Tache 3</v>
      </c>
      <c r="B90" s="212"/>
      <c r="C90" s="214">
        <v>5.8499999999999999E-5</v>
      </c>
      <c r="D90" s="212"/>
      <c r="E90" s="138"/>
    </row>
    <row r="91" spans="1:5" x14ac:dyDescent="0.2">
      <c r="A91" s="140" t="str">
        <f t="shared" si="11"/>
        <v>Tache 4</v>
      </c>
      <c r="B91" s="212"/>
      <c r="C91" s="214">
        <v>4.8500000000000007E-5</v>
      </c>
      <c r="D91" s="212"/>
      <c r="E91" s="138"/>
    </row>
    <row r="92" spans="1:5" x14ac:dyDescent="0.2">
      <c r="A92" s="140" t="str">
        <f t="shared" si="11"/>
        <v>Tache 5</v>
      </c>
      <c r="B92" s="212"/>
      <c r="C92" s="214">
        <v>5.1775000000000005E-5</v>
      </c>
      <c r="D92" s="212"/>
      <c r="E92" s="138"/>
    </row>
    <row r="93" spans="1:5" x14ac:dyDescent="0.2">
      <c r="A93" s="140" t="str">
        <f t="shared" si="11"/>
        <v>Tache 6</v>
      </c>
      <c r="B93" s="212"/>
      <c r="C93" s="214">
        <v>1.2745000000000004E-4</v>
      </c>
      <c r="D93" s="212"/>
      <c r="E93" s="138"/>
    </row>
    <row r="94" spans="1:5" x14ac:dyDescent="0.2">
      <c r="A94" s="140" t="str">
        <f t="shared" si="11"/>
        <v>Taceh 7</v>
      </c>
      <c r="B94" s="212"/>
      <c r="C94" s="214">
        <v>8.3000000000000079E-5</v>
      </c>
      <c r="D94" s="212"/>
      <c r="E94" s="138"/>
    </row>
    <row r="95" spans="1:5" x14ac:dyDescent="0.2">
      <c r="A95" s="142" t="str">
        <f t="shared" si="11"/>
        <v>Tache 1</v>
      </c>
      <c r="B95" s="212"/>
      <c r="C95" s="212"/>
      <c r="D95" s="215">
        <v>5.6120370370370371E-5</v>
      </c>
      <c r="E95" s="138"/>
    </row>
    <row r="96" spans="1:5" x14ac:dyDescent="0.2">
      <c r="A96" s="142" t="str">
        <f t="shared" si="11"/>
        <v>Taceh 2</v>
      </c>
      <c r="B96" s="212"/>
      <c r="C96" s="212"/>
      <c r="D96" s="215">
        <v>9.4357407407407403E-5</v>
      </c>
      <c r="E96" s="138"/>
    </row>
    <row r="97" spans="1:6" x14ac:dyDescent="0.2">
      <c r="A97" s="142" t="str">
        <f t="shared" si="11"/>
        <v>Tache 3</v>
      </c>
      <c r="B97" s="212"/>
      <c r="C97" s="212"/>
      <c r="D97" s="215">
        <v>2.9488703703703704E-4</v>
      </c>
      <c r="E97" s="211"/>
    </row>
    <row r="98" spans="1:6" x14ac:dyDescent="0.2">
      <c r="A98" s="143" t="str">
        <f t="shared" si="11"/>
        <v>Tache 4</v>
      </c>
      <c r="B98" s="212"/>
      <c r="C98" s="212"/>
      <c r="D98" s="215">
        <v>1.623731481481481E-4</v>
      </c>
      <c r="E98" s="211"/>
    </row>
    <row r="99" spans="1:6" x14ac:dyDescent="0.2">
      <c r="A99" s="142" t="str">
        <f t="shared" si="11"/>
        <v>Tache 5</v>
      </c>
      <c r="B99" s="212"/>
      <c r="C99" s="212"/>
      <c r="D99" s="215">
        <v>1.0958240740740742E-4</v>
      </c>
      <c r="E99" s="211"/>
    </row>
    <row r="100" spans="1:6" x14ac:dyDescent="0.2">
      <c r="A100" s="143" t="str">
        <f t="shared" si="11"/>
        <v>Tache 6</v>
      </c>
      <c r="B100" s="212"/>
      <c r="C100" s="212"/>
      <c r="D100" s="215">
        <v>1.0762222222222221E-4</v>
      </c>
      <c r="E100" s="211"/>
    </row>
    <row r="101" spans="1:6" x14ac:dyDescent="0.2">
      <c r="A101" s="151" t="str">
        <f t="shared" si="11"/>
        <v>Tache 1</v>
      </c>
      <c r="B101" s="212"/>
      <c r="C101" s="212"/>
      <c r="D101" s="212"/>
      <c r="E101" s="217">
        <v>1.3440000000000004E-4</v>
      </c>
    </row>
    <row r="102" spans="1:6" x14ac:dyDescent="0.2">
      <c r="A102" s="151" t="str">
        <f t="shared" si="11"/>
        <v>Taceh 2</v>
      </c>
      <c r="B102" s="212"/>
      <c r="C102" s="212"/>
      <c r="D102" s="212"/>
      <c r="E102" s="217">
        <v>7.1675000000000007E-5</v>
      </c>
    </row>
    <row r="103" spans="1:6" x14ac:dyDescent="0.2">
      <c r="A103" s="151" t="str">
        <f t="shared" si="11"/>
        <v>Tache 3</v>
      </c>
      <c r="B103" s="212"/>
      <c r="C103" s="212"/>
      <c r="D103" s="212"/>
      <c r="E103" s="217">
        <v>7.0525000000000007E-5</v>
      </c>
    </row>
    <row r="104" spans="1:6" x14ac:dyDescent="0.2">
      <c r="A104" s="151" t="str">
        <f t="shared" si="11"/>
        <v>Tache 4</v>
      </c>
      <c r="B104" s="212"/>
      <c r="C104" s="212"/>
      <c r="D104" s="212"/>
      <c r="E104" s="217">
        <v>2.6025000000000006E-5</v>
      </c>
    </row>
    <row r="105" spans="1:6" x14ac:dyDescent="0.2">
      <c r="A105" s="151" t="str">
        <f t="shared" si="11"/>
        <v>Tache 5</v>
      </c>
      <c r="B105" s="212"/>
      <c r="C105" s="212"/>
      <c r="D105" s="212"/>
      <c r="E105" s="217">
        <v>3.2420000000000007E-4</v>
      </c>
    </row>
    <row r="106" spans="1:6" ht="13.5" thickBot="1" x14ac:dyDescent="0.25">
      <c r="A106" s="145" t="s">
        <v>46</v>
      </c>
      <c r="B106" s="111"/>
      <c r="C106" s="111"/>
      <c r="D106" s="111"/>
      <c r="E106" s="218"/>
    </row>
    <row r="107" spans="1:6" x14ac:dyDescent="0.2">
      <c r="A107" s="107"/>
      <c r="C107" s="108"/>
      <c r="E107" s="108"/>
      <c r="F107" s="108"/>
    </row>
    <row r="108" spans="1:6" x14ac:dyDescent="0.2">
      <c r="A108" s="46"/>
      <c r="D108" s="106"/>
      <c r="E108" s="108"/>
      <c r="F108" s="108"/>
    </row>
    <row r="109" spans="1:6" x14ac:dyDescent="0.2">
      <c r="A109"/>
      <c r="D109" s="106"/>
      <c r="E109" s="108"/>
      <c r="F109" s="108"/>
    </row>
    <row r="110" spans="1:6" x14ac:dyDescent="0.2">
      <c r="A110"/>
      <c r="D110" s="106"/>
      <c r="E110" s="108"/>
      <c r="F110" s="108"/>
    </row>
    <row r="111" spans="1:6" x14ac:dyDescent="0.2">
      <c r="D111" s="106"/>
      <c r="E111" s="108"/>
      <c r="F111" s="108"/>
    </row>
    <row r="112" spans="1:6" x14ac:dyDescent="0.2">
      <c r="A112" s="46"/>
      <c r="D112" s="108"/>
      <c r="E112" s="108"/>
      <c r="F112" s="108"/>
    </row>
    <row r="113" spans="1:6" x14ac:dyDescent="0.2">
      <c r="A113" s="107"/>
      <c r="D113" s="108"/>
      <c r="E113" s="108"/>
      <c r="F113" s="108"/>
    </row>
    <row r="114" spans="1:6" x14ac:dyDescent="0.2">
      <c r="A114" s="46"/>
      <c r="E114" s="106"/>
      <c r="F114" s="108"/>
    </row>
    <row r="115" spans="1:6" x14ac:dyDescent="0.2">
      <c r="A115" s="46"/>
      <c r="E115" s="106"/>
      <c r="F115" s="108"/>
    </row>
    <row r="116" spans="1:6" x14ac:dyDescent="0.2">
      <c r="A116" s="46"/>
      <c r="E116" s="106"/>
      <c r="F116" s="108"/>
    </row>
    <row r="117" spans="1:6" x14ac:dyDescent="0.2">
      <c r="A117" s="46"/>
      <c r="E117" s="106"/>
      <c r="F117" s="108"/>
    </row>
    <row r="118" spans="1:6" x14ac:dyDescent="0.2">
      <c r="A118" s="46"/>
      <c r="E118" s="108"/>
      <c r="F118" s="108"/>
    </row>
    <row r="119" spans="1:6" x14ac:dyDescent="0.2">
      <c r="F119" s="108"/>
    </row>
    <row r="120" spans="1:6" x14ac:dyDescent="0.2">
      <c r="D120" s="106"/>
    </row>
    <row r="121" spans="1:6" x14ac:dyDescent="0.2">
      <c r="A121" s="46"/>
      <c r="D121" s="108"/>
    </row>
    <row r="122" spans="1:6" x14ac:dyDescent="0.2">
      <c r="A122" s="107"/>
      <c r="D122" s="108"/>
    </row>
    <row r="123" spans="1:6" x14ac:dyDescent="0.2">
      <c r="A123" s="46"/>
      <c r="E123" s="106"/>
    </row>
    <row r="124" spans="1:6" x14ac:dyDescent="0.2">
      <c r="A124" s="46"/>
      <c r="E124" s="106"/>
    </row>
    <row r="125" spans="1:6" x14ac:dyDescent="0.2">
      <c r="A125" s="46"/>
      <c r="E125" s="106"/>
    </row>
    <row r="126" spans="1:6" x14ac:dyDescent="0.2">
      <c r="A126" s="46"/>
      <c r="E126" s="106"/>
    </row>
    <row r="127" spans="1:6" x14ac:dyDescent="0.2">
      <c r="A127" s="46"/>
      <c r="E127" s="108"/>
    </row>
  </sheetData>
  <mergeCells count="6">
    <mergeCell ref="A1:T1"/>
    <mergeCell ref="A17:G17"/>
    <mergeCell ref="A28:G28"/>
    <mergeCell ref="A47:G47"/>
    <mergeCell ref="A38:G38"/>
    <mergeCell ref="A9:G9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26242E7FCA6A448A1F49E7C10A177E" ma:contentTypeVersion="4" ma:contentTypeDescription="Crée un document." ma:contentTypeScope="" ma:versionID="f88f8b27b96b918593f5e6bb3cbb505e">
  <xsd:schema xmlns:xsd="http://www.w3.org/2001/XMLSchema" xmlns:xs="http://www.w3.org/2001/XMLSchema" xmlns:p="http://schemas.microsoft.com/office/2006/metadata/properties" xmlns:ns2="a4d84c70-af26-4e15-bf61-f2f21aad412e" targetNamespace="http://schemas.microsoft.com/office/2006/metadata/properties" ma:root="true" ma:fieldsID="22203700abf3990a5eb39faca4c5d18c" ns2:_="">
    <xsd:import namespace="a4d84c70-af26-4e15-bf61-f2f21aad41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84c70-af26-4e15-bf61-f2f21aad41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A21918-5FCC-4FE1-8DDC-5B63394F483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BE51DF7-7705-4D48-BDED-C75315EF0041}">
  <ds:schemaRefs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a4d84c70-af26-4e15-bf61-f2f21aad412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92CF4CB-4587-4CE4-AECC-9462554B0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84c70-af26-4e15-bf61-f2f21aad41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D071AC0-0030-4389-AC93-174BA3E4FC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Sommaire</vt:lpstr>
      <vt:lpstr>Poste 1</vt:lpstr>
      <vt:lpstr>Poste 2</vt:lpstr>
      <vt:lpstr>Poste 3</vt:lpstr>
      <vt:lpstr>Poste 4</vt:lpstr>
      <vt:lpstr>Yamazumi</vt:lpstr>
    </vt:vector>
  </TitlesOfParts>
  <Manager/>
  <Company>Wagon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valentin.pesselier@pulsa-conseil.fr</dc:creator>
  <cp:keywords/>
  <dc:description/>
  <cp:lastModifiedBy>Valentin Pesselier</cp:lastModifiedBy>
  <cp:revision/>
  <dcterms:created xsi:type="dcterms:W3CDTF">2005-07-13T15:28:45Z</dcterms:created>
  <dcterms:modified xsi:type="dcterms:W3CDTF">2024-05-17T09:35:23Z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Stephane Fugier-Garrel</vt:lpwstr>
  </property>
  <property fmtid="{D5CDD505-2E9C-101B-9397-08002B2CF9AE}" pid="3" name="xd_Signature">
    <vt:lpwstr/>
  </property>
  <property fmtid="{D5CDD505-2E9C-101B-9397-08002B2CF9AE}" pid="4" name="Order">
    <vt:lpwstr>26700.0000000000</vt:lpwstr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display_urn:schemas-microsoft-com:office:office#Author">
    <vt:lpwstr>Stephane Fugier-Garrel</vt:lpwstr>
  </property>
  <property fmtid="{D5CDD505-2E9C-101B-9397-08002B2CF9AE}" pid="9" name="ContentTypeId">
    <vt:lpwstr>0x010100185FDEB31E671D4B8C7A142A715D8688</vt:lpwstr>
  </property>
  <property fmtid="{D5CDD505-2E9C-101B-9397-08002B2CF9AE}" pid="10" name="_ExtendedDescription">
    <vt:lpwstr/>
  </property>
  <property fmtid="{D5CDD505-2E9C-101B-9397-08002B2CF9AE}" pid="11" name="MediaServiceImageTags">
    <vt:lpwstr/>
  </property>
</Properties>
</file>