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AMUEL CARIBEP\Desktop\ANTIGRAVITY\PLANTILLA RESTAURANTE\COSTEO\"/>
    </mc:Choice>
  </mc:AlternateContent>
  <xr:revisionPtr revIDLastSave="0" documentId="13_ncr:1_{5C9ED12A-D0E7-4471-AD94-E4C5E8CE4C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nel de Pedidos" sheetId="1" r:id="rId1"/>
    <sheet name="Simulador_Config" sheetId="2" r:id="rId2"/>
    <sheet name="GUIA DE USO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8" i="2" l="1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D65" i="1"/>
  <c r="C65" i="1"/>
  <c r="D64" i="1"/>
  <c r="C64" i="1"/>
  <c r="D63" i="1"/>
  <c r="C63" i="1"/>
  <c r="D62" i="1"/>
  <c r="C62" i="1"/>
  <c r="D61" i="1"/>
  <c r="C61" i="1"/>
  <c r="C57" i="1"/>
  <c r="C56" i="1"/>
  <c r="C55" i="1"/>
  <c r="C54" i="1"/>
  <c r="C53" i="1"/>
  <c r="L49" i="1"/>
  <c r="K49" i="1"/>
  <c r="I49" i="1"/>
  <c r="F49" i="1"/>
  <c r="E49" i="1"/>
  <c r="L47" i="1"/>
  <c r="K47" i="1"/>
  <c r="H47" i="1"/>
  <c r="L46" i="1"/>
  <c r="K46" i="1"/>
  <c r="H46" i="1"/>
  <c r="L45" i="1"/>
  <c r="K45" i="1"/>
  <c r="H45" i="1"/>
  <c r="L44" i="1"/>
  <c r="K44" i="1"/>
  <c r="J10" i="1" s="1"/>
  <c r="H44" i="1"/>
  <c r="J9" i="1" s="1"/>
  <c r="L43" i="1"/>
  <c r="K43" i="1"/>
  <c r="H43" i="1"/>
  <c r="L42" i="1"/>
  <c r="K42" i="1"/>
  <c r="H42" i="1"/>
  <c r="L41" i="1"/>
  <c r="K41" i="1"/>
  <c r="H41" i="1"/>
  <c r="L40" i="1"/>
  <c r="K40" i="1"/>
  <c r="H40" i="1"/>
  <c r="L39" i="1"/>
  <c r="K39" i="1"/>
  <c r="H39" i="1"/>
  <c r="L38" i="1"/>
  <c r="K38" i="1"/>
  <c r="H38" i="1"/>
  <c r="L37" i="1"/>
  <c r="K37" i="1"/>
  <c r="H37" i="1"/>
  <c r="L36" i="1"/>
  <c r="K36" i="1"/>
  <c r="H36" i="1"/>
  <c r="L35" i="1"/>
  <c r="K35" i="1"/>
  <c r="H35" i="1"/>
  <c r="L34" i="1"/>
  <c r="K34" i="1"/>
  <c r="H34" i="1"/>
  <c r="L33" i="1"/>
  <c r="K33" i="1"/>
  <c r="H33" i="1"/>
  <c r="L32" i="1"/>
  <c r="K32" i="1"/>
  <c r="H32" i="1"/>
  <c r="L31" i="1"/>
  <c r="K31" i="1"/>
  <c r="H31" i="1"/>
  <c r="L30" i="1"/>
  <c r="K30" i="1"/>
  <c r="H30" i="1"/>
  <c r="L29" i="1"/>
  <c r="K29" i="1"/>
  <c r="H29" i="1"/>
  <c r="L28" i="1"/>
  <c r="K28" i="1"/>
  <c r="H28" i="1"/>
  <c r="L27" i="1"/>
  <c r="K27" i="1"/>
  <c r="H27" i="1"/>
  <c r="L26" i="1"/>
  <c r="K26" i="1"/>
  <c r="H26" i="1"/>
  <c r="L25" i="1"/>
  <c r="K25" i="1"/>
  <c r="H25" i="1"/>
  <c r="L24" i="1"/>
  <c r="K24" i="1"/>
  <c r="H24" i="1"/>
  <c r="L23" i="1"/>
  <c r="K23" i="1"/>
  <c r="H23" i="1"/>
  <c r="H49" i="1" s="1"/>
  <c r="L22" i="1"/>
  <c r="K22" i="1"/>
  <c r="H22" i="1"/>
  <c r="L21" i="1"/>
  <c r="K21" i="1"/>
  <c r="H21" i="1"/>
  <c r="L20" i="1"/>
  <c r="K20" i="1"/>
  <c r="H20" i="1"/>
  <c r="L19" i="1"/>
  <c r="K19" i="1"/>
  <c r="H19" i="1"/>
  <c r="L18" i="1"/>
  <c r="K18" i="1"/>
  <c r="H18" i="1"/>
  <c r="J12" i="1"/>
  <c r="E12" i="1"/>
  <c r="E10" i="1"/>
  <c r="E9" i="1"/>
</calcChain>
</file>

<file path=xl/sharedStrings.xml><?xml version="1.0" encoding="utf-8"?>
<sst xmlns="http://schemas.openxmlformats.org/spreadsheetml/2006/main" count="162" uniqueCount="126">
  <si>
    <t>PANEL DE CONTROL  —  PEDIDOS Y DOMICILIOS</t>
  </si>
  <si>
    <t>FECHA:</t>
  </si>
  <si>
    <t>Rentabilidad de Domicilios y Liquidacion de Repartidores  |  v2.0</t>
  </si>
  <si>
    <t>TURNO:</t>
  </si>
  <si>
    <t>DASHBOARD  —  CIERRE DE RUTA DIARIO</t>
  </si>
  <si>
    <t>Se actualiza automaticamente al registrar pedidos</t>
  </si>
  <si>
    <t>Total Ventas Domicilios</t>
  </si>
  <si>
    <t>Total Fugas (Comisiones + Empaques)</t>
  </si>
  <si>
    <t>Pago a Domiciliarios Hoy</t>
  </si>
  <si>
    <t>Utilidad Neta Total</t>
  </si>
  <si>
    <t>Margen Promedio del Dia:</t>
  </si>
  <si>
    <t>Pedidos Entregados:</t>
  </si>
  <si>
    <t>REGISTRO DE PEDIDOS DEL DIA</t>
  </si>
  <si>
    <t>Cada pedido que sale de cocina se registra aqui</t>
  </si>
  <si>
    <t>No.</t>
  </si>
  <si>
    <t>Canal de Venta</t>
  </si>
  <si>
    <t>Repartidor</t>
  </si>
  <si>
    <t>Valor Cobrado</t>
  </si>
  <si>
    <t>Costo Empaques</t>
  </si>
  <si>
    <t>Comision %</t>
  </si>
  <si>
    <t>Valor Comision</t>
  </si>
  <si>
    <t>Pago Repartidor</t>
  </si>
  <si>
    <t>Estado</t>
  </si>
  <si>
    <t>Utilidad Real</t>
  </si>
  <si>
    <t>Margen %</t>
  </si>
  <si>
    <t>TOTALES</t>
  </si>
  <si>
    <t>Canal</t>
  </si>
  <si>
    <t>Ventas</t>
  </si>
  <si>
    <t>WhatsApp</t>
  </si>
  <si>
    <t>Rappi</t>
  </si>
  <si>
    <t>Didi Food</t>
  </si>
  <si>
    <t>iFood</t>
  </si>
  <si>
    <t>Mostrador</t>
  </si>
  <si>
    <t>Ingresos</t>
  </si>
  <si>
    <t>Fugas</t>
  </si>
  <si>
    <t>Panel de Control de Pedidos y Domicilios  |  Restaurante  |  Generado automaticamente</t>
  </si>
  <si>
    <t>SIMULADOR DE PRECIOS APP  &amp;  CONFIGURACION</t>
  </si>
  <si>
    <t>Backoffice  |  Listas maestras + Calculadora de precios para plataformas</t>
  </si>
  <si>
    <t>LISTAS MAESTRAS</t>
  </si>
  <si>
    <t>Alimentan los desplegables de la hoja principal</t>
  </si>
  <si>
    <t>CANALES DE VENTA</t>
  </si>
  <si>
    <t>REPARTIDORES</t>
  </si>
  <si>
    <t>ESTADOS DE PEDIDO</t>
  </si>
  <si>
    <t>Carlos Perez</t>
  </si>
  <si>
    <t>En Preparacion</t>
  </si>
  <si>
    <t>Juan Rodriguez</t>
  </si>
  <si>
    <t>En Ruta</t>
  </si>
  <si>
    <t>Maria Lopez</t>
  </si>
  <si>
    <t>Entregado</t>
  </si>
  <si>
    <t>Andres Garcia</t>
  </si>
  <si>
    <t>Cancelado</t>
  </si>
  <si>
    <t>Pedro Martinez</t>
  </si>
  <si>
    <t>Uber Eats</t>
  </si>
  <si>
    <t>Luis Hernandez</t>
  </si>
  <si>
    <t>Domicilios.com</t>
  </si>
  <si>
    <t>Ana Torres</t>
  </si>
  <si>
    <t>Instagram</t>
  </si>
  <si>
    <t>Diego Ramirez</t>
  </si>
  <si>
    <t>Telefono</t>
  </si>
  <si>
    <t>Sofia Morales</t>
  </si>
  <si>
    <t>Otro Canal</t>
  </si>
  <si>
    <t>Otro Repartidor</t>
  </si>
  <si>
    <t>Edite estas listas para agregar canales, repartidores o estados.</t>
  </si>
  <si>
    <t>COMISIONES POR CANAL</t>
  </si>
  <si>
    <t>Porcentaje que cobra cada plataforma</t>
  </si>
  <si>
    <t>CANAL</t>
  </si>
  <si>
    <t>COMISION %</t>
  </si>
  <si>
    <t>TIPO</t>
  </si>
  <si>
    <t>Directo</t>
  </si>
  <si>
    <t>Plataforma</t>
  </si>
  <si>
    <t>SIMULADOR DE PRECIOS PARA APPS</t>
  </si>
  <si>
    <t>Calcule el precio minimo a cobrar en plataformas para no perder dinero</t>
  </si>
  <si>
    <t>Nombre del Plato</t>
  </si>
  <si>
    <t>Costo Real</t>
  </si>
  <si>
    <t>Margen Deseado %</t>
  </si>
  <si>
    <t>Comision App %</t>
  </si>
  <si>
    <t>Precio Min. App</t>
  </si>
  <si>
    <t>Precio Actual App</t>
  </si>
  <si>
    <t>ROJO = Precio actual menor al minimo (esta perdiendo dinero)</t>
  </si>
  <si>
    <t>VERDE = Precio actual correcto o superior al minimo (rentable)</t>
  </si>
  <si>
    <t>Formula: Precio Min = Costo Real / (1 - (Margen% + Comision%) / 100)</t>
  </si>
  <si>
    <t>GUIA DE USO | COMO USAR LA PLANTILLA PASO A PASO</t>
  </si>
  <si>
    <t>Esta hoja explica la plantilla en lenguaje natural. Siga el flujo de arriba hacia abajo, sin necesidad de saber Excel.</t>
  </si>
  <si>
    <t>1. Configure canales y repartidores</t>
  </si>
  <si>
    <t>&gt;</t>
  </si>
  <si>
    <t>2. Use el simulador de precios</t>
  </si>
  <si>
    <t>Vaya a la hoja Simulador_Config y edite las listas de canales de venta, repartidores y estados. Tambien revise las comisiones de cada plataforma.</t>
  </si>
  <si>
    <t>Antes de publicar en Rappi o Didi, ingrese el costo real del plato, su margen deseado y la comision de la app. El sistema calcula el precio minimo a cobrar.</t>
  </si>
  <si>
    <t>V</t>
  </si>
  <si>
    <t>3. Registre cada pedido</t>
  </si>
  <si>
    <t>4. Revise alertas de margen</t>
  </si>
  <si>
    <t>En la hoja Panel de Pedidos, registre cada pedido que sale de cocina: seleccione canal, repartidor, ingrese valor cobrado, costo de empaques y pago al motorizado.</t>
  </si>
  <si>
    <t>La columna Margen % se colorea automaticamente. ROJO = menos de 15% (perdiendo). NARANJA = entre 15-25% (ajustado). VERDE = mas de 25% (rentable).</t>
  </si>
  <si>
    <t>5. Liquide repartidores por turno</t>
  </si>
  <si>
    <t>6. Revise la utilidad neta</t>
  </si>
  <si>
    <t>Al final del turno, filtre por repartidor para ver cuanto se le debe pagar. El KPI 'Pago a Domiciliarios Hoy' suma solo los pedidos con estado Entregado.</t>
  </si>
  <si>
    <t>El KPI 'Utilidad Neta Total' del Dashboard muestra cuanto dinero real quedo libre hoy despues de descontar empaques, comisiones y pagos a domiciliarios.</t>
  </si>
  <si>
    <t>7. Celdas que NO debe tocar</t>
  </si>
  <si>
    <t>NO toque las columnas: Valor Comision, Utilidad Real, ni Margen Neto %. Se calculan solas. Tampoco modifique los KPIs del Dashboard, los totales, ni la columna Precio Minimo del Simulador. Solo escriba en las celdas blancas sin formula.</t>
  </si>
  <si>
    <t>PARA QUE SIRVE CADA LISTA DESPLEGABLE</t>
  </si>
  <si>
    <t>Canales de Venta</t>
  </si>
  <si>
    <t>Clasifica de donde viene cada pedido: WhatsApp, Rappi, Didi, Mostrador, etc. Permite calcular las comisiones automaticamente y ver que canal genera mas ventas en los graficos.</t>
  </si>
  <si>
    <t>Repartidores</t>
  </si>
  <si>
    <t>Identifica quien lleva cada pedido. Al final del turno puede filtrar por nombre y ver cuanto se le debe pagar a cada motorizado. Solo suma los pedidos con estado 'Entregado'.</t>
  </si>
  <si>
    <t>Estado del Pedido</t>
  </si>
  <si>
    <t>Indica en que fase esta el pedido: En Preparacion, En Ruta, Entregado o Cancelado. El Dashboard solo cuenta ingresos de pedidos Entregados. Los cancelados no suman.</t>
  </si>
  <si>
    <t>Comision del Canal</t>
  </si>
  <si>
    <t>Ingrese el porcentaje que cobra cada plataforma (ej: Rappi 25%, Didi 22%). WhatsApp y Mostrador son 0% porque son ventas directas sin intermediarios.</t>
  </si>
  <si>
    <t>SIGNIFICADO DE LOS COLORES DE ALERTA</t>
  </si>
  <si>
    <t>ROJO</t>
  </si>
  <si>
    <t>Margen &lt; 15%</t>
  </si>
  <si>
    <t>Se esta trabajando a perdida o casi sin ganancia.</t>
  </si>
  <si>
    <t>NARANJA</t>
  </si>
  <si>
    <t>Margen 15% - 25%</t>
  </si>
  <si>
    <t>Margen ajustado. Revise costos de empaques o comision.</t>
  </si>
  <si>
    <t>VERDE</t>
  </si>
  <si>
    <t>Margen &gt; 25%</t>
  </si>
  <si>
    <t>Pedido rentable. Buen margen de ganancia.</t>
  </si>
  <si>
    <t>CELDAS QUE NO DEBE TOCAR (SE CALCULAN SOLAS)</t>
  </si>
  <si>
    <t>Columna 'Valor Comision' = Valor Cobrado x (Comision / 100) (formula automatica)</t>
  </si>
  <si>
    <t>Columna 'Utilidad Real' = Valor - Empaques - Comision - Pago Repartidor (formula)</t>
  </si>
  <si>
    <t>Columna 'Margen Neto %' = (Utilidad / Valor) x 100 (formula automatica)</t>
  </si>
  <si>
    <t>Fila de TOTALES al final de la tabla (sumas automaticas)</t>
  </si>
  <si>
    <t>Los 4 KPIs del Dashboard (Ventas, Fugas, Pago Domiciliarios, Utilidad Neta)</t>
  </si>
  <si>
    <t>Columna 'Precio Minimo App' del Simulador (formula automatica)</t>
  </si>
  <si>
    <t>Los datos auxiliares de los graficos (se alimentan solos)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</si>
</sst>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yy"/>
    <numFmt numFmtId="165" formatCode="\$#,##0"/>
    <numFmt numFmtId="166" formatCode="0.0&quot;%&quot;"/>
    <numFmt numFmtId="167" formatCode="0&quot;%&quot;"/>
    <numFmt numFmtId="168" formatCode="0.0"/>
  </numFmts>
  <fonts count="38" x14ac:knownFonts="1">
    <font>
      <sz val="11"/>
      <color theme="1"/>
      <name val="Calibri"/>
      <family val="2"/>
      <scheme val="minor"/>
    </font>
    <font>
      <b/>
      <sz val="18"/>
      <color rgb="FFF5B800"/>
      <name val="Calibri"/>
    </font>
    <font>
      <b/>
      <sz val="11"/>
      <color rgb="FFFFD54F"/>
      <name val="Calibri"/>
    </font>
    <font>
      <b/>
      <sz val="12"/>
      <color rgb="FFFFFFFF"/>
      <name val="Calibri"/>
    </font>
    <font>
      <i/>
      <sz val="9"/>
      <color rgb="FF9E9E9E"/>
      <name val="Calibri"/>
    </font>
    <font>
      <b/>
      <sz val="10"/>
      <color rgb="FFFFD54F"/>
      <name val="Calibri"/>
    </font>
    <font>
      <b/>
      <sz val="10"/>
      <color rgb="FFFFFFFF"/>
      <name val="Calibri"/>
    </font>
    <font>
      <b/>
      <sz val="12"/>
      <color rgb="FFF5B800"/>
      <name val="Calibri"/>
    </font>
    <font>
      <b/>
      <sz val="13"/>
      <color rgb="FF1A1A2E"/>
      <name val="Calibri"/>
    </font>
    <font>
      <i/>
      <sz val="9"/>
      <color rgb="FF555555"/>
      <name val="Calibri"/>
    </font>
    <font>
      <b/>
      <sz val="9"/>
      <color rgb="FFFFFFFF"/>
      <name val="Calibri"/>
    </font>
    <font>
      <b/>
      <sz val="10"/>
      <color rgb="FF00C853"/>
      <name val="Calibri"/>
    </font>
    <font>
      <b/>
      <sz val="14"/>
      <color rgb="FF00C853"/>
      <name val="Calibri"/>
    </font>
    <font>
      <b/>
      <sz val="10"/>
      <color rgb="FFFF1744"/>
      <name val="Calibri"/>
    </font>
    <font>
      <b/>
      <sz val="14"/>
      <color rgb="FFFF1744"/>
      <name val="Calibri"/>
    </font>
    <font>
      <b/>
      <sz val="10"/>
      <color rgb="FFFF9100"/>
      <name val="Calibri"/>
    </font>
    <font>
      <b/>
      <sz val="14"/>
      <color rgb="FFFF9100"/>
      <name val="Calibri"/>
    </font>
    <font>
      <b/>
      <sz val="10"/>
      <color rgb="FF2196F3"/>
      <name val="Calibri"/>
    </font>
    <font>
      <b/>
      <sz val="14"/>
      <color rgb="FF2196F3"/>
      <name val="Calibri"/>
    </font>
    <font>
      <b/>
      <sz val="10"/>
      <color rgb="FF2D2D2D"/>
      <name val="Calibri"/>
    </font>
    <font>
      <sz val="9"/>
      <color rgb="FF757575"/>
      <name val="Calibri"/>
    </font>
    <font>
      <sz val="10"/>
      <color rgb="FF2D2D2D"/>
      <name val="Calibri"/>
    </font>
    <font>
      <b/>
      <sz val="11"/>
      <color rgb="FF1A1A2E"/>
      <name val="Calibri"/>
    </font>
    <font>
      <b/>
      <sz val="12"/>
      <color rgb="FF1A1A2E"/>
      <name val="Calibri"/>
    </font>
    <font>
      <sz val="8"/>
      <color rgb="FF9E9E9E"/>
      <name val="Calibri"/>
    </font>
    <font>
      <sz val="8"/>
      <color rgb="FF2D2D2D"/>
      <name val="Calibri"/>
    </font>
    <font>
      <i/>
      <sz val="8"/>
      <color rgb="FF757575"/>
      <name val="Calibri"/>
    </font>
    <font>
      <b/>
      <sz val="10"/>
      <color rgb="FF1A1A2E"/>
      <name val="Calibri"/>
    </font>
    <font>
      <i/>
      <sz val="9"/>
      <color rgb="FF757575"/>
      <name val="Calibri"/>
    </font>
    <font>
      <i/>
      <sz val="9"/>
      <color rgb="FFFF1744"/>
      <name val="Calibri"/>
    </font>
    <font>
      <i/>
      <sz val="9"/>
      <color rgb="FF00C853"/>
      <name val="Calibri"/>
    </font>
    <font>
      <b/>
      <sz val="16"/>
      <color rgb="FF1A1A2E"/>
      <name val="Calibri"/>
    </font>
    <font>
      <b/>
      <sz val="9"/>
      <color rgb="FF2D2D2D"/>
      <name val="Calibri"/>
    </font>
    <font>
      <sz val="9"/>
      <color rgb="FF555555"/>
      <name val="Calibri"/>
    </font>
    <font>
      <b/>
      <sz val="10"/>
      <color rgb="FFE6A800"/>
      <name val="Calibri"/>
    </font>
    <font>
      <b/>
      <sz val="14"/>
      <color rgb="FFE6A800"/>
      <name val="Calibri"/>
    </font>
    <font>
      <b/>
      <sz val="12"/>
      <color rgb="FFFF1744"/>
      <name val="Calibri"/>
    </font>
    <font>
      <sz val="9"/>
      <color rgb="FFFF1744"/>
      <name val="Calibri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A1A2E"/>
        <bgColor rgb="FF1A1A2E"/>
      </patternFill>
    </fill>
    <fill>
      <patternFill patternType="solid">
        <fgColor rgb="FF0F3460"/>
        <bgColor rgb="FF0F3460"/>
      </patternFill>
    </fill>
    <fill>
      <patternFill patternType="solid">
        <fgColor rgb="FFF5B800"/>
        <bgColor rgb="FFF5B800"/>
      </patternFill>
    </fill>
    <fill>
      <patternFill patternType="solid">
        <fgColor rgb="FF16213E"/>
        <bgColor rgb="FF16213E"/>
      </patternFill>
    </fill>
    <fill>
      <patternFill patternType="solid">
        <fgColor rgb="FFFAFAFA"/>
        <bgColor rgb="FFFAFAFA"/>
      </patternFill>
    </fill>
    <fill>
      <patternFill patternType="solid">
        <fgColor rgb="FF424242"/>
        <bgColor rgb="FF424242"/>
      </patternFill>
    </fill>
    <fill>
      <patternFill patternType="solid">
        <fgColor rgb="FFE8F5E9"/>
        <bgColor rgb="FFE8F5E9"/>
      </patternFill>
    </fill>
    <fill>
      <patternFill patternType="solid">
        <fgColor rgb="FFFFEBEE"/>
        <bgColor rgb="FFFFEBEE"/>
      </patternFill>
    </fill>
    <fill>
      <patternFill patternType="solid">
        <fgColor rgb="FFFFF3E0"/>
        <bgColor rgb="FFFFF3E0"/>
      </patternFill>
    </fill>
    <fill>
      <patternFill patternType="solid">
        <fgColor rgb="FFE3F2FD"/>
        <bgColor rgb="FFE3F2FD"/>
      </patternFill>
    </fill>
    <fill>
      <patternFill patternType="solid">
        <fgColor rgb="FFFFF3CC"/>
        <bgColor rgb="FFFFF3CC"/>
      </patternFill>
    </fill>
    <fill>
      <patternFill patternType="solid">
        <fgColor rgb="FFFFFDF5"/>
        <bgColor rgb="FFFFFDF5"/>
      </patternFill>
    </fill>
  </fills>
  <borders count="16">
    <border>
      <left/>
      <right/>
      <top/>
      <bottom/>
      <diagonal/>
    </border>
    <border>
      <left style="thin">
        <color rgb="FFF5B800"/>
      </left>
      <right style="thin">
        <color rgb="FFF5B800"/>
      </right>
      <top style="thin">
        <color rgb="FFF5B800"/>
      </top>
      <bottom style="thin">
        <color rgb="FFF5B800"/>
      </bottom>
      <diagonal/>
    </border>
    <border>
      <left style="thin">
        <color rgb="FF1A1A2E"/>
      </left>
      <right style="thin">
        <color rgb="FF1A1A2E"/>
      </right>
      <top style="thin">
        <color rgb="FF1A1A2E"/>
      </top>
      <bottom style="thin">
        <color rgb="FF1A1A2E"/>
      </bottom>
      <diagonal/>
    </border>
    <border>
      <left style="thin">
        <color rgb="FFE6A800"/>
      </left>
      <right style="thin">
        <color rgb="FFE6A800"/>
      </right>
      <top style="thin">
        <color rgb="FFE6A800"/>
      </top>
      <bottom style="thin">
        <color rgb="FFE6A800"/>
      </bottom>
      <diagonal/>
    </border>
    <border>
      <left style="thin">
        <color rgb="FF555555"/>
      </left>
      <right style="thin">
        <color rgb="FF555555"/>
      </right>
      <top style="thin">
        <color rgb="FF555555"/>
      </top>
      <bottom style="thin">
        <color rgb="FF555555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  <border>
      <left style="thin">
        <color rgb="FFFFD54F"/>
      </left>
      <right style="thin">
        <color rgb="FFFFD54F"/>
      </right>
      <top style="thin">
        <color rgb="FFFFD54F"/>
      </top>
      <bottom style="thin">
        <color rgb="FFFFD54F"/>
      </bottom>
      <diagonal/>
    </border>
    <border>
      <left/>
      <right/>
      <top style="thin">
        <color rgb="FFF5B800"/>
      </top>
      <bottom style="thin">
        <color rgb="FFF5B800"/>
      </bottom>
      <diagonal/>
    </border>
    <border>
      <left style="thin">
        <color rgb="FFE6A800"/>
      </left>
      <right style="thin">
        <color rgb="FFE6A800"/>
      </right>
      <top style="thin">
        <color rgb="FFE6A800"/>
      </top>
      <bottom/>
      <diagonal/>
    </border>
    <border>
      <left style="thin">
        <color rgb="FFE6A800"/>
      </left>
      <right style="thin">
        <color rgb="FFE6A800"/>
      </right>
      <top/>
      <bottom/>
      <diagonal/>
    </border>
    <border>
      <left style="thin">
        <color rgb="FFE6A800"/>
      </left>
      <right style="thin">
        <color rgb="FFE6A800"/>
      </right>
      <top/>
      <bottom style="thin">
        <color rgb="FFE6A800"/>
      </bottom>
      <diagonal/>
    </border>
    <border>
      <left/>
      <right/>
      <top style="medium">
        <color rgb="FFE6A800"/>
      </top>
      <bottom style="medium">
        <color rgb="FFE6A800"/>
      </bottom>
      <diagonal/>
    </border>
    <border>
      <left style="thin">
        <color rgb="FFFF1744"/>
      </left>
      <right style="thin">
        <color rgb="FFFF1744"/>
      </right>
      <top style="thin">
        <color rgb="FFFF1744"/>
      </top>
      <bottom style="thin">
        <color rgb="FFFF1744"/>
      </bottom>
      <diagonal/>
    </border>
    <border>
      <left style="thin">
        <color rgb="FFFF9100"/>
      </left>
      <right style="thin">
        <color rgb="FFFF9100"/>
      </right>
      <top style="thin">
        <color rgb="FFFF9100"/>
      </top>
      <bottom style="thin">
        <color rgb="FFFF9100"/>
      </bottom>
      <diagonal/>
    </border>
    <border>
      <left style="thin">
        <color rgb="FF00C853"/>
      </left>
      <right style="thin">
        <color rgb="FF00C853"/>
      </right>
      <top style="thin">
        <color rgb="FF00C853"/>
      </top>
      <bottom style="thin">
        <color rgb="FF00C853"/>
      </bottom>
      <diagonal/>
    </border>
    <border>
      <left/>
      <right/>
      <top style="medium">
        <color rgb="FFFF1744"/>
      </top>
      <bottom style="medium">
        <color rgb="FFFF174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3" borderId="0" xfId="0" applyFill="1"/>
    <xf numFmtId="0" fontId="2" fillId="3" borderId="0" xfId="0" applyFont="1" applyFill="1" applyAlignment="1">
      <alignment horizontal="right" vertical="center" wrapText="1"/>
    </xf>
    <xf numFmtId="0" fontId="5" fillId="3" borderId="0" xfId="0" applyFont="1" applyFill="1" applyAlignment="1">
      <alignment horizontal="right" vertical="center" wrapText="1"/>
    </xf>
    <xf numFmtId="0" fontId="0" fillId="5" borderId="0" xfId="0" applyFill="1"/>
    <xf numFmtId="0" fontId="0" fillId="2" borderId="0" xfId="0" applyFill="1"/>
    <xf numFmtId="0" fontId="10" fillId="8" borderId="4" xfId="0" applyFont="1" applyFill="1" applyBorder="1" applyAlignment="1">
      <alignment horizontal="center" vertical="center" wrapText="1"/>
    </xf>
    <xf numFmtId="0" fontId="20" fillId="14" borderId="5" xfId="0" applyFont="1" applyFill="1" applyBorder="1" applyAlignment="1">
      <alignment horizontal="center" vertical="center" wrapText="1"/>
    </xf>
    <xf numFmtId="0" fontId="21" fillId="14" borderId="5" xfId="0" applyFont="1" applyFill="1" applyBorder="1" applyAlignment="1">
      <alignment horizontal="center" vertical="center" wrapText="1"/>
    </xf>
    <xf numFmtId="0" fontId="21" fillId="14" borderId="5" xfId="0" applyFont="1" applyFill="1" applyBorder="1" applyAlignment="1">
      <alignment horizontal="left" vertical="center" wrapText="1"/>
    </xf>
    <xf numFmtId="3" fontId="19" fillId="14" borderId="5" xfId="0" applyNumberFormat="1" applyFont="1" applyFill="1" applyBorder="1" applyAlignment="1">
      <alignment horizontal="right" vertical="center" wrapText="1"/>
    </xf>
    <xf numFmtId="3" fontId="21" fillId="14" borderId="5" xfId="0" applyNumberFormat="1" applyFont="1" applyFill="1" applyBorder="1" applyAlignment="1">
      <alignment horizontal="right" vertical="center" wrapText="1"/>
    </xf>
    <xf numFmtId="167" fontId="21" fillId="14" borderId="5" xfId="0" applyNumberFormat="1" applyFont="1" applyFill="1" applyBorder="1" applyAlignment="1">
      <alignment horizontal="center" vertical="center" wrapText="1"/>
    </xf>
    <xf numFmtId="165" fontId="13" fillId="14" borderId="5" xfId="0" applyNumberFormat="1" applyFont="1" applyFill="1" applyBorder="1" applyAlignment="1">
      <alignment horizontal="right" vertical="center" wrapText="1"/>
    </xf>
    <xf numFmtId="0" fontId="19" fillId="14" borderId="5" xfId="0" applyFont="1" applyFill="1" applyBorder="1" applyAlignment="1">
      <alignment horizontal="center" vertical="center" wrapText="1"/>
    </xf>
    <xf numFmtId="165" fontId="11" fillId="14" borderId="5" xfId="0" applyNumberFormat="1" applyFont="1" applyFill="1" applyBorder="1" applyAlignment="1">
      <alignment horizontal="right" vertical="center" wrapText="1"/>
    </xf>
    <xf numFmtId="168" fontId="19" fillId="14" borderId="5" xfId="0" applyNumberFormat="1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left" vertical="center" wrapText="1"/>
    </xf>
    <xf numFmtId="3" fontId="19" fillId="2" borderId="5" xfId="0" applyNumberFormat="1" applyFont="1" applyFill="1" applyBorder="1" applyAlignment="1">
      <alignment horizontal="right" vertical="center" wrapText="1"/>
    </xf>
    <xf numFmtId="3" fontId="21" fillId="2" borderId="5" xfId="0" applyNumberFormat="1" applyFont="1" applyFill="1" applyBorder="1" applyAlignment="1">
      <alignment horizontal="right" vertical="center" wrapText="1"/>
    </xf>
    <xf numFmtId="167" fontId="21" fillId="2" borderId="5" xfId="0" applyNumberFormat="1" applyFont="1" applyFill="1" applyBorder="1" applyAlignment="1">
      <alignment horizontal="center" vertical="center" wrapText="1"/>
    </xf>
    <xf numFmtId="165" fontId="13" fillId="2" borderId="5" xfId="0" applyNumberFormat="1" applyFont="1" applyFill="1" applyBorder="1" applyAlignment="1">
      <alignment horizontal="right" vertical="center" wrapText="1"/>
    </xf>
    <xf numFmtId="0" fontId="19" fillId="2" borderId="5" xfId="0" applyFont="1" applyFill="1" applyBorder="1" applyAlignment="1">
      <alignment horizontal="center" vertical="center" wrapText="1"/>
    </xf>
    <xf numFmtId="165" fontId="11" fillId="2" borderId="5" xfId="0" applyNumberFormat="1" applyFont="1" applyFill="1" applyBorder="1" applyAlignment="1">
      <alignment horizontal="right" vertical="center" wrapText="1"/>
    </xf>
    <xf numFmtId="168" fontId="19" fillId="2" borderId="5" xfId="0" applyNumberFormat="1" applyFont="1" applyFill="1" applyBorder="1" applyAlignment="1">
      <alignment horizontal="center" vertical="center" wrapText="1"/>
    </xf>
    <xf numFmtId="0" fontId="0" fillId="5" borderId="3" xfId="0" applyFill="1" applyBorder="1"/>
    <xf numFmtId="0" fontId="22" fillId="5" borderId="3" xfId="0" applyFont="1" applyFill="1" applyBorder="1" applyAlignment="1">
      <alignment horizontal="right" vertical="center" wrapText="1"/>
    </xf>
    <xf numFmtId="165" fontId="22" fillId="5" borderId="3" xfId="0" applyNumberFormat="1" applyFont="1" applyFill="1" applyBorder="1" applyAlignment="1">
      <alignment horizontal="right" vertical="center" wrapText="1"/>
    </xf>
    <xf numFmtId="165" fontId="23" fillId="5" borderId="3" xfId="0" applyNumberFormat="1" applyFont="1" applyFill="1" applyBorder="1" applyAlignment="1">
      <alignment horizontal="right" vertical="center" wrapText="1"/>
    </xf>
    <xf numFmtId="166" fontId="22" fillId="5" borderId="3" xfId="0" applyNumberFormat="1" applyFont="1" applyFill="1" applyBorder="1" applyAlignment="1">
      <alignment horizontal="center" vertical="center" wrapText="1"/>
    </xf>
    <xf numFmtId="0" fontId="24" fillId="2" borderId="0" xfId="0" applyFont="1" applyFill="1"/>
    <xf numFmtId="3" fontId="25" fillId="2" borderId="0" xfId="0" applyNumberFormat="1" applyFont="1" applyFill="1"/>
    <xf numFmtId="0" fontId="27" fillId="13" borderId="6" xfId="0" applyFont="1" applyFill="1" applyBorder="1" applyAlignment="1">
      <alignment horizontal="center" vertical="center" wrapText="1"/>
    </xf>
    <xf numFmtId="167" fontId="19" fillId="14" borderId="5" xfId="0" applyNumberFormat="1" applyFont="1" applyFill="1" applyBorder="1" applyAlignment="1">
      <alignment horizontal="center" vertical="center" wrapText="1"/>
    </xf>
    <xf numFmtId="167" fontId="19" fillId="2" borderId="5" xfId="0" applyNumberFormat="1" applyFont="1" applyFill="1" applyBorder="1" applyAlignment="1">
      <alignment horizontal="center" vertical="center" wrapText="1"/>
    </xf>
    <xf numFmtId="165" fontId="21" fillId="14" borderId="5" xfId="0" applyNumberFormat="1" applyFont="1" applyFill="1" applyBorder="1" applyAlignment="1">
      <alignment horizontal="right" vertical="center" wrapText="1"/>
    </xf>
    <xf numFmtId="165" fontId="27" fillId="14" borderId="5" xfId="0" applyNumberFormat="1" applyFont="1" applyFill="1" applyBorder="1" applyAlignment="1">
      <alignment horizontal="right" vertical="center" wrapText="1"/>
    </xf>
    <xf numFmtId="165" fontId="19" fillId="14" borderId="5" xfId="0" applyNumberFormat="1" applyFont="1" applyFill="1" applyBorder="1" applyAlignment="1">
      <alignment horizontal="right" vertical="center" wrapText="1"/>
    </xf>
    <xf numFmtId="165" fontId="21" fillId="2" borderId="5" xfId="0" applyNumberFormat="1" applyFont="1" applyFill="1" applyBorder="1" applyAlignment="1">
      <alignment horizontal="right" vertical="center" wrapText="1"/>
    </xf>
    <xf numFmtId="165" fontId="27" fillId="2" borderId="5" xfId="0" applyNumberFormat="1" applyFont="1" applyFill="1" applyBorder="1" applyAlignment="1">
      <alignment horizontal="right" vertical="center" wrapText="1"/>
    </xf>
    <xf numFmtId="165" fontId="19" fillId="2" borderId="5" xfId="0" applyNumberFormat="1" applyFont="1" applyFill="1" applyBorder="1" applyAlignment="1">
      <alignment horizontal="right" vertical="center" wrapText="1"/>
    </xf>
    <xf numFmtId="0" fontId="35" fillId="2" borderId="0" xfId="0" applyFont="1" applyFill="1" applyAlignment="1">
      <alignment horizontal="center" vertical="center" wrapText="1"/>
    </xf>
    <xf numFmtId="0" fontId="27" fillId="13" borderId="6" xfId="0" applyFont="1" applyFill="1" applyBorder="1" applyAlignment="1">
      <alignment horizontal="left" vertical="center" wrapText="1"/>
    </xf>
    <xf numFmtId="0" fontId="13" fillId="10" borderId="12" xfId="0" applyFont="1" applyFill="1" applyBorder="1" applyAlignment="1">
      <alignment horizontal="center" vertical="center" wrapText="1"/>
    </xf>
    <xf numFmtId="0" fontId="15" fillId="11" borderId="13" xfId="0" applyFont="1" applyFill="1" applyBorder="1" applyAlignment="1">
      <alignment horizontal="center" vertical="center" wrapText="1"/>
    </xf>
    <xf numFmtId="0" fontId="11" fillId="9" borderId="14" xfId="0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center" vertical="center" wrapText="1"/>
    </xf>
    <xf numFmtId="0" fontId="34" fillId="13" borderId="10" xfId="0" applyFont="1" applyFill="1" applyBorder="1" applyAlignment="1">
      <alignment horizontal="center" vertical="center" wrapText="1"/>
    </xf>
    <xf numFmtId="0" fontId="22" fillId="13" borderId="8" xfId="0" applyFont="1" applyFill="1" applyBorder="1" applyAlignment="1">
      <alignment horizontal="center" vertical="center" wrapText="1"/>
    </xf>
    <xf numFmtId="0" fontId="32" fillId="13" borderId="7" xfId="0" applyFont="1" applyFill="1" applyBorder="1" applyAlignment="1">
      <alignment horizontal="center" vertical="center" wrapText="1"/>
    </xf>
    <xf numFmtId="0" fontId="33" fillId="2" borderId="9" xfId="0" applyFont="1" applyFill="1" applyBorder="1" applyAlignment="1">
      <alignment horizontal="left" vertical="top" wrapText="1"/>
    </xf>
    <xf numFmtId="0" fontId="37" fillId="10" borderId="12" xfId="0" applyFont="1" applyFill="1" applyBorder="1" applyAlignment="1">
      <alignment horizontal="left" vertical="center" wrapText="1"/>
    </xf>
    <xf numFmtId="0" fontId="0" fillId="13" borderId="10" xfId="0" applyFill="1" applyBorder="1"/>
    <xf numFmtId="0" fontId="33" fillId="11" borderId="13" xfId="0" applyFont="1" applyFill="1" applyBorder="1" applyAlignment="1">
      <alignment horizontal="left" vertical="center" wrapText="1"/>
    </xf>
    <xf numFmtId="0" fontId="36" fillId="10" borderId="15" xfId="0" applyFont="1" applyFill="1" applyBorder="1" applyAlignment="1">
      <alignment horizontal="center" vertical="center" wrapText="1"/>
    </xf>
    <xf numFmtId="0" fontId="33" fillId="10" borderId="12" xfId="0" applyFont="1" applyFill="1" applyBorder="1" applyAlignment="1">
      <alignment horizontal="left" vertical="center" wrapText="1"/>
    </xf>
    <xf numFmtId="0" fontId="19" fillId="11" borderId="13" xfId="0" applyFont="1" applyFill="1" applyBorder="1" applyAlignment="1">
      <alignment horizontal="center" vertical="center" wrapText="1"/>
    </xf>
    <xf numFmtId="0" fontId="33" fillId="2" borderId="5" xfId="0" applyFont="1" applyFill="1" applyBorder="1" applyAlignment="1">
      <alignment horizontal="left" vertical="top" wrapText="1"/>
    </xf>
    <xf numFmtId="0" fontId="23" fillId="5" borderId="11" xfId="0" applyFont="1" applyFill="1" applyBorder="1" applyAlignment="1">
      <alignment horizontal="center" vertical="center" wrapText="1"/>
    </xf>
    <xf numFmtId="0" fontId="19" fillId="9" borderId="14" xfId="0" applyFont="1" applyFill="1" applyBorder="1" applyAlignment="1">
      <alignment horizontal="center" vertical="center" wrapText="1"/>
    </xf>
    <xf numFmtId="0" fontId="33" fillId="9" borderId="14" xfId="0" applyFont="1" applyFill="1" applyBorder="1" applyAlignment="1">
      <alignment horizontal="left" vertical="center" wrapText="1"/>
    </xf>
    <xf numFmtId="0" fontId="19" fillId="10" borderId="12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6" fillId="3" borderId="0" xfId="0" applyFont="1" applyFill="1" applyAlignment="1">
      <alignment horizontal="center" vertical="center" wrapText="1"/>
    </xf>
    <xf numFmtId="0" fontId="13" fillId="10" borderId="5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19" fillId="13" borderId="6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165" fontId="18" fillId="12" borderId="5" xfId="0" applyNumberFormat="1" applyFont="1" applyFill="1" applyBorder="1" applyAlignment="1">
      <alignment horizontal="center" vertical="center" wrapText="1"/>
    </xf>
    <xf numFmtId="0" fontId="18" fillId="12" borderId="5" xfId="0" applyFont="1" applyFill="1" applyBorder="1" applyAlignment="1">
      <alignment horizontal="center" vertical="center" wrapText="1"/>
    </xf>
    <xf numFmtId="0" fontId="9" fillId="7" borderId="0" xfId="0" applyFont="1" applyFill="1" applyAlignment="1">
      <alignment horizontal="left" vertical="center" wrapText="1"/>
    </xf>
    <xf numFmtId="165" fontId="14" fillId="10" borderId="5" xfId="0" applyNumberFormat="1" applyFont="1" applyFill="1" applyBorder="1" applyAlignment="1">
      <alignment horizontal="center" vertical="center" wrapText="1"/>
    </xf>
    <xf numFmtId="0" fontId="14" fillId="10" borderId="5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165" fontId="12" fillId="9" borderId="5" xfId="0" applyNumberFormat="1" applyFont="1" applyFill="1" applyBorder="1" applyAlignment="1">
      <alignment horizontal="center" vertical="center" wrapText="1"/>
    </xf>
    <xf numFmtId="0" fontId="12" fillId="9" borderId="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8" fillId="13" borderId="6" xfId="0" applyFont="1" applyFill="1" applyBorder="1" applyAlignment="1">
      <alignment horizontal="center" vertical="center" wrapText="1"/>
    </xf>
    <xf numFmtId="166" fontId="8" fillId="13" borderId="6" xfId="0" applyNumberFormat="1" applyFont="1" applyFill="1" applyBorder="1" applyAlignment="1">
      <alignment horizontal="center" vertical="center" wrapText="1"/>
    </xf>
    <xf numFmtId="0" fontId="17" fillId="12" borderId="5" xfId="0" applyFont="1" applyFill="1" applyBorder="1" applyAlignment="1">
      <alignment horizontal="left" vertical="center" wrapText="1"/>
    </xf>
    <xf numFmtId="0" fontId="4" fillId="6" borderId="0" xfId="0" applyFont="1" applyFill="1" applyAlignment="1">
      <alignment horizontal="left" vertical="center" wrapText="1"/>
    </xf>
    <xf numFmtId="0" fontId="15" fillId="11" borderId="5" xfId="0" applyFont="1" applyFill="1" applyBorder="1" applyAlignment="1">
      <alignment horizontal="left" vertical="center" wrapText="1"/>
    </xf>
    <xf numFmtId="165" fontId="16" fillId="11" borderId="5" xfId="0" applyNumberFormat="1" applyFont="1" applyFill="1" applyBorder="1" applyAlignment="1">
      <alignment horizontal="center" vertical="center" wrapText="1"/>
    </xf>
    <xf numFmtId="0" fontId="16" fillId="11" borderId="5" xfId="0" applyFont="1" applyFill="1" applyBorder="1" applyAlignment="1">
      <alignment horizontal="center" vertical="center" wrapText="1"/>
    </xf>
    <xf numFmtId="0" fontId="11" fillId="9" borderId="5" xfId="0" applyFont="1" applyFill="1" applyBorder="1" applyAlignment="1">
      <alignment horizontal="left" vertical="center" wrapText="1"/>
    </xf>
    <xf numFmtId="0" fontId="28" fillId="2" borderId="0" xfId="0" applyFont="1" applyFill="1" applyAlignment="1">
      <alignment horizontal="left" vertical="center" wrapText="1"/>
    </xf>
    <xf numFmtId="0" fontId="29" fillId="2" borderId="0" xfId="0" applyFont="1" applyFill="1" applyAlignment="1">
      <alignment horizontal="left" vertical="center" wrapText="1"/>
    </xf>
    <xf numFmtId="0" fontId="30" fillId="2" borderId="0" xfId="0" applyFont="1" applyFill="1" applyAlignment="1">
      <alignment horizontal="left" vertical="center" wrapText="1"/>
    </xf>
  </cellXfs>
  <cellStyles count="1">
    <cellStyle name="Normal" xfId="0" builtinId="0"/>
  </cellStyles>
  <dxfs count="9">
    <dxf>
      <font>
        <b/>
        <sz val="10"/>
        <color rgb="FF00C853"/>
        <name val="Calibri"/>
      </font>
      <fill>
        <patternFill patternType="solid">
          <fgColor rgb="FFE8F5E9"/>
        </patternFill>
      </fill>
    </dxf>
    <dxf>
      <font>
        <b/>
        <sz val="10"/>
        <color rgb="FFFF1744"/>
        <name val="Calibri"/>
      </font>
      <fill>
        <patternFill patternType="solid">
          <fgColor rgb="FFFFEBEE"/>
        </patternFill>
      </fill>
    </dxf>
    <dxf>
      <font>
        <b/>
        <sz val="10"/>
        <color rgb="FFFFFFFF"/>
        <name val="Calibri"/>
      </font>
      <fill>
        <patternFill patternType="solid">
          <fgColor rgb="FF00C853"/>
        </patternFill>
      </fill>
    </dxf>
    <dxf>
      <font>
        <b/>
        <sz val="10"/>
        <color rgb="FFFFFFFF"/>
        <name val="Calibri"/>
      </font>
      <fill>
        <patternFill patternType="solid">
          <fgColor rgb="FFFF9100"/>
        </patternFill>
      </fill>
    </dxf>
    <dxf>
      <font>
        <b/>
        <sz val="10"/>
        <color rgb="FFFFFFFF"/>
        <name val="Calibri"/>
      </font>
      <fill>
        <patternFill patternType="solid">
          <fgColor rgb="FFFF1744"/>
        </patternFill>
      </fill>
    </dxf>
    <dxf>
      <font>
        <b/>
        <sz val="10"/>
        <color rgb="FFFFFFFF"/>
        <name val="Calibri"/>
      </font>
      <fill>
        <patternFill patternType="solid">
          <fgColor rgb="FF2196F3"/>
        </patternFill>
      </fill>
    </dxf>
    <dxf>
      <font>
        <b/>
        <sz val="10"/>
        <color rgb="FFFFFFFF"/>
        <name val="Calibri"/>
      </font>
      <fill>
        <patternFill patternType="solid">
          <fgColor rgb="FFFF9100"/>
        </patternFill>
      </fill>
    </dxf>
    <dxf>
      <font>
        <b/>
        <sz val="10"/>
        <color rgb="FFFFFFFF"/>
        <name val="Calibri"/>
      </font>
      <fill>
        <patternFill patternType="solid">
          <fgColor rgb="FFFF1744"/>
        </patternFill>
      </fill>
    </dxf>
    <dxf>
      <font>
        <b/>
        <sz val="10"/>
        <color rgb="FFFFFFFF"/>
        <name val="Calibri"/>
      </font>
      <fill>
        <patternFill patternType="solid">
          <fgColor rgb="FF00C85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6"/>
  <c:chart>
    <c:title>
      <c:tx>
        <c:rich>
          <a:bodyPr/>
          <a:lstStyle/>
          <a:p>
            <a:pPr>
              <a:defRPr/>
            </a:pPr>
            <a:r>
              <a:t>Distribucion por Canal de Venta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'Panel de Pedidos'!$C$52</c:f>
              <c:strCache>
                <c:ptCount val="1"/>
                <c:pt idx="0">
                  <c:v>Ventas</c:v>
                </c:pt>
              </c:strCache>
            </c:strRef>
          </c:tx>
          <c:spPr>
            <a:ln>
              <a:prstDash val="solid"/>
            </a:ln>
          </c:spPr>
          <c:dPt>
            <c:idx val="0"/>
            <c:bubble3D val="0"/>
            <c:spPr>
              <a:solidFill>
                <a:srgbClr val="F5B800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4E5-4078-B351-E0F31A8FEDC1}"/>
              </c:ext>
            </c:extLst>
          </c:dPt>
          <c:dPt>
            <c:idx val="1"/>
            <c:bubble3D val="0"/>
            <c:spPr>
              <a:solidFill>
                <a:srgbClr val="555555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4E5-4078-B351-E0F31A8FEDC1}"/>
              </c:ext>
            </c:extLst>
          </c:dPt>
          <c:dPt>
            <c:idx val="2"/>
            <c:bubble3D val="0"/>
            <c:spPr>
              <a:solidFill>
                <a:srgbClr val="FFD54F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4E5-4078-B351-E0F31A8FEDC1}"/>
              </c:ext>
            </c:extLst>
          </c:dPt>
          <c:dPt>
            <c:idx val="3"/>
            <c:bubble3D val="0"/>
            <c:spPr>
              <a:solidFill>
                <a:srgbClr val="9E9E9E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4E5-4078-B351-E0F31A8FEDC1}"/>
              </c:ext>
            </c:extLst>
          </c:dPt>
          <c:dPt>
            <c:idx val="4"/>
            <c:bubble3D val="0"/>
            <c:spPr>
              <a:solidFill>
                <a:srgbClr val="E6A800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74E5-4078-B351-E0F31A8FEDC1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'Panel de Pedidos'!$B$53:$B$57</c:f>
              <c:strCache>
                <c:ptCount val="5"/>
                <c:pt idx="0">
                  <c:v>WhatsApp</c:v>
                </c:pt>
                <c:pt idx="1">
                  <c:v>Rappi</c:v>
                </c:pt>
                <c:pt idx="2">
                  <c:v>Didi Food</c:v>
                </c:pt>
                <c:pt idx="3">
                  <c:v>iFood</c:v>
                </c:pt>
                <c:pt idx="4">
                  <c:v>Mostrador</c:v>
                </c:pt>
              </c:strCache>
            </c:strRef>
          </c:cat>
          <c:val>
            <c:numRef>
              <c:f>'Panel de Pedidos'!$C$53:$C$57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4E5-4078-B351-E0F31A8FEDC1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6"/>
  <c:chart>
    <c:title>
      <c:tx>
        <c:rich>
          <a:bodyPr/>
          <a:lstStyle/>
          <a:p>
            <a:pPr>
              <a:defRPr/>
            </a:pPr>
            <a:r>
              <a:t>Ingreso vs Fugas por Canal</a:t>
            </a:r>
          </a:p>
        </c:rich>
      </c:tx>
      <c:overlay val="1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'Panel de Pedidos'!$C$60</c:f>
              <c:strCache>
                <c:ptCount val="1"/>
                <c:pt idx="0">
                  <c:v>Ingresos</c:v>
                </c:pt>
              </c:strCache>
            </c:strRef>
          </c:tx>
          <c:spPr>
            <a:solidFill>
              <a:srgbClr val="F5B800"/>
            </a:solidFill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'Panel de Pedidos'!$B$61:$B$65</c:f>
              <c:strCache>
                <c:ptCount val="5"/>
                <c:pt idx="0">
                  <c:v>WhatsApp</c:v>
                </c:pt>
                <c:pt idx="1">
                  <c:v>Rappi</c:v>
                </c:pt>
                <c:pt idx="2">
                  <c:v>Didi Food</c:v>
                </c:pt>
                <c:pt idx="3">
                  <c:v>iFood</c:v>
                </c:pt>
                <c:pt idx="4">
                  <c:v>Mostrador</c:v>
                </c:pt>
              </c:strCache>
            </c:strRef>
          </c:cat>
          <c:val>
            <c:numRef>
              <c:f>'Panel de Pedidos'!$C$61:$C$65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A4F4-40C7-A890-104506C845E2}"/>
            </c:ext>
          </c:extLst>
        </c:ser>
        <c:ser>
          <c:idx val="1"/>
          <c:order val="1"/>
          <c:tx>
            <c:strRef>
              <c:f>'Panel de Pedidos'!$D$60</c:f>
              <c:strCache>
                <c:ptCount val="1"/>
                <c:pt idx="0">
                  <c:v>Fugas</c:v>
                </c:pt>
              </c:strCache>
            </c:strRef>
          </c:tx>
          <c:spPr>
            <a:solidFill>
              <a:srgbClr val="555555"/>
            </a:solidFill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'Panel de Pedidos'!$B$61:$B$65</c:f>
              <c:strCache>
                <c:ptCount val="5"/>
                <c:pt idx="0">
                  <c:v>WhatsApp</c:v>
                </c:pt>
                <c:pt idx="1">
                  <c:v>Rappi</c:v>
                </c:pt>
                <c:pt idx="2">
                  <c:v>Didi Food</c:v>
                </c:pt>
                <c:pt idx="3">
                  <c:v>iFood</c:v>
                </c:pt>
                <c:pt idx="4">
                  <c:v>Mostrador</c:v>
                </c:pt>
              </c:strCache>
            </c:strRef>
          </c:cat>
          <c:val>
            <c:numRef>
              <c:f>'Panel de Pedidos'!$D$61:$D$65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A4F4-40C7-A890-104506C845E2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b"/>
        <c:majorGridlines/>
        <c:numFmt formatCode="#,##0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51</xdr:row>
      <xdr:rowOff>0</xdr:rowOff>
    </xdr:from>
    <xdr:ext cx="5400000" cy="396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</xdr:col>
      <xdr:colOff>0</xdr:colOff>
      <xdr:row>51</xdr:row>
      <xdr:rowOff>0</xdr:rowOff>
    </xdr:from>
    <xdr:ext cx="5400000" cy="3960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5B800"/>
  </sheetPr>
  <dimension ref="A1:M100"/>
  <sheetViews>
    <sheetView showGridLines="0" tabSelected="1" zoomScale="82" workbookViewId="0">
      <selection activeCell="L18" sqref="L18"/>
    </sheetView>
  </sheetViews>
  <sheetFormatPr baseColWidth="10" defaultColWidth="9.140625" defaultRowHeight="15" x14ac:dyDescent="0.25"/>
  <cols>
    <col min="1" max="1" width="3" customWidth="1"/>
    <col min="2" max="2" width="12" customWidth="1"/>
    <col min="3" max="4" width="20" customWidth="1"/>
    <col min="5" max="5" width="18" customWidth="1"/>
    <col min="6" max="6" width="16" customWidth="1"/>
    <col min="7" max="7" width="14" customWidth="1"/>
    <col min="8" max="10" width="16" customWidth="1"/>
    <col min="11" max="11" width="18" customWidth="1"/>
    <col min="12" max="12" width="14" customWidth="1"/>
    <col min="13" max="13" width="3" customWidth="1"/>
  </cols>
  <sheetData>
    <row r="1" spans="1:13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42" customHeight="1" x14ac:dyDescent="0.25">
      <c r="A2" s="1"/>
      <c r="B2" s="68" t="s">
        <v>0</v>
      </c>
      <c r="C2" s="68"/>
      <c r="D2" s="68"/>
      <c r="E2" s="68"/>
      <c r="F2" s="68"/>
      <c r="G2" s="68"/>
      <c r="H2" s="68"/>
      <c r="I2" s="2" t="s">
        <v>1</v>
      </c>
      <c r="J2" s="64"/>
      <c r="K2" s="65"/>
      <c r="L2" s="65"/>
      <c r="M2" s="1"/>
    </row>
    <row r="3" spans="1:13" ht="27.95" customHeight="1" x14ac:dyDescent="0.25">
      <c r="A3" s="1"/>
      <c r="B3" s="77" t="s">
        <v>2</v>
      </c>
      <c r="C3" s="77"/>
      <c r="D3" s="77"/>
      <c r="E3" s="77"/>
      <c r="F3" s="77"/>
      <c r="G3" s="77"/>
      <c r="H3" s="77"/>
      <c r="I3" s="3" t="s">
        <v>3</v>
      </c>
      <c r="J3" s="80"/>
      <c r="K3" s="80"/>
      <c r="L3" s="80"/>
      <c r="M3" s="1"/>
    </row>
    <row r="4" spans="1:13" ht="3.9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ht="9.9499999999999993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ht="33.950000000000003" customHeight="1" x14ac:dyDescent="0.25">
      <c r="A6" s="5"/>
      <c r="B6" s="70" t="s">
        <v>4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5"/>
    </row>
    <row r="7" spans="1:13" ht="20.100000000000001" customHeight="1" x14ac:dyDescent="0.25">
      <c r="A7" s="5"/>
      <c r="B7" s="84" t="s">
        <v>5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5"/>
    </row>
    <row r="8" spans="1:13" ht="8.1" customHeight="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38.1" customHeight="1" x14ac:dyDescent="0.25">
      <c r="A9" s="5"/>
      <c r="B9" s="88" t="s">
        <v>6</v>
      </c>
      <c r="C9" s="88"/>
      <c r="D9" s="88"/>
      <c r="E9" s="78">
        <f>SUM(E18:E47)</f>
        <v>0</v>
      </c>
      <c r="F9" s="79"/>
      <c r="G9" s="67" t="s">
        <v>7</v>
      </c>
      <c r="H9" s="67"/>
      <c r="I9" s="67"/>
      <c r="J9" s="74">
        <f>SUM(H18:H47)+SUM(F18:F47)</f>
        <v>0</v>
      </c>
      <c r="K9" s="75"/>
      <c r="L9" s="75"/>
      <c r="M9" s="5"/>
    </row>
    <row r="10" spans="1:13" ht="38.1" customHeight="1" x14ac:dyDescent="0.25">
      <c r="A10" s="5"/>
      <c r="B10" s="85" t="s">
        <v>8</v>
      </c>
      <c r="C10" s="85"/>
      <c r="D10" s="85"/>
      <c r="E10" s="86">
        <f>SUMIFS(I18:I47,J18:J47,"Entregado")</f>
        <v>0</v>
      </c>
      <c r="F10" s="87"/>
      <c r="G10" s="83" t="s">
        <v>9</v>
      </c>
      <c r="H10" s="83"/>
      <c r="I10" s="83"/>
      <c r="J10" s="71">
        <f>SUM(K18:K47)</f>
        <v>0</v>
      </c>
      <c r="K10" s="72"/>
      <c r="L10" s="72"/>
      <c r="M10" s="5"/>
    </row>
    <row r="11" spans="1:13" ht="8.1" customHeigh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ht="36" customHeight="1" x14ac:dyDescent="0.25">
      <c r="A12" s="5"/>
      <c r="B12" s="69" t="s">
        <v>10</v>
      </c>
      <c r="C12" s="69"/>
      <c r="D12" s="69"/>
      <c r="E12" s="82">
        <f>IFERROR(AVERAGE(L18:L47),0)</f>
        <v>0</v>
      </c>
      <c r="F12" s="81"/>
      <c r="G12" s="69" t="s">
        <v>11</v>
      </c>
      <c r="H12" s="69"/>
      <c r="I12" s="69"/>
      <c r="J12" s="81">
        <f>COUNTIF(J18:J47,"Entregado")</f>
        <v>0</v>
      </c>
      <c r="K12" s="81"/>
      <c r="L12" s="81"/>
      <c r="M12" s="5"/>
    </row>
    <row r="13" spans="1:13" ht="9.9499999999999993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ht="36" customHeight="1" x14ac:dyDescent="0.25">
      <c r="A14" s="5"/>
      <c r="B14" s="76" t="s">
        <v>12</v>
      </c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5"/>
    </row>
    <row r="15" spans="1:13" ht="21.95" customHeight="1" x14ac:dyDescent="0.25">
      <c r="A15" s="5"/>
      <c r="B15" s="73" t="s">
        <v>13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5"/>
    </row>
    <row r="16" spans="1:13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ht="30" customHeight="1" x14ac:dyDescent="0.25">
      <c r="A17" s="5"/>
      <c r="B17" s="6" t="s">
        <v>14</v>
      </c>
      <c r="C17" s="6" t="s">
        <v>15</v>
      </c>
      <c r="D17" s="6" t="s">
        <v>16</v>
      </c>
      <c r="E17" s="6" t="s">
        <v>17</v>
      </c>
      <c r="F17" s="6" t="s">
        <v>18</v>
      </c>
      <c r="G17" s="6" t="s">
        <v>19</v>
      </c>
      <c r="H17" s="6" t="s">
        <v>20</v>
      </c>
      <c r="I17" s="6" t="s">
        <v>21</v>
      </c>
      <c r="J17" s="6" t="s">
        <v>22</v>
      </c>
      <c r="K17" s="6" t="s">
        <v>23</v>
      </c>
      <c r="L17" s="6" t="s">
        <v>24</v>
      </c>
      <c r="M17" s="5"/>
    </row>
    <row r="18" spans="1:13" ht="26.1" customHeight="1" x14ac:dyDescent="0.25">
      <c r="A18" s="5"/>
      <c r="B18" s="7">
        <v>1</v>
      </c>
      <c r="C18" s="8"/>
      <c r="D18" s="9"/>
      <c r="E18" s="10"/>
      <c r="F18" s="11"/>
      <c r="G18" s="12"/>
      <c r="H18" s="13" t="str">
        <f t="shared" ref="H18:H47" si="0">IF(E18="","",E18*(G18/100))</f>
        <v/>
      </c>
      <c r="I18" s="11"/>
      <c r="J18" s="14"/>
      <c r="K18" s="15" t="str">
        <f t="shared" ref="K18:K47" si="1">IF(E18="","",E18-F18-H18-I18)</f>
        <v/>
      </c>
      <c r="L18" s="16" t="str">
        <f t="shared" ref="L18:L47" si="2">IF(E18="","",IF(E18=0,0,(K18/E18)*100))</f>
        <v/>
      </c>
      <c r="M18" s="5"/>
    </row>
    <row r="19" spans="1:13" ht="26.1" customHeight="1" x14ac:dyDescent="0.25">
      <c r="A19" s="5"/>
      <c r="B19" s="17">
        <v>2</v>
      </c>
      <c r="C19" s="18"/>
      <c r="D19" s="19"/>
      <c r="E19" s="20"/>
      <c r="F19" s="21"/>
      <c r="G19" s="22"/>
      <c r="H19" s="23" t="str">
        <f t="shared" si="0"/>
        <v/>
      </c>
      <c r="I19" s="21"/>
      <c r="J19" s="24"/>
      <c r="K19" s="25" t="str">
        <f t="shared" si="1"/>
        <v/>
      </c>
      <c r="L19" s="26" t="str">
        <f t="shared" si="2"/>
        <v/>
      </c>
      <c r="M19" s="5"/>
    </row>
    <row r="20" spans="1:13" ht="26.1" customHeight="1" x14ac:dyDescent="0.25">
      <c r="A20" s="5"/>
      <c r="B20" s="7">
        <v>3</v>
      </c>
      <c r="C20" s="8"/>
      <c r="D20" s="9"/>
      <c r="E20" s="10"/>
      <c r="F20" s="11"/>
      <c r="G20" s="12"/>
      <c r="H20" s="13" t="str">
        <f t="shared" si="0"/>
        <v/>
      </c>
      <c r="I20" s="11"/>
      <c r="J20" s="14"/>
      <c r="K20" s="15" t="str">
        <f t="shared" si="1"/>
        <v/>
      </c>
      <c r="L20" s="16" t="str">
        <f t="shared" si="2"/>
        <v/>
      </c>
      <c r="M20" s="5"/>
    </row>
    <row r="21" spans="1:13" ht="26.1" customHeight="1" x14ac:dyDescent="0.25">
      <c r="A21" s="5"/>
      <c r="B21" s="17">
        <v>4</v>
      </c>
      <c r="C21" s="18"/>
      <c r="D21" s="19"/>
      <c r="E21" s="20"/>
      <c r="F21" s="21"/>
      <c r="G21" s="22"/>
      <c r="H21" s="23" t="str">
        <f t="shared" si="0"/>
        <v/>
      </c>
      <c r="I21" s="21"/>
      <c r="J21" s="24"/>
      <c r="K21" s="25" t="str">
        <f t="shared" si="1"/>
        <v/>
      </c>
      <c r="L21" s="26" t="str">
        <f t="shared" si="2"/>
        <v/>
      </c>
      <c r="M21" s="5"/>
    </row>
    <row r="22" spans="1:13" ht="26.1" customHeight="1" x14ac:dyDescent="0.25">
      <c r="A22" s="5"/>
      <c r="B22" s="7">
        <v>5</v>
      </c>
      <c r="C22" s="8"/>
      <c r="D22" s="9"/>
      <c r="E22" s="10"/>
      <c r="F22" s="11"/>
      <c r="G22" s="12"/>
      <c r="H22" s="13" t="str">
        <f t="shared" si="0"/>
        <v/>
      </c>
      <c r="I22" s="11"/>
      <c r="J22" s="14"/>
      <c r="K22" s="15" t="str">
        <f t="shared" si="1"/>
        <v/>
      </c>
      <c r="L22" s="16" t="str">
        <f t="shared" si="2"/>
        <v/>
      </c>
      <c r="M22" s="5"/>
    </row>
    <row r="23" spans="1:13" ht="26.1" customHeight="1" x14ac:dyDescent="0.25">
      <c r="A23" s="5"/>
      <c r="B23" s="17">
        <v>6</v>
      </c>
      <c r="C23" s="18"/>
      <c r="D23" s="19"/>
      <c r="E23" s="20"/>
      <c r="F23" s="21"/>
      <c r="G23" s="22"/>
      <c r="H23" s="23" t="str">
        <f t="shared" si="0"/>
        <v/>
      </c>
      <c r="I23" s="21"/>
      <c r="J23" s="24"/>
      <c r="K23" s="25" t="str">
        <f t="shared" si="1"/>
        <v/>
      </c>
      <c r="L23" s="26" t="str">
        <f t="shared" si="2"/>
        <v/>
      </c>
      <c r="M23" s="5"/>
    </row>
    <row r="24" spans="1:13" ht="26.1" customHeight="1" x14ac:dyDescent="0.25">
      <c r="A24" s="5"/>
      <c r="B24" s="7">
        <v>7</v>
      </c>
      <c r="C24" s="8"/>
      <c r="D24" s="9"/>
      <c r="E24" s="10"/>
      <c r="F24" s="11"/>
      <c r="G24" s="12"/>
      <c r="H24" s="13" t="str">
        <f t="shared" si="0"/>
        <v/>
      </c>
      <c r="I24" s="11"/>
      <c r="J24" s="14"/>
      <c r="K24" s="15" t="str">
        <f t="shared" si="1"/>
        <v/>
      </c>
      <c r="L24" s="16" t="str">
        <f t="shared" si="2"/>
        <v/>
      </c>
      <c r="M24" s="5"/>
    </row>
    <row r="25" spans="1:13" ht="26.1" customHeight="1" x14ac:dyDescent="0.25">
      <c r="A25" s="5"/>
      <c r="B25" s="17">
        <v>8</v>
      </c>
      <c r="C25" s="18"/>
      <c r="D25" s="19"/>
      <c r="E25" s="20"/>
      <c r="F25" s="21"/>
      <c r="G25" s="22"/>
      <c r="H25" s="23" t="str">
        <f t="shared" si="0"/>
        <v/>
      </c>
      <c r="I25" s="21"/>
      <c r="J25" s="24"/>
      <c r="K25" s="25" t="str">
        <f t="shared" si="1"/>
        <v/>
      </c>
      <c r="L25" s="26" t="str">
        <f t="shared" si="2"/>
        <v/>
      </c>
      <c r="M25" s="5"/>
    </row>
    <row r="26" spans="1:13" ht="26.1" customHeight="1" x14ac:dyDescent="0.25">
      <c r="A26" s="5"/>
      <c r="B26" s="7">
        <v>9</v>
      </c>
      <c r="C26" s="8"/>
      <c r="D26" s="9"/>
      <c r="E26" s="10"/>
      <c r="F26" s="11"/>
      <c r="G26" s="12"/>
      <c r="H26" s="13" t="str">
        <f t="shared" si="0"/>
        <v/>
      </c>
      <c r="I26" s="11"/>
      <c r="J26" s="14"/>
      <c r="K26" s="15" t="str">
        <f t="shared" si="1"/>
        <v/>
      </c>
      <c r="L26" s="16" t="str">
        <f t="shared" si="2"/>
        <v/>
      </c>
      <c r="M26" s="5"/>
    </row>
    <row r="27" spans="1:13" ht="26.1" customHeight="1" x14ac:dyDescent="0.25">
      <c r="A27" s="5"/>
      <c r="B27" s="17">
        <v>10</v>
      </c>
      <c r="C27" s="18"/>
      <c r="D27" s="19"/>
      <c r="E27" s="20"/>
      <c r="F27" s="21"/>
      <c r="G27" s="22"/>
      <c r="H27" s="23" t="str">
        <f t="shared" si="0"/>
        <v/>
      </c>
      <c r="I27" s="21"/>
      <c r="J27" s="24"/>
      <c r="K27" s="25" t="str">
        <f t="shared" si="1"/>
        <v/>
      </c>
      <c r="L27" s="26" t="str">
        <f t="shared" si="2"/>
        <v/>
      </c>
      <c r="M27" s="5"/>
    </row>
    <row r="28" spans="1:13" ht="26.1" customHeight="1" x14ac:dyDescent="0.25">
      <c r="A28" s="5"/>
      <c r="B28" s="7">
        <v>11</v>
      </c>
      <c r="C28" s="8"/>
      <c r="D28" s="9"/>
      <c r="E28" s="10"/>
      <c r="F28" s="11"/>
      <c r="G28" s="12"/>
      <c r="H28" s="13" t="str">
        <f t="shared" si="0"/>
        <v/>
      </c>
      <c r="I28" s="11"/>
      <c r="J28" s="14"/>
      <c r="K28" s="15" t="str">
        <f t="shared" si="1"/>
        <v/>
      </c>
      <c r="L28" s="16" t="str">
        <f t="shared" si="2"/>
        <v/>
      </c>
      <c r="M28" s="5"/>
    </row>
    <row r="29" spans="1:13" ht="26.1" customHeight="1" x14ac:dyDescent="0.25">
      <c r="A29" s="5"/>
      <c r="B29" s="17">
        <v>12</v>
      </c>
      <c r="C29" s="18"/>
      <c r="D29" s="19"/>
      <c r="E29" s="20"/>
      <c r="F29" s="21"/>
      <c r="G29" s="22"/>
      <c r="H29" s="23" t="str">
        <f t="shared" si="0"/>
        <v/>
      </c>
      <c r="I29" s="21"/>
      <c r="J29" s="24"/>
      <c r="K29" s="25" t="str">
        <f t="shared" si="1"/>
        <v/>
      </c>
      <c r="L29" s="26" t="str">
        <f t="shared" si="2"/>
        <v/>
      </c>
      <c r="M29" s="5"/>
    </row>
    <row r="30" spans="1:13" ht="26.1" customHeight="1" x14ac:dyDescent="0.25">
      <c r="A30" s="5"/>
      <c r="B30" s="7">
        <v>13</v>
      </c>
      <c r="C30" s="8"/>
      <c r="D30" s="9"/>
      <c r="E30" s="10"/>
      <c r="F30" s="11"/>
      <c r="G30" s="12"/>
      <c r="H30" s="13" t="str">
        <f t="shared" si="0"/>
        <v/>
      </c>
      <c r="I30" s="11"/>
      <c r="J30" s="14"/>
      <c r="K30" s="15" t="str">
        <f t="shared" si="1"/>
        <v/>
      </c>
      <c r="L30" s="16" t="str">
        <f t="shared" si="2"/>
        <v/>
      </c>
      <c r="M30" s="5"/>
    </row>
    <row r="31" spans="1:13" ht="26.1" customHeight="1" x14ac:dyDescent="0.25">
      <c r="A31" s="5"/>
      <c r="B31" s="17">
        <v>14</v>
      </c>
      <c r="C31" s="18"/>
      <c r="D31" s="19"/>
      <c r="E31" s="20"/>
      <c r="F31" s="21"/>
      <c r="G31" s="22"/>
      <c r="H31" s="23" t="str">
        <f t="shared" si="0"/>
        <v/>
      </c>
      <c r="I31" s="21"/>
      <c r="J31" s="24"/>
      <c r="K31" s="25" t="str">
        <f t="shared" si="1"/>
        <v/>
      </c>
      <c r="L31" s="26" t="str">
        <f t="shared" si="2"/>
        <v/>
      </c>
      <c r="M31" s="5"/>
    </row>
    <row r="32" spans="1:13" ht="26.1" customHeight="1" x14ac:dyDescent="0.25">
      <c r="A32" s="5"/>
      <c r="B32" s="7">
        <v>15</v>
      </c>
      <c r="C32" s="8"/>
      <c r="D32" s="9"/>
      <c r="E32" s="10"/>
      <c r="F32" s="11"/>
      <c r="G32" s="12"/>
      <c r="H32" s="13" t="str">
        <f t="shared" si="0"/>
        <v/>
      </c>
      <c r="I32" s="11"/>
      <c r="J32" s="14"/>
      <c r="K32" s="15" t="str">
        <f t="shared" si="1"/>
        <v/>
      </c>
      <c r="L32" s="16" t="str">
        <f t="shared" si="2"/>
        <v/>
      </c>
      <c r="M32" s="5"/>
    </row>
    <row r="33" spans="1:13" ht="26.1" customHeight="1" x14ac:dyDescent="0.25">
      <c r="A33" s="5"/>
      <c r="B33" s="17">
        <v>16</v>
      </c>
      <c r="C33" s="18"/>
      <c r="D33" s="19"/>
      <c r="E33" s="20"/>
      <c r="F33" s="21"/>
      <c r="G33" s="22"/>
      <c r="H33" s="23" t="str">
        <f t="shared" si="0"/>
        <v/>
      </c>
      <c r="I33" s="21"/>
      <c r="J33" s="24"/>
      <c r="K33" s="25" t="str">
        <f t="shared" si="1"/>
        <v/>
      </c>
      <c r="L33" s="26" t="str">
        <f t="shared" si="2"/>
        <v/>
      </c>
      <c r="M33" s="5"/>
    </row>
    <row r="34" spans="1:13" ht="26.1" customHeight="1" x14ac:dyDescent="0.25">
      <c r="A34" s="5"/>
      <c r="B34" s="7">
        <v>17</v>
      </c>
      <c r="C34" s="8"/>
      <c r="D34" s="9"/>
      <c r="E34" s="10"/>
      <c r="F34" s="11"/>
      <c r="G34" s="12"/>
      <c r="H34" s="13" t="str">
        <f t="shared" si="0"/>
        <v/>
      </c>
      <c r="I34" s="11"/>
      <c r="J34" s="14"/>
      <c r="K34" s="15" t="str">
        <f t="shared" si="1"/>
        <v/>
      </c>
      <c r="L34" s="16" t="str">
        <f t="shared" si="2"/>
        <v/>
      </c>
      <c r="M34" s="5"/>
    </row>
    <row r="35" spans="1:13" ht="26.1" customHeight="1" x14ac:dyDescent="0.25">
      <c r="A35" s="5"/>
      <c r="B35" s="17">
        <v>18</v>
      </c>
      <c r="C35" s="18"/>
      <c r="D35" s="19"/>
      <c r="E35" s="20"/>
      <c r="F35" s="21"/>
      <c r="G35" s="22"/>
      <c r="H35" s="23" t="str">
        <f t="shared" si="0"/>
        <v/>
      </c>
      <c r="I35" s="21"/>
      <c r="J35" s="24"/>
      <c r="K35" s="25" t="str">
        <f t="shared" si="1"/>
        <v/>
      </c>
      <c r="L35" s="26" t="str">
        <f t="shared" si="2"/>
        <v/>
      </c>
      <c r="M35" s="5"/>
    </row>
    <row r="36" spans="1:13" ht="26.1" customHeight="1" x14ac:dyDescent="0.25">
      <c r="A36" s="5"/>
      <c r="B36" s="7">
        <v>19</v>
      </c>
      <c r="C36" s="8"/>
      <c r="D36" s="9"/>
      <c r="E36" s="10"/>
      <c r="F36" s="11"/>
      <c r="G36" s="12"/>
      <c r="H36" s="13" t="str">
        <f t="shared" si="0"/>
        <v/>
      </c>
      <c r="I36" s="11"/>
      <c r="J36" s="14"/>
      <c r="K36" s="15" t="str">
        <f t="shared" si="1"/>
        <v/>
      </c>
      <c r="L36" s="16" t="str">
        <f t="shared" si="2"/>
        <v/>
      </c>
      <c r="M36" s="5"/>
    </row>
    <row r="37" spans="1:13" ht="26.1" customHeight="1" x14ac:dyDescent="0.25">
      <c r="A37" s="5"/>
      <c r="B37" s="17">
        <v>20</v>
      </c>
      <c r="C37" s="18"/>
      <c r="D37" s="19"/>
      <c r="E37" s="20"/>
      <c r="F37" s="21"/>
      <c r="G37" s="22"/>
      <c r="H37" s="23" t="str">
        <f t="shared" si="0"/>
        <v/>
      </c>
      <c r="I37" s="21"/>
      <c r="J37" s="24"/>
      <c r="K37" s="25" t="str">
        <f t="shared" si="1"/>
        <v/>
      </c>
      <c r="L37" s="26" t="str">
        <f t="shared" si="2"/>
        <v/>
      </c>
      <c r="M37" s="5"/>
    </row>
    <row r="38" spans="1:13" ht="26.1" customHeight="1" x14ac:dyDescent="0.25">
      <c r="A38" s="5"/>
      <c r="B38" s="7">
        <v>21</v>
      </c>
      <c r="C38" s="8"/>
      <c r="D38" s="9"/>
      <c r="E38" s="10"/>
      <c r="F38" s="11"/>
      <c r="G38" s="12"/>
      <c r="H38" s="13" t="str">
        <f t="shared" si="0"/>
        <v/>
      </c>
      <c r="I38" s="11"/>
      <c r="J38" s="14"/>
      <c r="K38" s="15" t="str">
        <f t="shared" si="1"/>
        <v/>
      </c>
      <c r="L38" s="16" t="str">
        <f t="shared" si="2"/>
        <v/>
      </c>
      <c r="M38" s="5"/>
    </row>
    <row r="39" spans="1:13" ht="26.1" customHeight="1" x14ac:dyDescent="0.25">
      <c r="A39" s="5"/>
      <c r="B39" s="17">
        <v>22</v>
      </c>
      <c r="C39" s="18"/>
      <c r="D39" s="19"/>
      <c r="E39" s="20"/>
      <c r="F39" s="21"/>
      <c r="G39" s="22"/>
      <c r="H39" s="23" t="str">
        <f t="shared" si="0"/>
        <v/>
      </c>
      <c r="I39" s="21"/>
      <c r="J39" s="24"/>
      <c r="K39" s="25" t="str">
        <f t="shared" si="1"/>
        <v/>
      </c>
      <c r="L39" s="26" t="str">
        <f t="shared" si="2"/>
        <v/>
      </c>
      <c r="M39" s="5"/>
    </row>
    <row r="40" spans="1:13" ht="26.1" customHeight="1" x14ac:dyDescent="0.25">
      <c r="A40" s="5"/>
      <c r="B40" s="7">
        <v>23</v>
      </c>
      <c r="C40" s="8"/>
      <c r="D40" s="9"/>
      <c r="E40" s="10"/>
      <c r="F40" s="11"/>
      <c r="G40" s="12"/>
      <c r="H40" s="13" t="str">
        <f t="shared" si="0"/>
        <v/>
      </c>
      <c r="I40" s="11"/>
      <c r="J40" s="14"/>
      <c r="K40" s="15" t="str">
        <f t="shared" si="1"/>
        <v/>
      </c>
      <c r="L40" s="16" t="str">
        <f t="shared" si="2"/>
        <v/>
      </c>
      <c r="M40" s="5"/>
    </row>
    <row r="41" spans="1:13" ht="26.1" customHeight="1" x14ac:dyDescent="0.25">
      <c r="A41" s="5"/>
      <c r="B41" s="17">
        <v>24</v>
      </c>
      <c r="C41" s="18"/>
      <c r="D41" s="19"/>
      <c r="E41" s="20"/>
      <c r="F41" s="21"/>
      <c r="G41" s="22"/>
      <c r="H41" s="23" t="str">
        <f t="shared" si="0"/>
        <v/>
      </c>
      <c r="I41" s="21"/>
      <c r="J41" s="24"/>
      <c r="K41" s="25" t="str">
        <f t="shared" si="1"/>
        <v/>
      </c>
      <c r="L41" s="26" t="str">
        <f t="shared" si="2"/>
        <v/>
      </c>
      <c r="M41" s="5"/>
    </row>
    <row r="42" spans="1:13" ht="26.1" customHeight="1" x14ac:dyDescent="0.25">
      <c r="A42" s="5"/>
      <c r="B42" s="7">
        <v>25</v>
      </c>
      <c r="C42" s="8"/>
      <c r="D42" s="9"/>
      <c r="E42" s="10"/>
      <c r="F42" s="11"/>
      <c r="G42" s="12"/>
      <c r="H42" s="13" t="str">
        <f t="shared" si="0"/>
        <v/>
      </c>
      <c r="I42" s="11"/>
      <c r="J42" s="14"/>
      <c r="K42" s="15" t="str">
        <f t="shared" si="1"/>
        <v/>
      </c>
      <c r="L42" s="16" t="str">
        <f t="shared" si="2"/>
        <v/>
      </c>
      <c r="M42" s="5"/>
    </row>
    <row r="43" spans="1:13" ht="26.1" customHeight="1" x14ac:dyDescent="0.25">
      <c r="A43" s="5"/>
      <c r="B43" s="17">
        <v>26</v>
      </c>
      <c r="C43" s="18"/>
      <c r="D43" s="19"/>
      <c r="E43" s="20"/>
      <c r="F43" s="21"/>
      <c r="G43" s="22"/>
      <c r="H43" s="23" t="str">
        <f t="shared" si="0"/>
        <v/>
      </c>
      <c r="I43" s="21"/>
      <c r="J43" s="24"/>
      <c r="K43" s="25" t="str">
        <f t="shared" si="1"/>
        <v/>
      </c>
      <c r="L43" s="26" t="str">
        <f t="shared" si="2"/>
        <v/>
      </c>
      <c r="M43" s="5"/>
    </row>
    <row r="44" spans="1:13" ht="26.1" customHeight="1" x14ac:dyDescent="0.25">
      <c r="A44" s="5"/>
      <c r="B44" s="7">
        <v>27</v>
      </c>
      <c r="C44" s="8"/>
      <c r="D44" s="9"/>
      <c r="E44" s="10"/>
      <c r="F44" s="11"/>
      <c r="G44" s="12"/>
      <c r="H44" s="13" t="str">
        <f t="shared" si="0"/>
        <v/>
      </c>
      <c r="I44" s="11"/>
      <c r="J44" s="14"/>
      <c r="K44" s="15" t="str">
        <f t="shared" si="1"/>
        <v/>
      </c>
      <c r="L44" s="16" t="str">
        <f t="shared" si="2"/>
        <v/>
      </c>
      <c r="M44" s="5"/>
    </row>
    <row r="45" spans="1:13" ht="26.1" customHeight="1" x14ac:dyDescent="0.25">
      <c r="A45" s="5"/>
      <c r="B45" s="17">
        <v>28</v>
      </c>
      <c r="C45" s="18"/>
      <c r="D45" s="19"/>
      <c r="E45" s="20"/>
      <c r="F45" s="21"/>
      <c r="G45" s="22"/>
      <c r="H45" s="23" t="str">
        <f t="shared" si="0"/>
        <v/>
      </c>
      <c r="I45" s="21"/>
      <c r="J45" s="24"/>
      <c r="K45" s="25" t="str">
        <f t="shared" si="1"/>
        <v/>
      </c>
      <c r="L45" s="26" t="str">
        <f t="shared" si="2"/>
        <v/>
      </c>
      <c r="M45" s="5"/>
    </row>
    <row r="46" spans="1:13" ht="26.1" customHeight="1" x14ac:dyDescent="0.25">
      <c r="A46" s="5"/>
      <c r="B46" s="7">
        <v>29</v>
      </c>
      <c r="C46" s="8"/>
      <c r="D46" s="9"/>
      <c r="E46" s="10"/>
      <c r="F46" s="11"/>
      <c r="G46" s="12"/>
      <c r="H46" s="13" t="str">
        <f t="shared" si="0"/>
        <v/>
      </c>
      <c r="I46" s="11"/>
      <c r="J46" s="14"/>
      <c r="K46" s="15" t="str">
        <f t="shared" si="1"/>
        <v/>
      </c>
      <c r="L46" s="16" t="str">
        <f t="shared" si="2"/>
        <v/>
      </c>
      <c r="M46" s="5"/>
    </row>
    <row r="47" spans="1:13" ht="26.1" customHeight="1" x14ac:dyDescent="0.25">
      <c r="A47" s="5"/>
      <c r="B47" s="17">
        <v>30</v>
      </c>
      <c r="C47" s="18"/>
      <c r="D47" s="19"/>
      <c r="E47" s="20"/>
      <c r="F47" s="21"/>
      <c r="G47" s="22"/>
      <c r="H47" s="23" t="str">
        <f t="shared" si="0"/>
        <v/>
      </c>
      <c r="I47" s="21"/>
      <c r="J47" s="24"/>
      <c r="K47" s="25" t="str">
        <f t="shared" si="1"/>
        <v/>
      </c>
      <c r="L47" s="26" t="str">
        <f t="shared" si="2"/>
        <v/>
      </c>
      <c r="M47" s="5"/>
    </row>
    <row r="48" spans="1:13" ht="6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1:13" ht="33.950000000000003" customHeight="1" x14ac:dyDescent="0.25">
      <c r="A49" s="5"/>
      <c r="B49" s="27"/>
      <c r="C49" s="27"/>
      <c r="D49" s="28" t="s">
        <v>25</v>
      </c>
      <c r="E49" s="29">
        <f>SUM(E18:E47)</f>
        <v>0</v>
      </c>
      <c r="F49" s="29">
        <f>SUM(F18:F47)</f>
        <v>0</v>
      </c>
      <c r="G49" s="27"/>
      <c r="H49" s="29">
        <f>SUM(H18:H47)</f>
        <v>0</v>
      </c>
      <c r="I49" s="29">
        <f>SUM(I18:I47)</f>
        <v>0</v>
      </c>
      <c r="J49" s="27"/>
      <c r="K49" s="30">
        <f>SUM(K18:K47)</f>
        <v>0</v>
      </c>
      <c r="L49" s="31">
        <f>IFERROR(AVERAGE(L18:L47),0)</f>
        <v>0</v>
      </c>
      <c r="M49" s="5"/>
    </row>
    <row r="50" spans="1:13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3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1:13" x14ac:dyDescent="0.25">
      <c r="A52" s="5"/>
      <c r="B52" s="32" t="s">
        <v>26</v>
      </c>
      <c r="C52" s="32" t="s">
        <v>27</v>
      </c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3" x14ac:dyDescent="0.25">
      <c r="A53" s="5"/>
      <c r="B53" s="32" t="s">
        <v>28</v>
      </c>
      <c r="C53" s="33">
        <f>SUMIFS(E18:E47,C18:C47,"WhatsApp")</f>
        <v>0</v>
      </c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3" x14ac:dyDescent="0.25">
      <c r="A54" s="5"/>
      <c r="B54" s="32" t="s">
        <v>29</v>
      </c>
      <c r="C54" s="33">
        <f>SUMIFS(E18:E47,C18:C47,"Rappi")</f>
        <v>0</v>
      </c>
      <c r="D54" s="5"/>
      <c r="E54" s="5"/>
      <c r="F54" s="5"/>
      <c r="G54" s="5"/>
      <c r="H54" s="5"/>
      <c r="I54" s="5"/>
      <c r="J54" s="5"/>
      <c r="K54" s="5"/>
      <c r="L54" s="5"/>
      <c r="M54" s="5"/>
    </row>
    <row r="55" spans="1:13" x14ac:dyDescent="0.25">
      <c r="A55" s="5"/>
      <c r="B55" s="32" t="s">
        <v>30</v>
      </c>
      <c r="C55" s="33">
        <f>SUMIFS(E18:E47,C18:C47,"Didi Food")</f>
        <v>0</v>
      </c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1:13" x14ac:dyDescent="0.25">
      <c r="A56" s="5"/>
      <c r="B56" s="32" t="s">
        <v>31</v>
      </c>
      <c r="C56" s="33">
        <f>SUMIFS(E18:E47,C18:C47,"iFood")</f>
        <v>0</v>
      </c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1:13" x14ac:dyDescent="0.25">
      <c r="A57" s="5"/>
      <c r="B57" s="32" t="s">
        <v>32</v>
      </c>
      <c r="C57" s="33">
        <f>SUMIFS(E18:E47,C18:C47,"Mostrador")</f>
        <v>0</v>
      </c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1:13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</row>
    <row r="59" spans="1:13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1:13" x14ac:dyDescent="0.25">
      <c r="A60" s="5"/>
      <c r="B60" s="32" t="s">
        <v>26</v>
      </c>
      <c r="C60" s="32" t="s">
        <v>33</v>
      </c>
      <c r="D60" s="32" t="s">
        <v>34</v>
      </c>
      <c r="E60" s="5"/>
      <c r="F60" s="5"/>
      <c r="G60" s="5"/>
      <c r="H60" s="5"/>
      <c r="I60" s="5"/>
      <c r="J60" s="5"/>
      <c r="K60" s="5"/>
      <c r="L60" s="5"/>
      <c r="M60" s="5"/>
    </row>
    <row r="61" spans="1:13" x14ac:dyDescent="0.25">
      <c r="A61" s="5"/>
      <c r="B61" s="32" t="s">
        <v>28</v>
      </c>
      <c r="C61" s="33">
        <f>SUMIFS(E18:E47,C18:C47,"WhatsApp")</f>
        <v>0</v>
      </c>
      <c r="D61" s="33">
        <f>SUMIFS(H18:H47,C18:C47,"WhatsApp")+SUMIFS(F18:F47,C18:C47,"WhatsApp")</f>
        <v>0</v>
      </c>
      <c r="E61" s="5"/>
      <c r="F61" s="5"/>
      <c r="G61" s="5"/>
      <c r="H61" s="5"/>
      <c r="I61" s="5"/>
      <c r="J61" s="5"/>
      <c r="K61" s="5"/>
      <c r="L61" s="5"/>
      <c r="M61" s="5"/>
    </row>
    <row r="62" spans="1:13" x14ac:dyDescent="0.25">
      <c r="A62" s="5"/>
      <c r="B62" s="32" t="s">
        <v>29</v>
      </c>
      <c r="C62" s="33">
        <f>SUMIFS(E18:E47,C18:C47,"Rappi")</f>
        <v>0</v>
      </c>
      <c r="D62" s="33">
        <f>SUMIFS(H18:H47,C18:C47,"Rappi")+SUMIFS(F18:F47,C18:C47,"Rappi")</f>
        <v>0</v>
      </c>
      <c r="E62" s="5"/>
      <c r="F62" s="5"/>
      <c r="G62" s="5"/>
      <c r="H62" s="5"/>
      <c r="I62" s="5"/>
      <c r="J62" s="5"/>
      <c r="K62" s="5"/>
      <c r="L62" s="5"/>
      <c r="M62" s="5"/>
    </row>
    <row r="63" spans="1:13" x14ac:dyDescent="0.25">
      <c r="A63" s="5"/>
      <c r="B63" s="32" t="s">
        <v>30</v>
      </c>
      <c r="C63" s="33">
        <f>SUMIFS(E18:E47,C18:C47,"Didi Food")</f>
        <v>0</v>
      </c>
      <c r="D63" s="33">
        <f>SUMIFS(H18:H47,C18:C47,"Didi Food")+SUMIFS(F18:F47,C18:C47,"Didi Food")</f>
        <v>0</v>
      </c>
      <c r="E63" s="5"/>
      <c r="F63" s="5"/>
      <c r="G63" s="5"/>
      <c r="H63" s="5"/>
      <c r="I63" s="5"/>
      <c r="J63" s="5"/>
      <c r="K63" s="5"/>
      <c r="L63" s="5"/>
      <c r="M63" s="5"/>
    </row>
    <row r="64" spans="1:13" x14ac:dyDescent="0.25">
      <c r="A64" s="5"/>
      <c r="B64" s="32" t="s">
        <v>31</v>
      </c>
      <c r="C64" s="33">
        <f>SUMIFS(E18:E47,C18:C47,"iFood")</f>
        <v>0</v>
      </c>
      <c r="D64" s="33">
        <f>SUMIFS(H18:H47,C18:C47,"iFood")+SUMIFS(F18:F47,C18:C47,"iFood")</f>
        <v>0</v>
      </c>
      <c r="E64" s="5"/>
      <c r="F64" s="5"/>
      <c r="G64" s="5"/>
      <c r="H64" s="5"/>
      <c r="I64" s="5"/>
      <c r="J64" s="5"/>
      <c r="K64" s="5"/>
      <c r="L64" s="5"/>
      <c r="M64" s="5"/>
    </row>
    <row r="65" spans="1:13" x14ac:dyDescent="0.25">
      <c r="A65" s="5"/>
      <c r="B65" s="32" t="s">
        <v>32</v>
      </c>
      <c r="C65" s="33">
        <f>SUMIFS(E18:E47,C18:C47,"Mostrador")</f>
        <v>0</v>
      </c>
      <c r="D65" s="33">
        <f>SUMIFS(H18:H47,C18:C47,"Mostrador")+SUMIFS(F18:F47,C18:C47,"Mostrador")</f>
        <v>0</v>
      </c>
      <c r="E65" s="5"/>
      <c r="F65" s="5"/>
      <c r="G65" s="5"/>
      <c r="H65" s="5"/>
      <c r="I65" s="5"/>
      <c r="J65" s="5"/>
      <c r="K65" s="5"/>
      <c r="L65" s="5"/>
      <c r="M65" s="5"/>
    </row>
    <row r="66" spans="1:13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</row>
    <row r="67" spans="1:13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</row>
    <row r="68" spans="1:13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</row>
    <row r="69" spans="1:13" ht="27.95" customHeight="1" x14ac:dyDescent="0.25">
      <c r="A69" s="1"/>
      <c r="B69" s="66" t="s">
        <v>35</v>
      </c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1"/>
    </row>
    <row r="70" spans="1:13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</row>
    <row r="71" spans="1:13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</row>
    <row r="72" spans="1:13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</row>
    <row r="73" spans="1:13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</row>
    <row r="74" spans="1:13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</row>
    <row r="75" spans="1:13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</row>
    <row r="76" spans="1:13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</row>
    <row r="77" spans="1:13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</row>
    <row r="78" spans="1:13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</row>
    <row r="79" spans="1:13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</row>
    <row r="80" spans="1:13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</row>
    <row r="81" spans="1:13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</row>
    <row r="82" spans="1:13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</row>
    <row r="83" spans="1:13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</row>
    <row r="84" spans="1:13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</row>
    <row r="85" spans="1:13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</row>
    <row r="86" spans="1:13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</row>
    <row r="87" spans="1:13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</row>
    <row r="88" spans="1:13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</row>
    <row r="89" spans="1:13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</row>
    <row r="90" spans="1:13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</row>
    <row r="91" spans="1:13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</row>
    <row r="92" spans="1:13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</row>
    <row r="93" spans="1:13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</row>
    <row r="94" spans="1:13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</row>
    <row r="95" spans="1:13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</row>
    <row r="96" spans="1:13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1:13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</row>
    <row r="98" spans="1:13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</row>
    <row r="99" spans="1:13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</row>
    <row r="100" spans="1:13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</row>
  </sheetData>
  <mergeCells count="21">
    <mergeCell ref="G10:I10"/>
    <mergeCell ref="B7:L7"/>
    <mergeCell ref="B10:D10"/>
    <mergeCell ref="E10:F10"/>
    <mergeCell ref="B9:D9"/>
    <mergeCell ref="J2:L2"/>
    <mergeCell ref="B69:L69"/>
    <mergeCell ref="G9:I9"/>
    <mergeCell ref="B2:H2"/>
    <mergeCell ref="B12:D12"/>
    <mergeCell ref="G12:I12"/>
    <mergeCell ref="B6:L6"/>
    <mergeCell ref="J10:L10"/>
    <mergeCell ref="B15:L15"/>
    <mergeCell ref="J9:L9"/>
    <mergeCell ref="B14:L14"/>
    <mergeCell ref="B3:H3"/>
    <mergeCell ref="E9:F9"/>
    <mergeCell ref="J3:L3"/>
    <mergeCell ref="J12:L12"/>
    <mergeCell ref="E12:F12"/>
  </mergeCells>
  <conditionalFormatting sqref="J18:J47">
    <cfRule type="cellIs" dxfId="8" priority="4" operator="equal">
      <formula>"Entregado"</formula>
    </cfRule>
    <cfRule type="cellIs" dxfId="7" priority="5" operator="equal">
      <formula>"Cancelado"</formula>
    </cfRule>
    <cfRule type="cellIs" dxfId="6" priority="6" operator="equal">
      <formula>"En Ruta"</formula>
    </cfRule>
    <cfRule type="cellIs" dxfId="5" priority="7" operator="equal">
      <formula>"En Preparacion"</formula>
    </cfRule>
  </conditionalFormatting>
  <conditionalFormatting sqref="L18:L47">
    <cfRule type="cellIs" dxfId="4" priority="1" operator="lessThan">
      <formula>15</formula>
    </cfRule>
    <cfRule type="expression" dxfId="3" priority="2">
      <formula>AND(L18&gt;=15,L18&lt;=25)</formula>
    </cfRule>
    <cfRule type="cellIs" dxfId="2" priority="3" operator="greaterThan">
      <formula>25</formula>
    </cfRule>
  </conditionalFormatting>
  <dataValidations count="1">
    <dataValidation type="list" allowBlank="1" sqref="J3:L3" xr:uid="{00000000-0002-0000-0000-000003000000}">
      <formula1>"Almuerzo,Cena,Completo"</formula1>
    </dataValidation>
  </dataValidations>
  <pageMargins left="0.75" right="0.75" top="1" bottom="1" header="0.5" footer="0.5"/>
  <pageSetup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Canal no valido" error="Seleccione de la lista." promptTitle="Canal de Venta" prompt="Seleccione el canal." xr:uid="{00000000-0002-0000-0000-000000000000}">
          <x14:formula1>
            <xm:f>Simulador_Config!$B$5:$B$14</xm:f>
          </x14:formula1>
          <xm:sqref>C18:C47</xm:sqref>
        </x14:dataValidation>
        <x14:dataValidation type="list" allowBlank="1" showInputMessage="1" showErrorMessage="1" errorTitle="Repartidor no valido" error="Seleccione de la lista." promptTitle="Repartidor" prompt="Seleccione el domiciliario." xr:uid="{00000000-0002-0000-0000-000001000000}">
          <x14:formula1>
            <xm:f>Simulador_Config!$D$5:$D$14</xm:f>
          </x14:formula1>
          <xm:sqref>D18:D47</xm:sqref>
        </x14:dataValidation>
        <x14:dataValidation type="list" allowBlank="1" showInputMessage="1" showErrorMessage="1" errorTitle="Estado no valido" error="Seleccione de la lista." promptTitle="Estado" prompt="Seleccione el estado del pedido." xr:uid="{00000000-0002-0000-0000-000002000000}">
          <x14:formula1>
            <xm:f>Simulador_Config!$F$5:$F$8</xm:f>
          </x14:formula1>
          <xm:sqref>J18:J47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424242"/>
  </sheetPr>
  <dimension ref="A1:N65"/>
  <sheetViews>
    <sheetView showGridLines="0" topLeftCell="A25" zoomScale="95" workbookViewId="0">
      <selection activeCell="M44" sqref="M44"/>
    </sheetView>
  </sheetViews>
  <sheetFormatPr baseColWidth="10" defaultColWidth="9.140625" defaultRowHeight="15" x14ac:dyDescent="0.25"/>
  <cols>
    <col min="1" max="1" width="3" customWidth="1"/>
    <col min="2" max="2" width="24" customWidth="1"/>
    <col min="3" max="3" width="5.7109375" bestFit="1" customWidth="1"/>
    <col min="4" max="4" width="24" customWidth="1"/>
    <col min="5" max="5" width="3" customWidth="1"/>
    <col min="6" max="6" width="22" customWidth="1"/>
    <col min="7" max="7" width="3" customWidth="1"/>
    <col min="8" max="8" width="24" customWidth="1"/>
    <col min="9" max="9" width="18" customWidth="1"/>
    <col min="10" max="11" width="16" customWidth="1"/>
    <col min="12" max="13" width="18" customWidth="1"/>
    <col min="14" max="14" width="3" customWidth="1"/>
  </cols>
  <sheetData>
    <row r="1" spans="1:14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2" customHeight="1" x14ac:dyDescent="0.25">
      <c r="A2" s="1"/>
      <c r="B2" s="68" t="s">
        <v>36</v>
      </c>
      <c r="C2" s="68"/>
      <c r="D2" s="68"/>
      <c r="E2" s="68"/>
      <c r="F2" s="68"/>
      <c r="G2" s="68"/>
      <c r="H2" s="68"/>
      <c r="I2" s="68"/>
      <c r="J2" s="68"/>
      <c r="K2" s="1"/>
      <c r="L2" s="1"/>
      <c r="M2" s="1"/>
      <c r="N2" s="1"/>
    </row>
    <row r="3" spans="1:14" ht="27.95" customHeight="1" x14ac:dyDescent="0.25">
      <c r="A3" s="1"/>
      <c r="B3" s="77" t="s">
        <v>37</v>
      </c>
      <c r="C3" s="77"/>
      <c r="D3" s="77"/>
      <c r="E3" s="77"/>
      <c r="F3" s="77"/>
      <c r="G3" s="77"/>
      <c r="H3" s="77"/>
      <c r="I3" s="77"/>
      <c r="J3" s="77"/>
      <c r="K3" s="1"/>
      <c r="L3" s="1"/>
      <c r="M3" s="1"/>
      <c r="N3" s="1"/>
    </row>
    <row r="4" spans="1:14" ht="3.9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ht="36" customHeight="1" x14ac:dyDescent="0.25">
      <c r="A6" s="5"/>
      <c r="B6" s="76" t="s">
        <v>38</v>
      </c>
      <c r="C6" s="76"/>
      <c r="D6" s="76"/>
      <c r="E6" s="76"/>
      <c r="F6" s="76"/>
      <c r="G6" s="5"/>
      <c r="H6" s="5"/>
      <c r="I6" s="5"/>
      <c r="J6" s="5"/>
      <c r="K6" s="5"/>
      <c r="L6" s="5"/>
      <c r="M6" s="5"/>
      <c r="N6" s="5"/>
    </row>
    <row r="7" spans="1:14" ht="21.95" customHeight="1" x14ac:dyDescent="0.25">
      <c r="A7" s="5"/>
      <c r="B7" s="73" t="s">
        <v>39</v>
      </c>
      <c r="C7" s="73"/>
      <c r="D7" s="73"/>
      <c r="E7" s="73"/>
      <c r="F7" s="73"/>
      <c r="G7" s="5"/>
      <c r="H7" s="5"/>
      <c r="I7" s="5"/>
      <c r="J7" s="5"/>
      <c r="K7" s="5"/>
      <c r="L7" s="5"/>
      <c r="M7" s="5"/>
      <c r="N7" s="5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ht="27.95" customHeight="1" x14ac:dyDescent="0.25">
      <c r="A9" s="5"/>
      <c r="B9" s="34" t="s">
        <v>40</v>
      </c>
      <c r="C9" s="5"/>
      <c r="D9" s="34" t="s">
        <v>41</v>
      </c>
      <c r="E9" s="5"/>
      <c r="F9" s="34" t="s">
        <v>42</v>
      </c>
      <c r="G9" s="5"/>
      <c r="H9" s="5"/>
      <c r="I9" s="5"/>
      <c r="J9" s="5"/>
      <c r="K9" s="5"/>
      <c r="L9" s="5"/>
      <c r="M9" s="5"/>
      <c r="N9" s="5"/>
    </row>
    <row r="10" spans="1:14" ht="24" customHeight="1" x14ac:dyDescent="0.25">
      <c r="A10" s="5"/>
      <c r="B10" s="9" t="s">
        <v>28</v>
      </c>
      <c r="C10" s="5"/>
      <c r="D10" s="9" t="s">
        <v>43</v>
      </c>
      <c r="E10" s="5"/>
      <c r="F10" s="9" t="s">
        <v>44</v>
      </c>
      <c r="G10" s="5"/>
      <c r="H10" s="5"/>
      <c r="I10" s="5"/>
      <c r="J10" s="5"/>
      <c r="K10" s="5"/>
      <c r="L10" s="5"/>
      <c r="M10" s="5"/>
      <c r="N10" s="5"/>
    </row>
    <row r="11" spans="1:14" ht="24" customHeight="1" x14ac:dyDescent="0.25">
      <c r="A11" s="5"/>
      <c r="B11" s="19" t="s">
        <v>32</v>
      </c>
      <c r="C11" s="5"/>
      <c r="D11" s="19" t="s">
        <v>45</v>
      </c>
      <c r="E11" s="5"/>
      <c r="F11" s="19" t="s">
        <v>46</v>
      </c>
      <c r="G11" s="5"/>
      <c r="H11" s="5"/>
      <c r="I11" s="5"/>
      <c r="J11" s="5"/>
      <c r="K11" s="5"/>
      <c r="L11" s="5"/>
      <c r="M11" s="5"/>
      <c r="N11" s="5"/>
    </row>
    <row r="12" spans="1:14" ht="24" customHeight="1" x14ac:dyDescent="0.25">
      <c r="A12" s="5"/>
      <c r="B12" s="9" t="s">
        <v>29</v>
      </c>
      <c r="C12" s="5"/>
      <c r="D12" s="9" t="s">
        <v>47</v>
      </c>
      <c r="E12" s="5"/>
      <c r="F12" s="9" t="s">
        <v>48</v>
      </c>
      <c r="G12" s="5"/>
      <c r="H12" s="5"/>
      <c r="I12" s="5"/>
      <c r="J12" s="5"/>
      <c r="K12" s="5"/>
      <c r="L12" s="5"/>
      <c r="M12" s="5"/>
      <c r="N12" s="5"/>
    </row>
    <row r="13" spans="1:14" ht="24" customHeight="1" x14ac:dyDescent="0.25">
      <c r="A13" s="5"/>
      <c r="B13" s="19" t="s">
        <v>30</v>
      </c>
      <c r="C13" s="5"/>
      <c r="D13" s="19" t="s">
        <v>49</v>
      </c>
      <c r="E13" s="5"/>
      <c r="F13" s="19" t="s">
        <v>50</v>
      </c>
      <c r="G13" s="5"/>
      <c r="H13" s="5"/>
      <c r="I13" s="5"/>
      <c r="J13" s="5"/>
      <c r="K13" s="5"/>
      <c r="L13" s="5"/>
      <c r="M13" s="5"/>
      <c r="N13" s="5"/>
    </row>
    <row r="14" spans="1:14" ht="24" customHeight="1" x14ac:dyDescent="0.25">
      <c r="A14" s="5"/>
      <c r="B14" s="9" t="s">
        <v>31</v>
      </c>
      <c r="C14" s="5"/>
      <c r="D14" s="9" t="s">
        <v>51</v>
      </c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1:14" ht="24" customHeight="1" x14ac:dyDescent="0.25">
      <c r="A15" s="5"/>
      <c r="B15" s="19" t="s">
        <v>52</v>
      </c>
      <c r="C15" s="5"/>
      <c r="D15" s="19" t="s">
        <v>53</v>
      </c>
      <c r="E15" s="5"/>
      <c r="F15" s="5"/>
      <c r="G15" s="5"/>
      <c r="H15" s="5"/>
      <c r="I15" s="5"/>
      <c r="J15" s="5"/>
      <c r="K15" s="5"/>
      <c r="L15" s="5"/>
      <c r="M15" s="5"/>
      <c r="N15" s="5"/>
    </row>
    <row r="16" spans="1:14" ht="24" customHeight="1" x14ac:dyDescent="0.25">
      <c r="A16" s="5"/>
      <c r="B16" s="9" t="s">
        <v>54</v>
      </c>
      <c r="C16" s="5"/>
      <c r="D16" s="9" t="s">
        <v>55</v>
      </c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pans="1:14" ht="24" customHeight="1" x14ac:dyDescent="0.25">
      <c r="A17" s="5"/>
      <c r="B17" s="19" t="s">
        <v>56</v>
      </c>
      <c r="C17" s="5"/>
      <c r="D17" s="19" t="s">
        <v>57</v>
      </c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1:14" ht="24" customHeight="1" x14ac:dyDescent="0.25">
      <c r="A18" s="5"/>
      <c r="B18" s="9" t="s">
        <v>58</v>
      </c>
      <c r="C18" s="5"/>
      <c r="D18" s="9" t="s">
        <v>59</v>
      </c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1:14" ht="24" customHeight="1" x14ac:dyDescent="0.25">
      <c r="A19" s="5"/>
      <c r="B19" s="19" t="s">
        <v>60</v>
      </c>
      <c r="C19" s="5"/>
      <c r="D19" s="19" t="s">
        <v>61</v>
      </c>
      <c r="E19" s="5"/>
      <c r="F19" s="5"/>
      <c r="G19" s="5"/>
      <c r="H19" s="5"/>
      <c r="I19" s="5"/>
      <c r="J19" s="5"/>
      <c r="K19" s="5"/>
      <c r="L19" s="5"/>
      <c r="M19" s="5"/>
      <c r="N19" s="5"/>
    </row>
    <row r="20" spans="1:14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</row>
    <row r="21" spans="1:14" x14ac:dyDescent="0.25">
      <c r="A21" s="5"/>
      <c r="B21" s="89" t="s">
        <v>62</v>
      </c>
      <c r="C21" s="89"/>
      <c r="D21" s="89"/>
      <c r="E21" s="89"/>
      <c r="F21" s="89"/>
      <c r="G21" s="5"/>
      <c r="H21" s="5"/>
      <c r="I21" s="5"/>
      <c r="J21" s="5"/>
      <c r="K21" s="5"/>
      <c r="L21" s="5"/>
      <c r="M21" s="5"/>
      <c r="N21" s="5"/>
    </row>
    <row r="22" spans="1:14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 spans="1:14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</row>
    <row r="24" spans="1:14" ht="36" customHeight="1" x14ac:dyDescent="0.25">
      <c r="A24" s="5"/>
      <c r="B24" s="76" t="s">
        <v>63</v>
      </c>
      <c r="C24" s="76"/>
      <c r="D24" s="76"/>
      <c r="E24" s="5"/>
      <c r="F24" s="5"/>
      <c r="G24" s="5"/>
      <c r="H24" s="5"/>
      <c r="I24" s="5"/>
      <c r="J24" s="5"/>
      <c r="K24" s="5"/>
      <c r="L24" s="5"/>
      <c r="M24" s="5"/>
      <c r="N24" s="5"/>
    </row>
    <row r="25" spans="1:14" ht="21.95" customHeight="1" x14ac:dyDescent="0.25">
      <c r="A25" s="5"/>
      <c r="B25" s="73" t="s">
        <v>64</v>
      </c>
      <c r="C25" s="73"/>
      <c r="D25" s="73"/>
      <c r="E25" s="5"/>
      <c r="F25" s="5"/>
      <c r="G25" s="5"/>
      <c r="H25" s="5"/>
      <c r="I25" s="5"/>
      <c r="J25" s="5"/>
      <c r="K25" s="5"/>
      <c r="L25" s="5"/>
      <c r="M25" s="5"/>
      <c r="N25" s="5"/>
    </row>
    <row r="26" spans="1:14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</row>
    <row r="27" spans="1:14" ht="27.95" customHeight="1" x14ac:dyDescent="0.25">
      <c r="A27" s="5"/>
      <c r="B27" s="6" t="s">
        <v>65</v>
      </c>
      <c r="C27" s="6" t="s">
        <v>66</v>
      </c>
      <c r="D27" s="6" t="s">
        <v>67</v>
      </c>
      <c r="E27" s="5"/>
      <c r="F27" s="5"/>
      <c r="G27" s="5"/>
      <c r="H27" s="5"/>
      <c r="I27" s="5"/>
      <c r="J27" s="5"/>
      <c r="K27" s="5"/>
      <c r="L27" s="5"/>
      <c r="M27" s="5"/>
      <c r="N27" s="5"/>
    </row>
    <row r="28" spans="1:14" ht="24" customHeight="1" x14ac:dyDescent="0.25">
      <c r="A28" s="5"/>
      <c r="B28" s="9" t="s">
        <v>28</v>
      </c>
      <c r="C28" s="35">
        <v>0</v>
      </c>
      <c r="D28" s="7" t="s">
        <v>68</v>
      </c>
      <c r="E28" s="5"/>
      <c r="F28" s="5"/>
      <c r="G28" s="5"/>
      <c r="H28" s="5"/>
      <c r="I28" s="5"/>
      <c r="J28" s="5"/>
      <c r="K28" s="5"/>
      <c r="L28" s="5"/>
      <c r="M28" s="5"/>
      <c r="N28" s="5"/>
    </row>
    <row r="29" spans="1:14" ht="24" customHeight="1" x14ac:dyDescent="0.25">
      <c r="A29" s="5"/>
      <c r="B29" s="19" t="s">
        <v>32</v>
      </c>
      <c r="C29" s="36">
        <v>0</v>
      </c>
      <c r="D29" s="17" t="s">
        <v>68</v>
      </c>
      <c r="E29" s="5"/>
      <c r="F29" s="5"/>
      <c r="G29" s="5"/>
      <c r="H29" s="5"/>
      <c r="I29" s="5"/>
      <c r="J29" s="5"/>
      <c r="K29" s="5"/>
      <c r="L29" s="5"/>
      <c r="M29" s="5"/>
      <c r="N29" s="5"/>
    </row>
    <row r="30" spans="1:14" ht="24" customHeight="1" x14ac:dyDescent="0.25">
      <c r="A30" s="5"/>
      <c r="B30" s="9" t="s">
        <v>29</v>
      </c>
      <c r="C30" s="35">
        <v>25</v>
      </c>
      <c r="D30" s="7" t="s">
        <v>69</v>
      </c>
      <c r="E30" s="5"/>
      <c r="F30" s="5"/>
      <c r="G30" s="5"/>
      <c r="H30" s="5"/>
      <c r="I30" s="5"/>
      <c r="J30" s="5"/>
      <c r="K30" s="5"/>
      <c r="L30" s="5"/>
      <c r="M30" s="5"/>
      <c r="N30" s="5"/>
    </row>
    <row r="31" spans="1:14" ht="24" customHeight="1" x14ac:dyDescent="0.25">
      <c r="A31" s="5"/>
      <c r="B31" s="19" t="s">
        <v>30</v>
      </c>
      <c r="C31" s="36">
        <v>22</v>
      </c>
      <c r="D31" s="17" t="s">
        <v>69</v>
      </c>
      <c r="E31" s="5"/>
      <c r="F31" s="5"/>
      <c r="G31" s="5"/>
      <c r="H31" s="5"/>
      <c r="I31" s="5"/>
      <c r="J31" s="5"/>
      <c r="K31" s="5"/>
      <c r="L31" s="5"/>
      <c r="M31" s="5"/>
      <c r="N31" s="5"/>
    </row>
    <row r="32" spans="1:14" ht="24" customHeight="1" x14ac:dyDescent="0.25">
      <c r="A32" s="5"/>
      <c r="B32" s="9" t="s">
        <v>31</v>
      </c>
      <c r="C32" s="35">
        <v>20</v>
      </c>
      <c r="D32" s="7" t="s">
        <v>69</v>
      </c>
      <c r="E32" s="5"/>
      <c r="F32" s="5"/>
      <c r="G32" s="5"/>
      <c r="H32" s="5"/>
      <c r="I32" s="5"/>
      <c r="J32" s="5"/>
      <c r="K32" s="5"/>
      <c r="L32" s="5"/>
      <c r="M32" s="5"/>
      <c r="N32" s="5"/>
    </row>
    <row r="33" spans="1:14" ht="24" customHeight="1" x14ac:dyDescent="0.25">
      <c r="A33" s="5"/>
      <c r="B33" s="19" t="s">
        <v>52</v>
      </c>
      <c r="C33" s="36">
        <v>30</v>
      </c>
      <c r="D33" s="17" t="s">
        <v>69</v>
      </c>
      <c r="E33" s="5"/>
      <c r="F33" s="5"/>
      <c r="G33" s="5"/>
      <c r="H33" s="5"/>
      <c r="I33" s="5"/>
      <c r="J33" s="5"/>
      <c r="K33" s="5"/>
      <c r="L33" s="5"/>
      <c r="M33" s="5"/>
      <c r="N33" s="5"/>
    </row>
    <row r="34" spans="1:14" ht="24" customHeight="1" x14ac:dyDescent="0.25">
      <c r="A34" s="5"/>
      <c r="B34" s="9" t="s">
        <v>54</v>
      </c>
      <c r="C34" s="35">
        <v>18</v>
      </c>
      <c r="D34" s="7" t="s">
        <v>69</v>
      </c>
      <c r="E34" s="5"/>
      <c r="F34" s="5"/>
      <c r="G34" s="5"/>
      <c r="H34" s="5"/>
      <c r="I34" s="5"/>
      <c r="J34" s="5"/>
      <c r="K34" s="5"/>
      <c r="L34" s="5"/>
      <c r="M34" s="5"/>
      <c r="N34" s="5"/>
    </row>
    <row r="35" spans="1:14" ht="24" customHeight="1" x14ac:dyDescent="0.25">
      <c r="A35" s="5"/>
      <c r="B35" s="19" t="s">
        <v>56</v>
      </c>
      <c r="C35" s="36">
        <v>0</v>
      </c>
      <c r="D35" s="17" t="s">
        <v>68</v>
      </c>
      <c r="E35" s="5"/>
      <c r="F35" s="5"/>
      <c r="G35" s="5"/>
      <c r="H35" s="5"/>
      <c r="I35" s="5"/>
      <c r="J35" s="5"/>
      <c r="K35" s="5"/>
      <c r="L35" s="5"/>
      <c r="M35" s="5"/>
      <c r="N35" s="5"/>
    </row>
    <row r="36" spans="1:14" ht="24" customHeight="1" x14ac:dyDescent="0.25">
      <c r="A36" s="5"/>
      <c r="B36" s="9" t="s">
        <v>58</v>
      </c>
      <c r="C36" s="35">
        <v>0</v>
      </c>
      <c r="D36" s="7" t="s">
        <v>68</v>
      </c>
      <c r="E36" s="5"/>
      <c r="F36" s="5"/>
      <c r="G36" s="5"/>
      <c r="H36" s="5"/>
      <c r="I36" s="5"/>
      <c r="J36" s="5"/>
      <c r="K36" s="5"/>
      <c r="L36" s="5"/>
      <c r="M36" s="5"/>
      <c r="N36" s="5"/>
    </row>
    <row r="37" spans="1:14" ht="24" customHeight="1" x14ac:dyDescent="0.25">
      <c r="A37" s="5"/>
      <c r="B37" s="19" t="s">
        <v>60</v>
      </c>
      <c r="C37" s="36">
        <v>0</v>
      </c>
      <c r="D37" s="17" t="s">
        <v>68</v>
      </c>
      <c r="E37" s="5"/>
      <c r="F37" s="5"/>
      <c r="G37" s="5"/>
      <c r="H37" s="5"/>
      <c r="I37" s="5"/>
      <c r="J37" s="5"/>
      <c r="K37" s="5"/>
      <c r="L37" s="5"/>
      <c r="M37" s="5"/>
      <c r="N37" s="5"/>
    </row>
    <row r="38" spans="1:14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</row>
    <row r="39" spans="1:14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</row>
    <row r="40" spans="1:14" ht="36" customHeight="1" x14ac:dyDescent="0.25">
      <c r="A40" s="5"/>
      <c r="B40" s="5"/>
      <c r="C40" s="5"/>
      <c r="D40" s="5"/>
      <c r="E40" s="5"/>
      <c r="F40" s="5"/>
      <c r="G40" s="5"/>
      <c r="H40" s="76" t="s">
        <v>70</v>
      </c>
      <c r="I40" s="76"/>
      <c r="J40" s="76"/>
      <c r="K40" s="76"/>
      <c r="L40" s="76"/>
      <c r="M40" s="76"/>
      <c r="N40" s="5"/>
    </row>
    <row r="41" spans="1:14" ht="21.95" customHeight="1" x14ac:dyDescent="0.25">
      <c r="A41" s="5"/>
      <c r="B41" s="5"/>
      <c r="C41" s="5"/>
      <c r="D41" s="5"/>
      <c r="E41" s="5"/>
      <c r="F41" s="5"/>
      <c r="G41" s="5"/>
      <c r="H41" s="73" t="s">
        <v>71</v>
      </c>
      <c r="I41" s="73"/>
      <c r="J41" s="73"/>
      <c r="K41" s="73"/>
      <c r="L41" s="73"/>
      <c r="M41" s="73"/>
      <c r="N41" s="5"/>
    </row>
    <row r="42" spans="1:14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</row>
    <row r="43" spans="1:14" ht="30" customHeight="1" x14ac:dyDescent="0.25">
      <c r="A43" s="5"/>
      <c r="B43" s="5"/>
      <c r="C43" s="5"/>
      <c r="D43" s="5"/>
      <c r="E43" s="5"/>
      <c r="F43" s="5"/>
      <c r="G43" s="5"/>
      <c r="H43" s="6" t="s">
        <v>72</v>
      </c>
      <c r="I43" s="6" t="s">
        <v>73</v>
      </c>
      <c r="J43" s="6" t="s">
        <v>74</v>
      </c>
      <c r="K43" s="6" t="s">
        <v>75</v>
      </c>
      <c r="L43" s="6" t="s">
        <v>76</v>
      </c>
      <c r="M43" s="6" t="s">
        <v>77</v>
      </c>
      <c r="N43" s="5"/>
    </row>
    <row r="44" spans="1:14" ht="26.1" customHeight="1" x14ac:dyDescent="0.25">
      <c r="A44" s="5"/>
      <c r="B44" s="5"/>
      <c r="C44" s="5"/>
      <c r="D44" s="5"/>
      <c r="E44" s="5"/>
      <c r="F44" s="5"/>
      <c r="G44" s="5"/>
      <c r="H44" s="9"/>
      <c r="I44" s="37"/>
      <c r="J44" s="12"/>
      <c r="K44" s="12"/>
      <c r="L44" s="38" t="str">
        <f t="shared" ref="L44:L58" si="0">IF(OR(I44="",I44=0),"",IFERROR(I44/(1-((J44+K44)/100)),"Error"))</f>
        <v/>
      </c>
      <c r="M44" s="39"/>
      <c r="N44" s="5"/>
    </row>
    <row r="45" spans="1:14" ht="26.1" customHeight="1" x14ac:dyDescent="0.25">
      <c r="A45" s="5"/>
      <c r="B45" s="5"/>
      <c r="C45" s="5"/>
      <c r="D45" s="5"/>
      <c r="E45" s="5"/>
      <c r="F45" s="5"/>
      <c r="G45" s="5"/>
      <c r="H45" s="19"/>
      <c r="I45" s="40"/>
      <c r="J45" s="22"/>
      <c r="K45" s="22"/>
      <c r="L45" s="41" t="str">
        <f t="shared" si="0"/>
        <v/>
      </c>
      <c r="M45" s="42"/>
      <c r="N45" s="5"/>
    </row>
    <row r="46" spans="1:14" ht="26.1" customHeight="1" x14ac:dyDescent="0.25">
      <c r="A46" s="5"/>
      <c r="B46" s="5"/>
      <c r="C46" s="5"/>
      <c r="D46" s="5"/>
      <c r="E46" s="5"/>
      <c r="F46" s="5"/>
      <c r="G46" s="5"/>
      <c r="H46" s="9"/>
      <c r="I46" s="37"/>
      <c r="J46" s="12"/>
      <c r="K46" s="12"/>
      <c r="L46" s="38" t="str">
        <f t="shared" si="0"/>
        <v/>
      </c>
      <c r="M46" s="39"/>
      <c r="N46" s="5"/>
    </row>
    <row r="47" spans="1:14" ht="26.1" customHeight="1" x14ac:dyDescent="0.25">
      <c r="A47" s="5"/>
      <c r="B47" s="5"/>
      <c r="C47" s="5"/>
      <c r="D47" s="5"/>
      <c r="E47" s="5"/>
      <c r="F47" s="5"/>
      <c r="G47" s="5"/>
      <c r="H47" s="19"/>
      <c r="I47" s="40"/>
      <c r="J47" s="22"/>
      <c r="K47" s="22"/>
      <c r="L47" s="41" t="str">
        <f t="shared" si="0"/>
        <v/>
      </c>
      <c r="M47" s="42"/>
      <c r="N47" s="5"/>
    </row>
    <row r="48" spans="1:14" ht="26.1" customHeight="1" x14ac:dyDescent="0.25">
      <c r="A48" s="5"/>
      <c r="B48" s="5"/>
      <c r="C48" s="5"/>
      <c r="D48" s="5"/>
      <c r="E48" s="5"/>
      <c r="F48" s="5"/>
      <c r="G48" s="5"/>
      <c r="H48" s="9"/>
      <c r="I48" s="37"/>
      <c r="J48" s="12"/>
      <c r="K48" s="12"/>
      <c r="L48" s="38" t="str">
        <f t="shared" si="0"/>
        <v/>
      </c>
      <c r="M48" s="39"/>
      <c r="N48" s="5"/>
    </row>
    <row r="49" spans="1:14" ht="26.1" customHeight="1" x14ac:dyDescent="0.25">
      <c r="A49" s="5"/>
      <c r="B49" s="5"/>
      <c r="C49" s="5"/>
      <c r="D49" s="5"/>
      <c r="E49" s="5"/>
      <c r="F49" s="5"/>
      <c r="G49" s="5"/>
      <c r="H49" s="19"/>
      <c r="I49" s="40"/>
      <c r="J49" s="22"/>
      <c r="K49" s="22"/>
      <c r="L49" s="41" t="str">
        <f t="shared" si="0"/>
        <v/>
      </c>
      <c r="M49" s="42"/>
      <c r="N49" s="5"/>
    </row>
    <row r="50" spans="1:14" ht="26.1" customHeight="1" x14ac:dyDescent="0.25">
      <c r="A50" s="5"/>
      <c r="B50" s="5"/>
      <c r="C50" s="5"/>
      <c r="D50" s="5"/>
      <c r="E50" s="5"/>
      <c r="F50" s="5"/>
      <c r="G50" s="5"/>
      <c r="H50" s="9"/>
      <c r="I50" s="37"/>
      <c r="J50" s="12"/>
      <c r="K50" s="12"/>
      <c r="L50" s="38" t="str">
        <f t="shared" si="0"/>
        <v/>
      </c>
      <c r="M50" s="39"/>
      <c r="N50" s="5"/>
    </row>
    <row r="51" spans="1:14" ht="26.1" customHeight="1" x14ac:dyDescent="0.25">
      <c r="A51" s="5"/>
      <c r="B51" s="5"/>
      <c r="C51" s="5"/>
      <c r="D51" s="5"/>
      <c r="E51" s="5"/>
      <c r="F51" s="5"/>
      <c r="G51" s="5"/>
      <c r="H51" s="19"/>
      <c r="I51" s="40"/>
      <c r="J51" s="22"/>
      <c r="K51" s="22"/>
      <c r="L51" s="41" t="str">
        <f t="shared" si="0"/>
        <v/>
      </c>
      <c r="M51" s="42"/>
      <c r="N51" s="5"/>
    </row>
    <row r="52" spans="1:14" ht="26.1" customHeight="1" x14ac:dyDescent="0.25">
      <c r="A52" s="5"/>
      <c r="B52" s="5"/>
      <c r="C52" s="5"/>
      <c r="D52" s="5"/>
      <c r="E52" s="5"/>
      <c r="F52" s="5"/>
      <c r="G52" s="5"/>
      <c r="H52" s="9"/>
      <c r="I52" s="37"/>
      <c r="J52" s="12"/>
      <c r="K52" s="12"/>
      <c r="L52" s="38" t="str">
        <f t="shared" si="0"/>
        <v/>
      </c>
      <c r="M52" s="39"/>
      <c r="N52" s="5"/>
    </row>
    <row r="53" spans="1:14" ht="26.1" customHeight="1" x14ac:dyDescent="0.25">
      <c r="A53" s="5"/>
      <c r="B53" s="5"/>
      <c r="C53" s="5"/>
      <c r="D53" s="5"/>
      <c r="E53" s="5"/>
      <c r="F53" s="5"/>
      <c r="G53" s="5"/>
      <c r="H53" s="19"/>
      <c r="I53" s="40"/>
      <c r="J53" s="22"/>
      <c r="K53" s="22"/>
      <c r="L53" s="41" t="str">
        <f t="shared" si="0"/>
        <v/>
      </c>
      <c r="M53" s="42"/>
      <c r="N53" s="5"/>
    </row>
    <row r="54" spans="1:14" ht="26.1" customHeight="1" x14ac:dyDescent="0.25">
      <c r="A54" s="5"/>
      <c r="B54" s="5"/>
      <c r="C54" s="5"/>
      <c r="D54" s="5"/>
      <c r="E54" s="5"/>
      <c r="F54" s="5"/>
      <c r="G54" s="5"/>
      <c r="H54" s="9"/>
      <c r="I54" s="37"/>
      <c r="J54" s="12"/>
      <c r="K54" s="12"/>
      <c r="L54" s="38" t="str">
        <f t="shared" si="0"/>
        <v/>
      </c>
      <c r="M54" s="39"/>
      <c r="N54" s="5"/>
    </row>
    <row r="55" spans="1:14" ht="26.1" customHeight="1" x14ac:dyDescent="0.25">
      <c r="A55" s="5"/>
      <c r="B55" s="5"/>
      <c r="C55" s="5"/>
      <c r="D55" s="5"/>
      <c r="E55" s="5"/>
      <c r="F55" s="5"/>
      <c r="G55" s="5"/>
      <c r="H55" s="19"/>
      <c r="I55" s="40"/>
      <c r="J55" s="22"/>
      <c r="K55" s="22"/>
      <c r="L55" s="41" t="str">
        <f t="shared" si="0"/>
        <v/>
      </c>
      <c r="M55" s="42"/>
      <c r="N55" s="5"/>
    </row>
    <row r="56" spans="1:14" ht="26.1" customHeight="1" x14ac:dyDescent="0.25">
      <c r="A56" s="5"/>
      <c r="B56" s="5"/>
      <c r="C56" s="5"/>
      <c r="D56" s="5"/>
      <c r="E56" s="5"/>
      <c r="F56" s="5"/>
      <c r="G56" s="5"/>
      <c r="H56" s="9"/>
      <c r="I56" s="37"/>
      <c r="J56" s="12"/>
      <c r="K56" s="12"/>
      <c r="L56" s="38" t="str">
        <f t="shared" si="0"/>
        <v/>
      </c>
      <c r="M56" s="39"/>
      <c r="N56" s="5"/>
    </row>
    <row r="57" spans="1:14" ht="26.1" customHeight="1" x14ac:dyDescent="0.25">
      <c r="A57" s="5"/>
      <c r="B57" s="5"/>
      <c r="C57" s="5"/>
      <c r="D57" s="5"/>
      <c r="E57" s="5"/>
      <c r="F57" s="5"/>
      <c r="G57" s="5"/>
      <c r="H57" s="19"/>
      <c r="I57" s="40"/>
      <c r="J57" s="22"/>
      <c r="K57" s="22"/>
      <c r="L57" s="41" t="str">
        <f t="shared" si="0"/>
        <v/>
      </c>
      <c r="M57" s="42"/>
      <c r="N57" s="5"/>
    </row>
    <row r="58" spans="1:14" ht="26.1" customHeight="1" x14ac:dyDescent="0.25">
      <c r="A58" s="5"/>
      <c r="B58" s="5"/>
      <c r="C58" s="5"/>
      <c r="D58" s="5"/>
      <c r="E58" s="5"/>
      <c r="F58" s="5"/>
      <c r="G58" s="5"/>
      <c r="H58" s="9"/>
      <c r="I58" s="37"/>
      <c r="J58" s="12"/>
      <c r="K58" s="12"/>
      <c r="L58" s="38" t="str">
        <f t="shared" si="0"/>
        <v/>
      </c>
      <c r="M58" s="39"/>
      <c r="N58" s="5"/>
    </row>
    <row r="59" spans="1:14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</row>
    <row r="60" spans="1:14" x14ac:dyDescent="0.25">
      <c r="A60" s="5"/>
      <c r="B60" s="5"/>
      <c r="C60" s="5"/>
      <c r="D60" s="5"/>
      <c r="E60" s="5"/>
      <c r="F60" s="5"/>
      <c r="G60" s="5"/>
      <c r="H60" s="90" t="s">
        <v>78</v>
      </c>
      <c r="I60" s="90"/>
      <c r="J60" s="90"/>
      <c r="K60" s="90"/>
      <c r="L60" s="90"/>
      <c r="M60" s="90"/>
      <c r="N60" s="5"/>
    </row>
    <row r="61" spans="1:14" x14ac:dyDescent="0.25">
      <c r="A61" s="5"/>
      <c r="B61" s="5"/>
      <c r="C61" s="5"/>
      <c r="D61" s="5"/>
      <c r="E61" s="5"/>
      <c r="F61" s="5"/>
      <c r="G61" s="5"/>
      <c r="H61" s="91" t="s">
        <v>79</v>
      </c>
      <c r="I61" s="91"/>
      <c r="J61" s="91"/>
      <c r="K61" s="91"/>
      <c r="L61" s="91"/>
      <c r="M61" s="91"/>
      <c r="N61" s="5"/>
    </row>
    <row r="62" spans="1:14" x14ac:dyDescent="0.25">
      <c r="A62" s="5"/>
      <c r="B62" s="5"/>
      <c r="C62" s="5"/>
      <c r="D62" s="5"/>
      <c r="E62" s="5"/>
      <c r="F62" s="5"/>
      <c r="G62" s="5"/>
      <c r="H62" s="89" t="s">
        <v>80</v>
      </c>
      <c r="I62" s="89"/>
      <c r="J62" s="89"/>
      <c r="K62" s="89"/>
      <c r="L62" s="89"/>
      <c r="M62" s="89"/>
      <c r="N62" s="5"/>
    </row>
    <row r="63" spans="1:14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</row>
    <row r="64" spans="1:14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</row>
    <row r="65" spans="1:14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</row>
  </sheetData>
  <mergeCells count="12">
    <mergeCell ref="B2:J2"/>
    <mergeCell ref="H62:M62"/>
    <mergeCell ref="H60:M60"/>
    <mergeCell ref="H40:M40"/>
    <mergeCell ref="H61:M61"/>
    <mergeCell ref="B25:D25"/>
    <mergeCell ref="B21:F21"/>
    <mergeCell ref="B3:J3"/>
    <mergeCell ref="B7:F7"/>
    <mergeCell ref="B6:F6"/>
    <mergeCell ref="H41:M41"/>
    <mergeCell ref="B24:D24"/>
  </mergeCells>
  <conditionalFormatting sqref="M44:M58">
    <cfRule type="expression" dxfId="1" priority="1">
      <formula>AND(M44&lt;&gt;"",M44&lt;L44)</formula>
    </cfRule>
    <cfRule type="expression" dxfId="0" priority="2">
      <formula>AND(M44&lt;&gt;"",M44&gt;=L44)</formula>
    </cfRule>
  </conditionalFormatting>
  <pageMargins left="0.75" right="0.75" top="1" bottom="1" header="0.5" footer="0.5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5B800"/>
  </sheetPr>
  <dimension ref="A1:I90"/>
  <sheetViews>
    <sheetView showGridLines="0" topLeftCell="A7" workbookViewId="0"/>
  </sheetViews>
  <sheetFormatPr baseColWidth="10" defaultColWidth="9.140625" defaultRowHeight="15" x14ac:dyDescent="0.25"/>
  <cols>
    <col min="1" max="1" width="4" customWidth="1"/>
    <col min="2" max="2" width="18" customWidth="1"/>
    <col min="3" max="3" width="32" customWidth="1"/>
    <col min="4" max="4" width="12" customWidth="1"/>
    <col min="5" max="5" width="6" customWidth="1"/>
    <col min="6" max="6" width="18" customWidth="1"/>
    <col min="7" max="7" width="32" customWidth="1"/>
    <col min="8" max="8" width="12" customWidth="1"/>
    <col min="9" max="9" width="4" customWidth="1"/>
  </cols>
  <sheetData>
    <row r="1" spans="1:9" ht="50.1" customHeight="1" x14ac:dyDescent="0.25">
      <c r="A1" s="5"/>
      <c r="B1" s="48" t="s">
        <v>81</v>
      </c>
      <c r="C1" s="48"/>
      <c r="D1" s="48"/>
      <c r="E1" s="48"/>
      <c r="F1" s="48"/>
      <c r="G1" s="48"/>
      <c r="H1" s="48"/>
      <c r="I1" s="5"/>
    </row>
    <row r="2" spans="1:9" ht="6" customHeight="1" x14ac:dyDescent="0.25">
      <c r="A2" s="5"/>
      <c r="B2" s="5"/>
      <c r="C2" s="5"/>
      <c r="D2" s="5"/>
      <c r="E2" s="5"/>
      <c r="F2" s="5"/>
      <c r="G2" s="5"/>
      <c r="H2" s="5"/>
      <c r="I2" s="5"/>
    </row>
    <row r="3" spans="1:9" ht="27.95" customHeight="1" x14ac:dyDescent="0.25">
      <c r="A3" s="5"/>
      <c r="B3" s="51" t="s">
        <v>82</v>
      </c>
      <c r="C3" s="51"/>
      <c r="D3" s="51"/>
      <c r="E3" s="51"/>
      <c r="F3" s="51"/>
      <c r="G3" s="51"/>
      <c r="H3" s="51"/>
      <c r="I3" s="5"/>
    </row>
    <row r="4" spans="1:9" ht="14.1" customHeight="1" x14ac:dyDescent="0.25">
      <c r="A4" s="5"/>
      <c r="B4" s="5"/>
      <c r="C4" s="5"/>
      <c r="D4" s="5"/>
      <c r="E4" s="5"/>
      <c r="F4" s="5"/>
      <c r="G4" s="5"/>
      <c r="H4" s="5"/>
      <c r="I4" s="5"/>
    </row>
    <row r="5" spans="1:9" ht="32.1" customHeight="1" x14ac:dyDescent="0.25">
      <c r="A5" s="5"/>
      <c r="B5" s="50" t="s">
        <v>83</v>
      </c>
      <c r="C5" s="50"/>
      <c r="D5" s="50"/>
      <c r="E5" s="43" t="s">
        <v>84</v>
      </c>
      <c r="F5" s="50" t="s">
        <v>85</v>
      </c>
      <c r="G5" s="50"/>
      <c r="H5" s="50"/>
      <c r="I5" s="5"/>
    </row>
    <row r="6" spans="1:9" ht="42" customHeight="1" x14ac:dyDescent="0.25">
      <c r="A6" s="5"/>
      <c r="B6" s="52" t="s">
        <v>86</v>
      </c>
      <c r="C6" s="52"/>
      <c r="D6" s="52"/>
      <c r="E6" s="5"/>
      <c r="F6" s="52" t="s">
        <v>87</v>
      </c>
      <c r="G6" s="52"/>
      <c r="H6" s="52"/>
      <c r="I6" s="5"/>
    </row>
    <row r="7" spans="1:9" ht="21.95" customHeight="1" x14ac:dyDescent="0.25">
      <c r="A7" s="5"/>
      <c r="B7" s="49" t="s">
        <v>88</v>
      </c>
      <c r="C7" s="49"/>
      <c r="D7" s="49"/>
      <c r="E7" s="5"/>
      <c r="F7" s="49" t="s">
        <v>88</v>
      </c>
      <c r="G7" s="49"/>
      <c r="H7" s="49"/>
      <c r="I7" s="5"/>
    </row>
    <row r="8" spans="1:9" ht="14.1" customHeight="1" x14ac:dyDescent="0.25">
      <c r="A8" s="5"/>
      <c r="B8" s="5"/>
      <c r="C8" s="5"/>
      <c r="D8" s="5"/>
      <c r="E8" s="5"/>
      <c r="F8" s="5"/>
      <c r="G8" s="5"/>
      <c r="H8" s="5"/>
      <c r="I8" s="5"/>
    </row>
    <row r="9" spans="1:9" ht="14.1" customHeight="1" x14ac:dyDescent="0.25">
      <c r="A9" s="5"/>
      <c r="B9" s="5"/>
      <c r="C9" s="5"/>
      <c r="D9" s="5"/>
      <c r="E9" s="5"/>
      <c r="F9" s="5"/>
      <c r="G9" s="5"/>
      <c r="H9" s="5"/>
      <c r="I9" s="5"/>
    </row>
    <row r="10" spans="1:9" ht="32.1" customHeight="1" x14ac:dyDescent="0.25">
      <c r="A10" s="5"/>
      <c r="B10" s="50" t="s">
        <v>89</v>
      </c>
      <c r="C10" s="50"/>
      <c r="D10" s="50"/>
      <c r="E10" s="43" t="s">
        <v>84</v>
      </c>
      <c r="F10" s="50" t="s">
        <v>90</v>
      </c>
      <c r="G10" s="50"/>
      <c r="H10" s="50"/>
      <c r="I10" s="5"/>
    </row>
    <row r="11" spans="1:9" ht="42" customHeight="1" x14ac:dyDescent="0.25">
      <c r="A11" s="5"/>
      <c r="B11" s="52" t="s">
        <v>91</v>
      </c>
      <c r="C11" s="52"/>
      <c r="D11" s="52"/>
      <c r="E11" s="5"/>
      <c r="F11" s="52" t="s">
        <v>92</v>
      </c>
      <c r="G11" s="52"/>
      <c r="H11" s="52"/>
      <c r="I11" s="5"/>
    </row>
    <row r="12" spans="1:9" ht="21.95" customHeight="1" x14ac:dyDescent="0.25">
      <c r="A12" s="5"/>
      <c r="B12" s="49" t="s">
        <v>88</v>
      </c>
      <c r="C12" s="49"/>
      <c r="D12" s="49"/>
      <c r="E12" s="5"/>
      <c r="F12" s="49" t="s">
        <v>88</v>
      </c>
      <c r="G12" s="49"/>
      <c r="H12" s="49"/>
      <c r="I12" s="5"/>
    </row>
    <row r="13" spans="1:9" ht="14.1" customHeight="1" x14ac:dyDescent="0.25">
      <c r="A13" s="5"/>
      <c r="B13" s="5"/>
      <c r="C13" s="5"/>
      <c r="D13" s="5"/>
      <c r="E13" s="5"/>
      <c r="F13" s="5"/>
      <c r="G13" s="5"/>
      <c r="H13" s="5"/>
      <c r="I13" s="5"/>
    </row>
    <row r="14" spans="1:9" ht="14.1" customHeight="1" x14ac:dyDescent="0.25">
      <c r="A14" s="5"/>
      <c r="B14" s="5"/>
      <c r="C14" s="5"/>
      <c r="D14" s="5"/>
      <c r="E14" s="5"/>
      <c r="F14" s="5"/>
      <c r="G14" s="5"/>
      <c r="H14" s="5"/>
      <c r="I14" s="5"/>
    </row>
    <row r="15" spans="1:9" ht="32.1" customHeight="1" x14ac:dyDescent="0.25">
      <c r="A15" s="5"/>
      <c r="B15" s="50" t="s">
        <v>93</v>
      </c>
      <c r="C15" s="50"/>
      <c r="D15" s="50"/>
      <c r="E15" s="43" t="s">
        <v>84</v>
      </c>
      <c r="F15" s="50" t="s">
        <v>94</v>
      </c>
      <c r="G15" s="50"/>
      <c r="H15" s="50"/>
      <c r="I15" s="5"/>
    </row>
    <row r="16" spans="1:9" ht="42" customHeight="1" x14ac:dyDescent="0.25">
      <c r="A16" s="5"/>
      <c r="B16" s="52" t="s">
        <v>95</v>
      </c>
      <c r="C16" s="52"/>
      <c r="D16" s="52"/>
      <c r="E16" s="5"/>
      <c r="F16" s="52" t="s">
        <v>96</v>
      </c>
      <c r="G16" s="52"/>
      <c r="H16" s="52"/>
      <c r="I16" s="5"/>
    </row>
    <row r="17" spans="1:9" ht="21.95" customHeight="1" x14ac:dyDescent="0.25">
      <c r="A17" s="5"/>
      <c r="B17" s="49" t="s">
        <v>88</v>
      </c>
      <c r="C17" s="49"/>
      <c r="D17" s="49"/>
      <c r="E17" s="5"/>
      <c r="F17" s="49" t="s">
        <v>88</v>
      </c>
      <c r="G17" s="49"/>
      <c r="H17" s="49"/>
      <c r="I17" s="5"/>
    </row>
    <row r="18" spans="1:9" ht="14.1" customHeight="1" x14ac:dyDescent="0.25">
      <c r="A18" s="5"/>
      <c r="B18" s="5"/>
      <c r="C18" s="5"/>
      <c r="D18" s="5"/>
      <c r="E18" s="5"/>
      <c r="F18" s="5"/>
      <c r="G18" s="5"/>
      <c r="H18" s="5"/>
      <c r="I18" s="5"/>
    </row>
    <row r="19" spans="1:9" ht="14.1" customHeight="1" x14ac:dyDescent="0.25">
      <c r="A19" s="5"/>
      <c r="B19" s="5"/>
      <c r="C19" s="5"/>
      <c r="D19" s="5"/>
      <c r="E19" s="5"/>
      <c r="F19" s="5"/>
      <c r="G19" s="5"/>
      <c r="H19" s="5"/>
      <c r="I19" s="5"/>
    </row>
    <row r="20" spans="1:9" ht="32.1" customHeight="1" x14ac:dyDescent="0.25">
      <c r="A20" s="5"/>
      <c r="B20" s="50" t="s">
        <v>97</v>
      </c>
      <c r="C20" s="50"/>
      <c r="D20" s="50"/>
      <c r="E20" s="50"/>
      <c r="F20" s="50"/>
      <c r="G20" s="50"/>
      <c r="H20" s="50"/>
      <c r="I20" s="5"/>
    </row>
    <row r="21" spans="1:9" ht="50.1" customHeight="1" x14ac:dyDescent="0.25">
      <c r="A21" s="5"/>
      <c r="B21" s="52" t="s">
        <v>98</v>
      </c>
      <c r="C21" s="52"/>
      <c r="D21" s="52"/>
      <c r="E21" s="52"/>
      <c r="F21" s="52"/>
      <c r="G21" s="52"/>
      <c r="H21" s="52"/>
      <c r="I21" s="5"/>
    </row>
    <row r="22" spans="1:9" ht="21.95" customHeight="1" x14ac:dyDescent="0.25">
      <c r="A22" s="5"/>
      <c r="B22" s="54"/>
      <c r="C22" s="54"/>
      <c r="D22" s="54"/>
      <c r="E22" s="54"/>
      <c r="F22" s="54"/>
      <c r="G22" s="54"/>
      <c r="H22" s="54"/>
      <c r="I22" s="5"/>
    </row>
    <row r="23" spans="1:9" x14ac:dyDescent="0.25">
      <c r="A23" s="5"/>
      <c r="B23" s="5"/>
      <c r="C23" s="5"/>
      <c r="D23" s="5"/>
      <c r="E23" s="5"/>
      <c r="F23" s="5"/>
      <c r="G23" s="5"/>
      <c r="H23" s="5"/>
      <c r="I23" s="5"/>
    </row>
    <row r="24" spans="1:9" ht="6" customHeight="1" x14ac:dyDescent="0.25">
      <c r="A24" s="5"/>
      <c r="B24" s="5"/>
      <c r="C24" s="5"/>
      <c r="D24" s="5"/>
      <c r="E24" s="5"/>
      <c r="F24" s="5"/>
      <c r="G24" s="5"/>
      <c r="H24" s="5"/>
      <c r="I24" s="5"/>
    </row>
    <row r="25" spans="1:9" ht="33.950000000000003" customHeight="1" x14ac:dyDescent="0.25">
      <c r="A25" s="5"/>
      <c r="B25" s="60" t="s">
        <v>99</v>
      </c>
      <c r="C25" s="60"/>
      <c r="D25" s="60"/>
      <c r="E25" s="60"/>
      <c r="F25" s="60"/>
      <c r="G25" s="60"/>
      <c r="H25" s="60"/>
      <c r="I25" s="5"/>
    </row>
    <row r="26" spans="1:9" ht="8.1" customHeight="1" x14ac:dyDescent="0.25">
      <c r="A26" s="5"/>
      <c r="B26" s="5"/>
      <c r="C26" s="5"/>
      <c r="D26" s="5"/>
      <c r="E26" s="5"/>
      <c r="F26" s="5"/>
      <c r="G26" s="5"/>
      <c r="H26" s="5"/>
      <c r="I26" s="5"/>
    </row>
    <row r="27" spans="1:9" ht="44.1" customHeight="1" x14ac:dyDescent="0.25">
      <c r="A27" s="5"/>
      <c r="B27" s="44" t="s">
        <v>100</v>
      </c>
      <c r="C27" s="59" t="s">
        <v>101</v>
      </c>
      <c r="D27" s="59"/>
      <c r="E27" s="59"/>
      <c r="F27" s="59"/>
      <c r="G27" s="59"/>
      <c r="H27" s="59"/>
      <c r="I27" s="5"/>
    </row>
    <row r="28" spans="1:9" ht="6" customHeight="1" x14ac:dyDescent="0.25">
      <c r="A28" s="5"/>
      <c r="B28" s="5"/>
      <c r="C28" s="5"/>
      <c r="D28" s="5"/>
      <c r="E28" s="5"/>
      <c r="F28" s="5"/>
      <c r="G28" s="5"/>
      <c r="H28" s="5"/>
      <c r="I28" s="5"/>
    </row>
    <row r="29" spans="1:9" ht="44.1" customHeight="1" x14ac:dyDescent="0.25">
      <c r="A29" s="5"/>
      <c r="B29" s="44" t="s">
        <v>102</v>
      </c>
      <c r="C29" s="59" t="s">
        <v>103</v>
      </c>
      <c r="D29" s="59"/>
      <c r="E29" s="59"/>
      <c r="F29" s="59"/>
      <c r="G29" s="59"/>
      <c r="H29" s="59"/>
      <c r="I29" s="5"/>
    </row>
    <row r="30" spans="1:9" ht="6" customHeight="1" x14ac:dyDescent="0.25">
      <c r="A30" s="5"/>
      <c r="B30" s="5"/>
      <c r="C30" s="5"/>
      <c r="D30" s="5"/>
      <c r="E30" s="5"/>
      <c r="F30" s="5"/>
      <c r="G30" s="5"/>
      <c r="H30" s="5"/>
      <c r="I30" s="5"/>
    </row>
    <row r="31" spans="1:9" ht="44.1" customHeight="1" x14ac:dyDescent="0.25">
      <c r="A31" s="5"/>
      <c r="B31" s="44" t="s">
        <v>104</v>
      </c>
      <c r="C31" s="59" t="s">
        <v>105</v>
      </c>
      <c r="D31" s="59"/>
      <c r="E31" s="59"/>
      <c r="F31" s="59"/>
      <c r="G31" s="59"/>
      <c r="H31" s="59"/>
      <c r="I31" s="5"/>
    </row>
    <row r="32" spans="1:9" ht="6" customHeight="1" x14ac:dyDescent="0.25">
      <c r="A32" s="5"/>
      <c r="B32" s="5"/>
      <c r="C32" s="5"/>
      <c r="D32" s="5"/>
      <c r="E32" s="5"/>
      <c r="F32" s="5"/>
      <c r="G32" s="5"/>
      <c r="H32" s="5"/>
      <c r="I32" s="5"/>
    </row>
    <row r="33" spans="1:9" ht="44.1" customHeight="1" x14ac:dyDescent="0.25">
      <c r="A33" s="5"/>
      <c r="B33" s="44" t="s">
        <v>106</v>
      </c>
      <c r="C33" s="59" t="s">
        <v>107</v>
      </c>
      <c r="D33" s="59"/>
      <c r="E33" s="59"/>
      <c r="F33" s="59"/>
      <c r="G33" s="59"/>
      <c r="H33" s="59"/>
      <c r="I33" s="5"/>
    </row>
    <row r="34" spans="1:9" ht="6" customHeight="1" x14ac:dyDescent="0.25">
      <c r="A34" s="5"/>
      <c r="B34" s="5"/>
      <c r="C34" s="5"/>
      <c r="D34" s="5"/>
      <c r="E34" s="5"/>
      <c r="F34" s="5"/>
      <c r="G34" s="5"/>
      <c r="H34" s="5"/>
      <c r="I34" s="5"/>
    </row>
    <row r="35" spans="1:9" x14ac:dyDescent="0.25">
      <c r="A35" s="5"/>
      <c r="B35" s="5"/>
      <c r="C35" s="5"/>
      <c r="D35" s="5"/>
      <c r="E35" s="5"/>
      <c r="F35" s="5"/>
      <c r="G35" s="5"/>
      <c r="H35" s="5"/>
      <c r="I35" s="5"/>
    </row>
    <row r="36" spans="1:9" ht="33.950000000000003" customHeight="1" x14ac:dyDescent="0.25">
      <c r="A36" s="5"/>
      <c r="B36" s="60" t="s">
        <v>108</v>
      </c>
      <c r="C36" s="60"/>
      <c r="D36" s="60"/>
      <c r="E36" s="60"/>
      <c r="F36" s="60"/>
      <c r="G36" s="60"/>
      <c r="H36" s="60"/>
      <c r="I36" s="5"/>
    </row>
    <row r="37" spans="1:9" ht="8.1" customHeight="1" x14ac:dyDescent="0.25">
      <c r="A37" s="5"/>
      <c r="B37" s="5"/>
      <c r="C37" s="5"/>
      <c r="D37" s="5"/>
      <c r="E37" s="5"/>
      <c r="F37" s="5"/>
      <c r="G37" s="5"/>
      <c r="H37" s="5"/>
      <c r="I37" s="5"/>
    </row>
    <row r="38" spans="1:9" ht="30" customHeight="1" x14ac:dyDescent="0.25">
      <c r="A38" s="5"/>
      <c r="B38" s="45" t="s">
        <v>109</v>
      </c>
      <c r="C38" s="63" t="s">
        <v>110</v>
      </c>
      <c r="D38" s="63"/>
      <c r="E38" s="57" t="s">
        <v>111</v>
      </c>
      <c r="F38" s="57"/>
      <c r="G38" s="57"/>
      <c r="H38" s="57"/>
      <c r="I38" s="5"/>
    </row>
    <row r="39" spans="1:9" ht="30" customHeight="1" x14ac:dyDescent="0.25">
      <c r="A39" s="5"/>
      <c r="B39" s="46" t="s">
        <v>112</v>
      </c>
      <c r="C39" s="58" t="s">
        <v>113</v>
      </c>
      <c r="D39" s="58"/>
      <c r="E39" s="55" t="s">
        <v>114</v>
      </c>
      <c r="F39" s="55"/>
      <c r="G39" s="55"/>
      <c r="H39" s="55"/>
      <c r="I39" s="5"/>
    </row>
    <row r="40" spans="1:9" ht="30" customHeight="1" x14ac:dyDescent="0.25">
      <c r="A40" s="5"/>
      <c r="B40" s="47" t="s">
        <v>115</v>
      </c>
      <c r="C40" s="61" t="s">
        <v>116</v>
      </c>
      <c r="D40" s="61"/>
      <c r="E40" s="62" t="s">
        <v>117</v>
      </c>
      <c r="F40" s="62"/>
      <c r="G40" s="62"/>
      <c r="H40" s="62"/>
      <c r="I40" s="5"/>
    </row>
    <row r="41" spans="1:9" x14ac:dyDescent="0.25">
      <c r="A41" s="5"/>
      <c r="B41" s="5"/>
      <c r="C41" s="5"/>
      <c r="D41" s="5"/>
      <c r="E41" s="5"/>
      <c r="F41" s="5"/>
      <c r="G41" s="5"/>
      <c r="H41" s="5"/>
      <c r="I41" s="5"/>
    </row>
    <row r="42" spans="1:9" x14ac:dyDescent="0.25">
      <c r="A42" s="5"/>
      <c r="B42" s="5"/>
      <c r="C42" s="5"/>
      <c r="D42" s="5"/>
      <c r="E42" s="5"/>
      <c r="F42" s="5"/>
      <c r="G42" s="5"/>
      <c r="H42" s="5"/>
      <c r="I42" s="5"/>
    </row>
    <row r="43" spans="1:9" ht="33.950000000000003" customHeight="1" x14ac:dyDescent="0.25">
      <c r="A43" s="5"/>
      <c r="B43" s="56" t="s">
        <v>118</v>
      </c>
      <c r="C43" s="56"/>
      <c r="D43" s="56"/>
      <c r="E43" s="56"/>
      <c r="F43" s="56"/>
      <c r="G43" s="56"/>
      <c r="H43" s="56"/>
      <c r="I43" s="5"/>
    </row>
    <row r="44" spans="1:9" ht="8.1" customHeight="1" x14ac:dyDescent="0.25">
      <c r="A44" s="5"/>
      <c r="B44" s="5"/>
      <c r="C44" s="5"/>
      <c r="D44" s="5"/>
      <c r="E44" s="5"/>
      <c r="F44" s="5"/>
      <c r="G44" s="5"/>
      <c r="H44" s="5"/>
      <c r="I44" s="5"/>
    </row>
    <row r="45" spans="1:9" ht="21.95" customHeight="1" x14ac:dyDescent="0.25">
      <c r="A45" s="5"/>
      <c r="B45" s="53" t="s">
        <v>119</v>
      </c>
      <c r="C45" s="53"/>
      <c r="D45" s="53"/>
      <c r="E45" s="53"/>
      <c r="F45" s="53"/>
      <c r="G45" s="53"/>
      <c r="H45" s="53"/>
      <c r="I45" s="5"/>
    </row>
    <row r="46" spans="1:9" ht="21.95" customHeight="1" x14ac:dyDescent="0.25">
      <c r="A46" s="5"/>
      <c r="B46" s="53" t="s">
        <v>120</v>
      </c>
      <c r="C46" s="53"/>
      <c r="D46" s="53"/>
      <c r="E46" s="53"/>
      <c r="F46" s="53"/>
      <c r="G46" s="53"/>
      <c r="H46" s="53"/>
      <c r="I46" s="5"/>
    </row>
    <row r="47" spans="1:9" ht="21.95" customHeight="1" x14ac:dyDescent="0.25">
      <c r="A47" s="5"/>
      <c r="B47" s="53" t="s">
        <v>121</v>
      </c>
      <c r="C47" s="53"/>
      <c r="D47" s="53"/>
      <c r="E47" s="53"/>
      <c r="F47" s="53"/>
      <c r="G47" s="53"/>
      <c r="H47" s="53"/>
      <c r="I47" s="5"/>
    </row>
    <row r="48" spans="1:9" ht="21.95" customHeight="1" x14ac:dyDescent="0.25">
      <c r="A48" s="5"/>
      <c r="B48" s="53" t="s">
        <v>122</v>
      </c>
      <c r="C48" s="53"/>
      <c r="D48" s="53"/>
      <c r="E48" s="53"/>
      <c r="F48" s="53"/>
      <c r="G48" s="53"/>
      <c r="H48" s="53"/>
      <c r="I48" s="5"/>
    </row>
    <row r="49" spans="1:9" ht="21.95" customHeight="1" x14ac:dyDescent="0.25">
      <c r="A49" s="5"/>
      <c r="B49" s="53" t="s">
        <v>123</v>
      </c>
      <c r="C49" s="53"/>
      <c r="D49" s="53"/>
      <c r="E49" s="53"/>
      <c r="F49" s="53"/>
      <c r="G49" s="53"/>
      <c r="H49" s="53"/>
      <c r="I49" s="5"/>
    </row>
    <row r="50" spans="1:9" ht="21.95" customHeight="1" x14ac:dyDescent="0.25">
      <c r="A50" s="5"/>
      <c r="B50" s="53" t="s">
        <v>124</v>
      </c>
      <c r="C50" s="53"/>
      <c r="D50" s="53"/>
      <c r="E50" s="53"/>
      <c r="F50" s="53"/>
      <c r="G50" s="53"/>
      <c r="H50" s="53"/>
      <c r="I50" s="5"/>
    </row>
    <row r="51" spans="1:9" ht="21.95" customHeight="1" x14ac:dyDescent="0.25">
      <c r="A51" s="5"/>
      <c r="B51" s="53" t="s">
        <v>125</v>
      </c>
      <c r="C51" s="53"/>
      <c r="D51" s="53"/>
      <c r="E51" s="53"/>
      <c r="F51" s="53"/>
      <c r="G51" s="53"/>
      <c r="H51" s="53"/>
      <c r="I51" s="5"/>
    </row>
    <row r="52" spans="1:9" x14ac:dyDescent="0.25">
      <c r="A52" s="5"/>
      <c r="B52" s="5"/>
      <c r="C52" s="5"/>
      <c r="D52" s="5"/>
      <c r="E52" s="5"/>
      <c r="F52" s="5"/>
      <c r="G52" s="5"/>
      <c r="H52" s="5"/>
      <c r="I52" s="5"/>
    </row>
    <row r="53" spans="1:9" x14ac:dyDescent="0.25">
      <c r="A53" s="5"/>
      <c r="B53" s="5"/>
      <c r="C53" s="5"/>
      <c r="D53" s="5"/>
      <c r="E53" s="5"/>
      <c r="F53" s="5"/>
      <c r="G53" s="5"/>
      <c r="H53" s="5"/>
      <c r="I53" s="5"/>
    </row>
    <row r="54" spans="1:9" x14ac:dyDescent="0.25">
      <c r="A54" s="5"/>
      <c r="B54" s="5"/>
      <c r="C54" s="5"/>
      <c r="D54" s="5"/>
      <c r="E54" s="5"/>
      <c r="F54" s="5"/>
      <c r="G54" s="5"/>
      <c r="H54" s="5"/>
      <c r="I54" s="5"/>
    </row>
    <row r="55" spans="1:9" x14ac:dyDescent="0.25">
      <c r="A55" s="5"/>
      <c r="B55" s="5"/>
      <c r="C55" s="5"/>
      <c r="D55" s="5"/>
      <c r="E55" s="5"/>
      <c r="F55" s="5"/>
      <c r="G55" s="5"/>
      <c r="H55" s="5"/>
      <c r="I55" s="5"/>
    </row>
    <row r="56" spans="1:9" x14ac:dyDescent="0.25">
      <c r="A56" s="5"/>
      <c r="B56" s="5"/>
      <c r="C56" s="5"/>
      <c r="D56" s="5"/>
      <c r="E56" s="5"/>
      <c r="F56" s="5"/>
      <c r="G56" s="5"/>
      <c r="H56" s="5"/>
      <c r="I56" s="5"/>
    </row>
    <row r="57" spans="1:9" x14ac:dyDescent="0.25">
      <c r="A57" s="5"/>
      <c r="B57" s="5"/>
      <c r="C57" s="5"/>
      <c r="D57" s="5"/>
      <c r="E57" s="5"/>
      <c r="F57" s="5"/>
      <c r="G57" s="5"/>
      <c r="H57" s="5"/>
      <c r="I57" s="5"/>
    </row>
    <row r="58" spans="1:9" x14ac:dyDescent="0.25">
      <c r="A58" s="5"/>
      <c r="B58" s="5"/>
      <c r="C58" s="5"/>
      <c r="D58" s="5"/>
      <c r="E58" s="5"/>
      <c r="F58" s="5"/>
      <c r="G58" s="5"/>
      <c r="H58" s="5"/>
      <c r="I58" s="5"/>
    </row>
    <row r="59" spans="1:9" x14ac:dyDescent="0.25">
      <c r="A59" s="5"/>
      <c r="B59" s="5"/>
      <c r="C59" s="5"/>
      <c r="D59" s="5"/>
      <c r="E59" s="5"/>
      <c r="F59" s="5"/>
      <c r="G59" s="5"/>
      <c r="H59" s="5"/>
      <c r="I59" s="5"/>
    </row>
    <row r="60" spans="1:9" x14ac:dyDescent="0.25">
      <c r="A60" s="5"/>
      <c r="B60" s="5"/>
      <c r="C60" s="5"/>
      <c r="D60" s="5"/>
      <c r="E60" s="5"/>
      <c r="F60" s="5"/>
      <c r="G60" s="5"/>
      <c r="H60" s="5"/>
      <c r="I60" s="5"/>
    </row>
    <row r="61" spans="1:9" x14ac:dyDescent="0.25">
      <c r="A61" s="5"/>
      <c r="B61" s="5"/>
      <c r="C61" s="5"/>
      <c r="D61" s="5"/>
      <c r="E61" s="5"/>
      <c r="F61" s="5"/>
      <c r="G61" s="5"/>
      <c r="H61" s="5"/>
      <c r="I61" s="5"/>
    </row>
    <row r="62" spans="1:9" x14ac:dyDescent="0.25">
      <c r="A62" s="5"/>
      <c r="B62" s="5"/>
      <c r="C62" s="5"/>
      <c r="D62" s="5"/>
      <c r="E62" s="5"/>
      <c r="F62" s="5"/>
      <c r="G62" s="5"/>
      <c r="H62" s="5"/>
      <c r="I62" s="5"/>
    </row>
    <row r="63" spans="1:9" x14ac:dyDescent="0.25">
      <c r="A63" s="5"/>
      <c r="B63" s="5"/>
      <c r="C63" s="5"/>
      <c r="D63" s="5"/>
      <c r="E63" s="5"/>
      <c r="F63" s="5"/>
      <c r="G63" s="5"/>
      <c r="H63" s="5"/>
      <c r="I63" s="5"/>
    </row>
    <row r="64" spans="1:9" x14ac:dyDescent="0.25">
      <c r="A64" s="5"/>
      <c r="B64" s="5"/>
      <c r="C64" s="5"/>
      <c r="D64" s="5"/>
      <c r="E64" s="5"/>
      <c r="F64" s="5"/>
      <c r="G64" s="5"/>
      <c r="H64" s="5"/>
      <c r="I64" s="5"/>
    </row>
    <row r="65" spans="1:9" x14ac:dyDescent="0.25">
      <c r="A65" s="5"/>
      <c r="B65" s="5"/>
      <c r="C65" s="5"/>
      <c r="D65" s="5"/>
      <c r="E65" s="5"/>
      <c r="F65" s="5"/>
      <c r="G65" s="5"/>
      <c r="H65" s="5"/>
      <c r="I65" s="5"/>
    </row>
    <row r="66" spans="1:9" x14ac:dyDescent="0.25">
      <c r="A66" s="5"/>
      <c r="B66" s="5"/>
      <c r="C66" s="5"/>
      <c r="D66" s="5"/>
      <c r="E66" s="5"/>
      <c r="F66" s="5"/>
      <c r="G66" s="5"/>
      <c r="H66" s="5"/>
      <c r="I66" s="5"/>
    </row>
    <row r="67" spans="1:9" x14ac:dyDescent="0.25">
      <c r="A67" s="5"/>
      <c r="B67" s="5"/>
      <c r="C67" s="5"/>
      <c r="D67" s="5"/>
      <c r="E67" s="5"/>
      <c r="F67" s="5"/>
      <c r="G67" s="5"/>
      <c r="H67" s="5"/>
      <c r="I67" s="5"/>
    </row>
    <row r="68" spans="1:9" x14ac:dyDescent="0.25">
      <c r="A68" s="5"/>
      <c r="B68" s="5"/>
      <c r="C68" s="5"/>
      <c r="D68" s="5"/>
      <c r="E68" s="5"/>
      <c r="F68" s="5"/>
      <c r="G68" s="5"/>
      <c r="H68" s="5"/>
      <c r="I68" s="5"/>
    </row>
    <row r="69" spans="1:9" x14ac:dyDescent="0.25">
      <c r="A69" s="5"/>
      <c r="B69" s="5"/>
      <c r="C69" s="5"/>
      <c r="D69" s="5"/>
      <c r="E69" s="5"/>
      <c r="F69" s="5"/>
      <c r="G69" s="5"/>
      <c r="H69" s="5"/>
      <c r="I69" s="5"/>
    </row>
    <row r="70" spans="1:9" x14ac:dyDescent="0.25">
      <c r="A70" s="5"/>
      <c r="B70" s="5"/>
      <c r="C70" s="5"/>
      <c r="D70" s="5"/>
      <c r="E70" s="5"/>
      <c r="F70" s="5"/>
      <c r="G70" s="5"/>
      <c r="H70" s="5"/>
      <c r="I70" s="5"/>
    </row>
    <row r="71" spans="1:9" x14ac:dyDescent="0.25">
      <c r="A71" s="5"/>
      <c r="B71" s="5"/>
      <c r="C71" s="5"/>
      <c r="D71" s="5"/>
      <c r="E71" s="5"/>
      <c r="F71" s="5"/>
      <c r="G71" s="5"/>
      <c r="H71" s="5"/>
      <c r="I71" s="5"/>
    </row>
    <row r="72" spans="1:9" x14ac:dyDescent="0.25">
      <c r="A72" s="5"/>
      <c r="B72" s="5"/>
      <c r="C72" s="5"/>
      <c r="D72" s="5"/>
      <c r="E72" s="5"/>
      <c r="F72" s="5"/>
      <c r="G72" s="5"/>
      <c r="H72" s="5"/>
      <c r="I72" s="5"/>
    </row>
    <row r="73" spans="1:9" x14ac:dyDescent="0.25">
      <c r="A73" s="5"/>
      <c r="B73" s="5"/>
      <c r="C73" s="5"/>
      <c r="D73" s="5"/>
      <c r="E73" s="5"/>
      <c r="F73" s="5"/>
      <c r="G73" s="5"/>
      <c r="H73" s="5"/>
      <c r="I73" s="5"/>
    </row>
    <row r="74" spans="1:9" x14ac:dyDescent="0.25">
      <c r="A74" s="5"/>
      <c r="B74" s="5"/>
      <c r="C74" s="5"/>
      <c r="D74" s="5"/>
      <c r="E74" s="5"/>
      <c r="F74" s="5"/>
      <c r="G74" s="5"/>
      <c r="H74" s="5"/>
      <c r="I74" s="5"/>
    </row>
    <row r="75" spans="1:9" x14ac:dyDescent="0.25">
      <c r="A75" s="5"/>
      <c r="B75" s="5"/>
      <c r="C75" s="5"/>
      <c r="D75" s="5"/>
      <c r="E75" s="5"/>
      <c r="F75" s="5"/>
      <c r="G75" s="5"/>
      <c r="H75" s="5"/>
      <c r="I75" s="5"/>
    </row>
    <row r="76" spans="1:9" x14ac:dyDescent="0.25">
      <c r="A76" s="5"/>
      <c r="B76" s="5"/>
      <c r="C76" s="5"/>
      <c r="D76" s="5"/>
      <c r="E76" s="5"/>
      <c r="F76" s="5"/>
      <c r="G76" s="5"/>
      <c r="H76" s="5"/>
      <c r="I76" s="5"/>
    </row>
    <row r="77" spans="1:9" x14ac:dyDescent="0.25">
      <c r="A77" s="5"/>
      <c r="B77" s="5"/>
      <c r="C77" s="5"/>
      <c r="D77" s="5"/>
      <c r="E77" s="5"/>
      <c r="F77" s="5"/>
      <c r="G77" s="5"/>
      <c r="H77" s="5"/>
      <c r="I77" s="5"/>
    </row>
    <row r="78" spans="1:9" x14ac:dyDescent="0.25">
      <c r="A78" s="5"/>
      <c r="B78" s="5"/>
      <c r="C78" s="5"/>
      <c r="D78" s="5"/>
      <c r="E78" s="5"/>
      <c r="F78" s="5"/>
      <c r="G78" s="5"/>
      <c r="H78" s="5"/>
      <c r="I78" s="5"/>
    </row>
    <row r="79" spans="1:9" x14ac:dyDescent="0.25">
      <c r="A79" s="5"/>
      <c r="B79" s="5"/>
      <c r="C79" s="5"/>
      <c r="D79" s="5"/>
      <c r="E79" s="5"/>
      <c r="F79" s="5"/>
      <c r="G79" s="5"/>
      <c r="H79" s="5"/>
      <c r="I79" s="5"/>
    </row>
    <row r="80" spans="1:9" x14ac:dyDescent="0.25">
      <c r="A80" s="5"/>
      <c r="B80" s="5"/>
      <c r="C80" s="5"/>
      <c r="D80" s="5"/>
      <c r="E80" s="5"/>
      <c r="F80" s="5"/>
      <c r="G80" s="5"/>
      <c r="H80" s="5"/>
      <c r="I80" s="5"/>
    </row>
    <row r="81" spans="1:9" x14ac:dyDescent="0.25">
      <c r="A81" s="5"/>
      <c r="B81" s="5"/>
      <c r="C81" s="5"/>
      <c r="D81" s="5"/>
      <c r="E81" s="5"/>
      <c r="F81" s="5"/>
      <c r="G81" s="5"/>
      <c r="H81" s="5"/>
      <c r="I81" s="5"/>
    </row>
    <row r="82" spans="1:9" x14ac:dyDescent="0.25">
      <c r="A82" s="5"/>
      <c r="B82" s="5"/>
      <c r="C82" s="5"/>
      <c r="D82" s="5"/>
      <c r="E82" s="5"/>
      <c r="F82" s="5"/>
      <c r="G82" s="5"/>
      <c r="H82" s="5"/>
      <c r="I82" s="5"/>
    </row>
    <row r="83" spans="1:9" x14ac:dyDescent="0.25">
      <c r="A83" s="5"/>
      <c r="B83" s="5"/>
      <c r="C83" s="5"/>
      <c r="D83" s="5"/>
      <c r="E83" s="5"/>
      <c r="F83" s="5"/>
      <c r="G83" s="5"/>
      <c r="H83" s="5"/>
      <c r="I83" s="5"/>
    </row>
    <row r="84" spans="1:9" x14ac:dyDescent="0.25">
      <c r="A84" s="5"/>
      <c r="B84" s="5"/>
      <c r="C84" s="5"/>
      <c r="D84" s="5"/>
      <c r="E84" s="5"/>
      <c r="F84" s="5"/>
      <c r="G84" s="5"/>
      <c r="H84" s="5"/>
      <c r="I84" s="5"/>
    </row>
    <row r="85" spans="1:9" x14ac:dyDescent="0.25">
      <c r="A85" s="5"/>
      <c r="B85" s="5"/>
      <c r="C85" s="5"/>
      <c r="D85" s="5"/>
      <c r="E85" s="5"/>
      <c r="F85" s="5"/>
      <c r="G85" s="5"/>
      <c r="H85" s="5"/>
      <c r="I85" s="5"/>
    </row>
    <row r="86" spans="1:9" x14ac:dyDescent="0.25">
      <c r="A86" s="5"/>
      <c r="B86" s="5"/>
      <c r="C86" s="5"/>
      <c r="D86" s="5"/>
      <c r="E86" s="5"/>
      <c r="F86" s="5"/>
      <c r="G86" s="5"/>
      <c r="H86" s="5"/>
      <c r="I86" s="5"/>
    </row>
    <row r="87" spans="1:9" x14ac:dyDescent="0.25">
      <c r="A87" s="5"/>
      <c r="B87" s="5"/>
      <c r="C87" s="5"/>
      <c r="D87" s="5"/>
      <c r="E87" s="5"/>
      <c r="F87" s="5"/>
      <c r="G87" s="5"/>
      <c r="H87" s="5"/>
      <c r="I87" s="5"/>
    </row>
    <row r="88" spans="1:9" x14ac:dyDescent="0.25">
      <c r="A88" s="5"/>
      <c r="B88" s="5"/>
      <c r="C88" s="5"/>
      <c r="D88" s="5"/>
      <c r="E88" s="5"/>
      <c r="F88" s="5"/>
      <c r="G88" s="5"/>
      <c r="H88" s="5"/>
      <c r="I88" s="5"/>
    </row>
    <row r="89" spans="1:9" x14ac:dyDescent="0.25">
      <c r="A89" s="5"/>
      <c r="B89" s="5"/>
      <c r="C89" s="5"/>
      <c r="D89" s="5"/>
      <c r="E89" s="5"/>
      <c r="F89" s="5"/>
      <c r="G89" s="5"/>
      <c r="H89" s="5"/>
      <c r="I89" s="5"/>
    </row>
    <row r="90" spans="1:9" x14ac:dyDescent="0.25">
      <c r="A90" s="5"/>
      <c r="B90" s="5"/>
      <c r="C90" s="5"/>
      <c r="D90" s="5"/>
      <c r="E90" s="5"/>
      <c r="F90" s="5"/>
      <c r="G90" s="5"/>
      <c r="H90" s="5"/>
      <c r="I90" s="5"/>
    </row>
  </sheetData>
  <mergeCells count="43">
    <mergeCell ref="B49:H49"/>
    <mergeCell ref="C31:H31"/>
    <mergeCell ref="B17:D17"/>
    <mergeCell ref="F17:H17"/>
    <mergeCell ref="F6:H6"/>
    <mergeCell ref="B51:H51"/>
    <mergeCell ref="B20:H20"/>
    <mergeCell ref="B45:H45"/>
    <mergeCell ref="B10:D10"/>
    <mergeCell ref="B36:H36"/>
    <mergeCell ref="B50:H50"/>
    <mergeCell ref="C27:H27"/>
    <mergeCell ref="B47:H47"/>
    <mergeCell ref="C40:D40"/>
    <mergeCell ref="B25:H25"/>
    <mergeCell ref="B15:D15"/>
    <mergeCell ref="B48:H48"/>
    <mergeCell ref="E40:H40"/>
    <mergeCell ref="C38:D38"/>
    <mergeCell ref="C29:H29"/>
    <mergeCell ref="B11:D11"/>
    <mergeCell ref="B46:H46"/>
    <mergeCell ref="B22:H22"/>
    <mergeCell ref="B5:D5"/>
    <mergeCell ref="E39:H39"/>
    <mergeCell ref="B21:H21"/>
    <mergeCell ref="B43:H43"/>
    <mergeCell ref="E38:H38"/>
    <mergeCell ref="B7:D7"/>
    <mergeCell ref="F11:H11"/>
    <mergeCell ref="B16:D16"/>
    <mergeCell ref="C39:D39"/>
    <mergeCell ref="C33:H33"/>
    <mergeCell ref="F10:H10"/>
    <mergeCell ref="F16:H16"/>
    <mergeCell ref="F5:H5"/>
    <mergeCell ref="B1:H1"/>
    <mergeCell ref="F12:H12"/>
    <mergeCell ref="F7:H7"/>
    <mergeCell ref="B12:D12"/>
    <mergeCell ref="F15:H15"/>
    <mergeCell ref="B3:H3"/>
    <mergeCell ref="B6:D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Panel de Pedidos</vt:lpstr>
      <vt:lpstr>Simulador_Config</vt:lpstr>
      <vt:lpstr>GUIA DE USO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Samuel Jose Martelo Teheran</cp:lastModifiedBy>
  <dcterms:created xsi:type="dcterms:W3CDTF">2026-05-23T00:58:05Z</dcterms:created>
  <dcterms:modified xsi:type="dcterms:W3CDTF">2026-05-23T21:05:05Z</dcterms:modified>
</cp:coreProperties>
</file>