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MUEL CARIBEP\Desktop\ANTIGRAVITY\PLANTILLA RESTAURANTE\COSTEO\"/>
    </mc:Choice>
  </mc:AlternateContent>
  <xr:revisionPtr revIDLastSave="0" documentId="13_ncr:1_{37589FBB-C47A-461B-A08A-8509D331B6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e de Caja" sheetId="1" r:id="rId1"/>
    <sheet name="Configuracion" sheetId="2" r:id="rId2"/>
    <sheet name="GUIA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E63" i="1"/>
  <c r="L15" i="1" s="1"/>
  <c r="M42" i="1"/>
  <c r="L18" i="1" s="1"/>
  <c r="M41" i="1"/>
  <c r="M40" i="1"/>
  <c r="E40" i="1"/>
  <c r="I49" i="1" s="1"/>
  <c r="M39" i="1"/>
  <c r="E39" i="1"/>
  <c r="I48" i="1" s="1"/>
  <c r="M38" i="1"/>
  <c r="E38" i="1"/>
  <c r="I47" i="1" s="1"/>
  <c r="M37" i="1"/>
  <c r="E37" i="1"/>
  <c r="M36" i="1"/>
  <c r="M35" i="1"/>
  <c r="M34" i="1"/>
  <c r="M33" i="1"/>
  <c r="M32" i="1"/>
  <c r="M31" i="1"/>
  <c r="H24" i="1"/>
  <c r="I53" i="1" l="1"/>
  <c r="L13" i="1"/>
  <c r="I46" i="1"/>
  <c r="E41" i="1"/>
  <c r="L17" i="1"/>
  <c r="L20" i="1" s="1"/>
  <c r="L21" i="1" s="1"/>
  <c r="L14" i="1"/>
  <c r="L12" i="1" l="1"/>
  <c r="I52" i="1"/>
  <c r="L23" i="1"/>
</calcChain>
</file>

<file path=xl/sharedStrings.xml><?xml version="1.0" encoding="utf-8"?>
<sst xmlns="http://schemas.openxmlformats.org/spreadsheetml/2006/main" count="144" uniqueCount="126">
  <si>
    <t>CUADRE DE CAJA  —  FLUJO DE EFECTIVO DIARIO</t>
  </si>
  <si>
    <t>FECHA:</t>
  </si>
  <si>
    <t>Sistema de Gestion Financiera para Restaurantes  |  v2.0</t>
  </si>
  <si>
    <t>TURNO:</t>
  </si>
  <si>
    <t>INGRESOS  REGISTRO DE INGRESOS</t>
  </si>
  <si>
    <t>DASHBOARD  —  CIERRE DE TURNO</t>
  </si>
  <si>
    <t>Ventas del dia por metodo de pago</t>
  </si>
  <si>
    <t>Panel de control  —  Se actualiza automaticamente</t>
  </si>
  <si>
    <t>#</t>
  </si>
  <si>
    <t>CONCEPTO / PRODUCTO</t>
  </si>
  <si>
    <t>METODO DE PAGO</t>
  </si>
  <si>
    <t>MONTO ($)</t>
  </si>
  <si>
    <t>Base de Caja (Fondo Inicial)</t>
  </si>
  <si>
    <t>Ingrese aqui el dinero con el que inicia el turno</t>
  </si>
  <si>
    <t>Total Ingresos del Dia</t>
  </si>
  <si>
    <t>Total Egresos del Dia</t>
  </si>
  <si>
    <t>Total Efectivo Recibido</t>
  </si>
  <si>
    <t>Egresos en Efectivo</t>
  </si>
  <si>
    <t>Efectivo Esperado en Caja</t>
  </si>
  <si>
    <t>Efectivo Real Fisico (Arqueo)</t>
  </si>
  <si>
    <t>DIFERENCIA (DESCUADRE)</t>
  </si>
  <si>
    <t>ESTADO:</t>
  </si>
  <si>
    <t>DINERO LIBRE REAL</t>
  </si>
  <si>
    <t>ARQUEO  SIMULADOR DE ARQUEO RAPIDO</t>
  </si>
  <si>
    <t>Conteo de billetes y monedas  —  Cierre en 5 minutos</t>
  </si>
  <si>
    <t>DENOMINACION</t>
  </si>
  <si>
    <t>CANTIDAD</t>
  </si>
  <si>
    <t>SUBTOTAL ($)</t>
  </si>
  <si>
    <t>Billete de $100.000</t>
  </si>
  <si>
    <t>Billete de $50.000</t>
  </si>
  <si>
    <t>Billete de $20.000</t>
  </si>
  <si>
    <t>Billete de $10.000</t>
  </si>
  <si>
    <t>Billete de $5.000</t>
  </si>
  <si>
    <t>RESUMEN POR METODO DE PAGO</t>
  </si>
  <si>
    <t>Billete de $2.000</t>
  </si>
  <si>
    <t>Total Efectivo</t>
  </si>
  <si>
    <t>Efectivo</t>
  </si>
  <si>
    <t>Moneda de $1.000</t>
  </si>
  <si>
    <t>Total Transferencias</t>
  </si>
  <si>
    <t>Transferencia</t>
  </si>
  <si>
    <t>Moneda de $500</t>
  </si>
  <si>
    <t>Total Tarjetas</t>
  </si>
  <si>
    <t>Tarjeta</t>
  </si>
  <si>
    <t>Moneda de $200</t>
  </si>
  <si>
    <t>Total Apps (Delivery)</t>
  </si>
  <si>
    <t>App Delivery</t>
  </si>
  <si>
    <t>Moneda de $100</t>
  </si>
  <si>
    <t>TOTAL INGRESOS DEL DIA</t>
  </si>
  <si>
    <t>Moneda de $50</t>
  </si>
  <si>
    <t>TOTAL ARQUEO BILLETES Y MONEDAS</t>
  </si>
  <si>
    <t>EGRESOS  REGISTRO DE EGRESOS</t>
  </si>
  <si>
    <t>Pagos a proveedores, adelantos y gastos urgentes</t>
  </si>
  <si>
    <t>Metodo</t>
  </si>
  <si>
    <t>Monto</t>
  </si>
  <si>
    <t>CATEGORIA DE GASTO</t>
  </si>
  <si>
    <t>METODO DE SALIDA</t>
  </si>
  <si>
    <t>Transferencias</t>
  </si>
  <si>
    <t>Tarjetas</t>
  </si>
  <si>
    <t>Apps Delivery</t>
  </si>
  <si>
    <t>Categoria</t>
  </si>
  <si>
    <t>Total Ingresos</t>
  </si>
  <si>
    <t>Total Egresos</t>
  </si>
  <si>
    <t>TOTAL EGRESOS DEL DIA</t>
  </si>
  <si>
    <t>Sistema de Cuadre de Caja para Restaurantes  |  Generado automaticamente</t>
  </si>
  <si>
    <t>CONFIGURACION  —  LISTAS MAESTRAS</t>
  </si>
  <si>
    <t>METODOS DE PAGO</t>
  </si>
  <si>
    <t>CATEGORIAS DE GASTO</t>
  </si>
  <si>
    <t>METODOS DE SALIDA</t>
  </si>
  <si>
    <t>Proveedores</t>
  </si>
  <si>
    <t>Servicios</t>
  </si>
  <si>
    <t>Banco</t>
  </si>
  <si>
    <t>Nomina Extra</t>
  </si>
  <si>
    <t>Insumos Urgentes</t>
  </si>
  <si>
    <t>Nequi</t>
  </si>
  <si>
    <t>Transporte</t>
  </si>
  <si>
    <t>Bancolombia</t>
  </si>
  <si>
    <t>Limpieza</t>
  </si>
  <si>
    <t>Davivienda</t>
  </si>
  <si>
    <t>Mantenimiento</t>
  </si>
  <si>
    <t>Rappi</t>
  </si>
  <si>
    <t>Otros</t>
  </si>
  <si>
    <t>Estas listas alimentan automaticamente todos los menus desplegables de la hoja principal.</t>
  </si>
  <si>
    <t>Puede agregar o modificar opciones editando las celdas de arriba.</t>
  </si>
  <si>
    <t>GUIA DE USO | COMO USAR LA PLANTILLA PASO A PASO</t>
  </si>
  <si>
    <t>Esta hoja explica la plantilla en lenguaje natural. Siga el flujo de arriba hacia abajo, sin necesidad de saber Excel.</t>
  </si>
  <si>
    <t>1. Configure sus listas</t>
  </si>
  <si>
    <t>&gt;</t>
  </si>
  <si>
    <t>2. Registre la Base de Caja</t>
  </si>
  <si>
    <t>Vaya a la hoja Configuracion y edite las listas de metodos de pago, categorias de gasto y metodos de salida. Estas listas alimentan los menus desplegables.</t>
  </si>
  <si>
    <t>En el Dashboard de la hoja principal, ingrese el monto del fondo inicial en la celda amarilla 'Base de Caja'. Es el dinero para dar vueltos.</t>
  </si>
  <si>
    <t>V</t>
  </si>
  <si>
    <t>3. Registre ventas del dia</t>
  </si>
  <si>
    <t>4. Registre salidas de dinero</t>
  </si>
  <si>
    <t>En 'Registro de Ingresos', escriba cada venta: concepto, seleccione metodo de pago del desplegable, e ingrese el monto. Los totales se calculan solos.</t>
  </si>
  <si>
    <t>En 'Registro de Egresos', anote cada pago: seleccione categoria (ej: Proveedores para la carne o verduras), metodo de salida y monto.</t>
  </si>
  <si>
    <t>5. Cuente billetes (Arqueo)</t>
  </si>
  <si>
    <t>6. Verifique la Diferencia</t>
  </si>
  <si>
    <t>Al cerrar, use el Simulador de Arqueo. Ingrese la CANTIDAD de cada billete/moneda. El sistema multiplica automaticamente y alimenta el KPI de Efectivo Real.</t>
  </si>
  <si>
    <t>Si la celda DIFERENCIA queda en $0 (verde) = cuadre perfecto. Rojo = falta dinero. Naranja = sobra dinero. Revise las transacciones.</t>
  </si>
  <si>
    <t>PARA QUE SIRVE CADA LISTA DESPLEGABLE</t>
  </si>
  <si>
    <t>Metodos de Pago</t>
  </si>
  <si>
    <t>Sirve para clasificar cada venta segun como pago el cliente: Efectivo, Tarjeta, Transferencia (Nequi/Bancolombia), o App de Delivery (Rappi, etc). Esto permite calcular automaticamente cuanto dinero llego por cada canal.</t>
  </si>
  <si>
    <t>Categorias de Gasto</t>
  </si>
  <si>
    <t>Sirve para clasificar cada egreso: Proveedores (carne, verduras), Servicios (agua, luz), Nomina Extra (horas extras), Insumos Urgentes. Permite identificar en que se gasta mas dinero.</t>
  </si>
  <si>
    <t>Metodos de Salida</t>
  </si>
  <si>
    <t>Indica si el pago salio en Efectivo (de la caja) o por Banco (transferencia). Es clave para saber cuanto efectivo debe quedar fisicamente en la caja al cerrar.</t>
  </si>
  <si>
    <t>Turno</t>
  </si>
  <si>
    <t>Indica en que momento del dia se esta haciendo el cuadre: Apertura, Medio Dia, Cierre o Completo. Permite llevar control por turnos si hay varios cajeros.</t>
  </si>
  <si>
    <t>CELDAS QUE NO DEBE TOCAR (SE CALCULAN SOLAS)</t>
  </si>
  <si>
    <t>Las celdas de TOTALES por metodo de pago (Efectivo, Transferencia, Tarjeta, Apps)</t>
  </si>
  <si>
    <t>TOTAL INGRESOS DEL DIA y TOTAL EGRESOS DEL DIA</t>
  </si>
  <si>
    <t>EFECTIVO ESPERADO EN CAJA (formula automatica)</t>
  </si>
  <si>
    <t>EFECTIVO REAL FISICO (viene del Simulador de Arqueo)</t>
  </si>
  <si>
    <t>DIFERENCIA / DESCUADRE (se calcula sola)</t>
  </si>
  <si>
    <t>DINERO LIBRE REAL (formula automatica)</t>
  </si>
  <si>
    <t>Los SUBTOTALES del Simulador de Arqueo (se multiplican solos)</t>
  </si>
  <si>
    <t>SIGNIFICADO DE LOS COLORES DE ALERTA</t>
  </si>
  <si>
    <t>VERDE</t>
  </si>
  <si>
    <t>Diferencia = $0</t>
  </si>
  <si>
    <t>Cuadre Perfecto. Todo el dinero coincide.</t>
  </si>
  <si>
    <t>ROJO</t>
  </si>
  <si>
    <t>Diferencia &lt; $0</t>
  </si>
  <si>
    <t>Falta Dinero. Revise transacciones no registradas.</t>
  </si>
  <si>
    <t>NARANJA</t>
  </si>
  <si>
    <t>Diferencia &gt; $0</t>
  </si>
  <si>
    <t>Sobra Dinero. Puede haber un ingreso no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</si>
</sst>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$#,##0"/>
  </numFmts>
  <fonts count="46" x14ac:knownFonts="1">
    <font>
      <sz val="11"/>
      <color theme="1"/>
      <name val="Calibri"/>
      <family val="2"/>
      <scheme val="minor"/>
    </font>
    <font>
      <b/>
      <sz val="18"/>
      <color rgb="FFF5B800"/>
      <name val="Calibri"/>
    </font>
    <font>
      <b/>
      <sz val="11"/>
      <color rgb="FFFFD54F"/>
      <name val="Calibri"/>
    </font>
    <font>
      <b/>
      <sz val="12"/>
      <color rgb="FFFFFFFF"/>
      <name val="Calibri"/>
    </font>
    <font>
      <i/>
      <sz val="9"/>
      <color rgb="FF9E9E9E"/>
      <name val="Calibri"/>
    </font>
    <font>
      <b/>
      <sz val="10"/>
      <color rgb="FFFFD54F"/>
      <name val="Calibri"/>
    </font>
    <font>
      <b/>
      <sz val="10"/>
      <color rgb="FFFFFFFF"/>
      <name val="Calibri"/>
    </font>
    <font>
      <b/>
      <sz val="13"/>
      <color rgb="FF1A1A2E"/>
      <name val="Calibri"/>
    </font>
    <font>
      <i/>
      <sz val="9"/>
      <color rgb="FF555555"/>
      <name val="Calibri"/>
    </font>
    <font>
      <b/>
      <sz val="9"/>
      <color rgb="FFFFFFFF"/>
      <name val="Calibri"/>
    </font>
    <font>
      <sz val="9"/>
      <color rgb="FF757575"/>
      <name val="Calibri"/>
    </font>
    <font>
      <sz val="10"/>
      <color rgb="FF2D2D2D"/>
      <name val="Calibri"/>
    </font>
    <font>
      <b/>
      <sz val="10"/>
      <color rgb="FF2D2D2D"/>
      <name val="Calibri"/>
    </font>
    <font>
      <b/>
      <sz val="10"/>
      <color rgb="FF1A1A2E"/>
      <name val="Calibri"/>
    </font>
    <font>
      <b/>
      <sz val="10"/>
      <color rgb="FF00C853"/>
      <name val="Calibri"/>
    </font>
    <font>
      <b/>
      <sz val="11"/>
      <color rgb="FF00C853"/>
      <name val="Calibri"/>
    </font>
    <font>
      <b/>
      <sz val="10"/>
      <color rgb="FF2196F3"/>
      <name val="Calibri"/>
    </font>
    <font>
      <b/>
      <sz val="11"/>
      <color rgb="FF2196F3"/>
      <name val="Calibri"/>
    </font>
    <font>
      <b/>
      <sz val="10"/>
      <color rgb="FFFF9100"/>
      <name val="Calibri"/>
    </font>
    <font>
      <b/>
      <sz val="11"/>
      <color rgb="FFFF9100"/>
      <name val="Calibri"/>
    </font>
    <font>
      <b/>
      <sz val="10"/>
      <color rgb="FFFF1744"/>
      <name val="Calibri"/>
    </font>
    <font>
      <b/>
      <sz val="11"/>
      <color rgb="FFFF1744"/>
      <name val="Calibri"/>
    </font>
    <font>
      <b/>
      <sz val="12"/>
      <color rgb="FF1A1A2E"/>
      <name val="Calibri"/>
    </font>
    <font>
      <b/>
      <sz val="13"/>
      <color rgb="FFFFFFFF"/>
      <name val="Calibri"/>
    </font>
    <font>
      <b/>
      <sz val="13"/>
      <color rgb="FFF5B800"/>
      <name val="Calibri"/>
    </font>
    <font>
      <b/>
      <sz val="11"/>
      <color rgb="FF2D2D2D"/>
      <name val="Calibri"/>
    </font>
    <font>
      <b/>
      <sz val="14"/>
      <color rgb="FF1A1A2E"/>
      <name val="Calibri"/>
    </font>
    <font>
      <i/>
      <sz val="8"/>
      <color rgb="FF757575"/>
      <name val="Calibri"/>
    </font>
    <font>
      <b/>
      <sz val="13"/>
      <color rgb="FF00C853"/>
      <name val="Calibri"/>
    </font>
    <font>
      <b/>
      <sz val="13"/>
      <color rgb="FFFF1744"/>
      <name val="Calibri"/>
    </font>
    <font>
      <b/>
      <sz val="13"/>
      <color rgb="FF2196F3"/>
      <name val="Calibri"/>
    </font>
    <font>
      <b/>
      <sz val="13"/>
      <color rgb="FFFF9100"/>
      <name val="Calibri"/>
    </font>
    <font>
      <b/>
      <sz val="12"/>
      <color rgb="FFF5B800"/>
      <name val="Calibri"/>
    </font>
    <font>
      <b/>
      <sz val="10"/>
      <color rgb="FF757575"/>
      <name val="Calibri"/>
    </font>
    <font>
      <b/>
      <sz val="16"/>
      <color rgb="FF1A1A2E"/>
      <name val="Calibri"/>
    </font>
    <font>
      <b/>
      <sz val="11"/>
      <color rgb="FF1A1A2E"/>
      <name val="Calibri"/>
    </font>
    <font>
      <sz val="8"/>
      <color rgb="FF9E9E9E"/>
      <name val="Calibri"/>
    </font>
    <font>
      <sz val="8"/>
      <color rgb="FF2D2D2D"/>
      <name val="Calibri"/>
    </font>
    <font>
      <b/>
      <sz val="16"/>
      <color rgb="FFF5B800"/>
      <name val="Calibri"/>
    </font>
    <font>
      <i/>
      <sz val="9"/>
      <color rgb="FF757575"/>
      <name val="Calibri"/>
    </font>
    <font>
      <b/>
      <sz val="9"/>
      <color rgb="FF2D2D2D"/>
      <name val="Calibri"/>
    </font>
    <font>
      <sz val="9"/>
      <color rgb="FF555555"/>
      <name val="Calibri"/>
    </font>
    <font>
      <b/>
      <sz val="10"/>
      <color rgb="FFE6A800"/>
      <name val="Calibri"/>
    </font>
    <font>
      <b/>
      <sz val="14"/>
      <color rgb="FFE6A800"/>
      <name val="Calibri"/>
    </font>
    <font>
      <b/>
      <sz val="12"/>
      <color rgb="FFFF1744"/>
      <name val="Calibri"/>
    </font>
    <font>
      <sz val="9"/>
      <color rgb="FFFF1744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A1A2E"/>
        <bgColor rgb="FF1A1A2E"/>
      </patternFill>
    </fill>
    <fill>
      <patternFill patternType="solid">
        <fgColor rgb="FF0F3460"/>
        <bgColor rgb="FF0F3460"/>
      </patternFill>
    </fill>
    <fill>
      <patternFill patternType="solid">
        <fgColor rgb="FFF5B800"/>
        <bgColor rgb="FFF5B800"/>
      </patternFill>
    </fill>
    <fill>
      <patternFill patternType="solid">
        <fgColor rgb="FFFAFAFA"/>
        <bgColor rgb="FFFAFAFA"/>
      </patternFill>
    </fill>
    <fill>
      <patternFill patternType="solid">
        <fgColor rgb="FF424242"/>
        <bgColor rgb="FF424242"/>
      </patternFill>
    </fill>
    <fill>
      <patternFill patternType="solid">
        <fgColor rgb="FFFFFDF5"/>
        <bgColor rgb="FFFFFDF5"/>
      </patternFill>
    </fill>
    <fill>
      <patternFill patternType="solid">
        <fgColor rgb="FFFFF3CC"/>
        <bgColor rgb="FFFFF3CC"/>
      </patternFill>
    </fill>
    <fill>
      <patternFill patternType="solid">
        <fgColor rgb="FFFF1744"/>
        <bgColor rgb="FFFF1744"/>
      </patternFill>
    </fill>
    <fill>
      <patternFill patternType="solid">
        <fgColor rgb="FF16213E"/>
        <bgColor rgb="FF16213E"/>
      </patternFill>
    </fill>
    <fill>
      <patternFill patternType="solid">
        <fgColor rgb="FFFFF8E1"/>
        <bgColor rgb="FFFFF8E1"/>
      </patternFill>
    </fill>
    <fill>
      <patternFill patternType="solid">
        <fgColor rgb="FFE8F5E9"/>
        <bgColor rgb="FFE8F5E9"/>
      </patternFill>
    </fill>
    <fill>
      <patternFill patternType="solid">
        <fgColor rgb="FFFFEBEE"/>
        <bgColor rgb="FFFFEBEE"/>
      </patternFill>
    </fill>
    <fill>
      <patternFill patternType="solid">
        <fgColor rgb="FFE3F2FD"/>
        <bgColor rgb="FFE3F2FD"/>
      </patternFill>
    </fill>
    <fill>
      <patternFill patternType="solid">
        <fgColor rgb="FFFFF3E0"/>
        <bgColor rgb="FFFFF3E0"/>
      </patternFill>
    </fill>
    <fill>
      <patternFill patternType="solid">
        <fgColor rgb="FFFFD54F"/>
        <bgColor rgb="FFFFD54F"/>
      </patternFill>
    </fill>
  </fills>
  <borders count="18">
    <border>
      <left/>
      <right/>
      <top/>
      <bottom/>
      <diagonal/>
    </border>
    <border>
      <left style="thin">
        <color rgb="FFF5B800"/>
      </left>
      <right style="thin">
        <color rgb="FFF5B800"/>
      </right>
      <top style="thin">
        <color rgb="FFF5B800"/>
      </top>
      <bottom style="thin">
        <color rgb="FFF5B800"/>
      </bottom>
      <diagonal/>
    </border>
    <border>
      <left style="thin">
        <color rgb="FFE6A800"/>
      </left>
      <right style="thin">
        <color rgb="FFE6A800"/>
      </right>
      <top style="thin">
        <color rgb="FFE6A800"/>
      </top>
      <bottom style="thin">
        <color rgb="FFE6A800"/>
      </bottom>
      <diagonal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FFD54F"/>
      </left>
      <right style="thin">
        <color rgb="FFFFD54F"/>
      </right>
      <top style="thin">
        <color rgb="FFFFD54F"/>
      </top>
      <bottom style="thin">
        <color rgb="FFFFD54F"/>
      </bottom>
      <diagonal/>
    </border>
    <border>
      <left style="thin">
        <color rgb="FFFF1744"/>
      </left>
      <right style="thin">
        <color rgb="FFFF1744"/>
      </right>
      <top style="thin">
        <color rgb="FFFF1744"/>
      </top>
      <bottom style="thin">
        <color rgb="FFFF1744"/>
      </bottom>
      <diagonal/>
    </border>
    <border>
      <left style="thin">
        <color rgb="FF1A1A2E"/>
      </left>
      <right style="thin">
        <color rgb="FF1A1A2E"/>
      </right>
      <top style="thin">
        <color rgb="FF1A1A2E"/>
      </top>
      <bottom style="thin">
        <color rgb="FF1A1A2E"/>
      </bottom>
      <diagonal/>
    </border>
    <border>
      <left style="medium">
        <color rgb="FFF5B800"/>
      </left>
      <right style="medium">
        <color rgb="FFF5B800"/>
      </right>
      <top style="medium">
        <color rgb="FFF5B800"/>
      </top>
      <bottom style="medium">
        <color rgb="FFF5B800"/>
      </bottom>
      <diagonal/>
    </border>
    <border>
      <left style="thin">
        <color rgb="FFF5B800"/>
      </left>
      <right style="thin">
        <color rgb="FFF5B800"/>
      </right>
      <top style="thin">
        <color rgb="FFE0E0E0"/>
      </top>
      <bottom style="thin">
        <color rgb="FFE0E0E0"/>
      </bottom>
      <diagonal/>
    </border>
    <border>
      <left/>
      <right/>
      <top style="thin">
        <color rgb="FFF5B800"/>
      </top>
      <bottom style="thin">
        <color rgb="FFF5B800"/>
      </bottom>
      <diagonal/>
    </border>
    <border>
      <left style="thin">
        <color rgb="FFE6A800"/>
      </left>
      <right style="thin">
        <color rgb="FFE6A800"/>
      </right>
      <top style="thin">
        <color rgb="FFE6A800"/>
      </top>
      <bottom/>
      <diagonal/>
    </border>
    <border>
      <left style="thin">
        <color rgb="FFE6A800"/>
      </left>
      <right style="thin">
        <color rgb="FFE6A800"/>
      </right>
      <top/>
      <bottom/>
      <diagonal/>
    </border>
    <border>
      <left style="thin">
        <color rgb="FFE6A800"/>
      </left>
      <right style="thin">
        <color rgb="FFE6A800"/>
      </right>
      <top/>
      <bottom style="thin">
        <color rgb="FFE6A800"/>
      </bottom>
      <diagonal/>
    </border>
    <border>
      <left/>
      <right/>
      <top style="medium">
        <color rgb="FFE6A800"/>
      </top>
      <bottom style="medium">
        <color rgb="FFE6A800"/>
      </bottom>
      <diagonal/>
    </border>
    <border>
      <left/>
      <right/>
      <top style="medium">
        <color rgb="FFFF1744"/>
      </top>
      <bottom style="medium">
        <color rgb="FFFF1744"/>
      </bottom>
      <diagonal/>
    </border>
    <border>
      <left style="thin">
        <color rgb="FF00C853"/>
      </left>
      <right style="thin">
        <color rgb="FF00C853"/>
      </right>
      <top style="thin">
        <color rgb="FF00C853"/>
      </top>
      <bottom style="thin">
        <color rgb="FF00C853"/>
      </bottom>
      <diagonal/>
    </border>
    <border>
      <left style="thin">
        <color rgb="FFFF9100"/>
      </left>
      <right style="thin">
        <color rgb="FFFF9100"/>
      </right>
      <top style="thin">
        <color rgb="FFFF9100"/>
      </top>
      <bottom style="thin">
        <color rgb="FFFF91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0" fillId="5" borderId="0" xfId="0" applyFill="1"/>
    <xf numFmtId="0" fontId="0" fillId="2" borderId="0" xfId="0" applyFill="1"/>
    <xf numFmtId="0" fontId="9" fillId="7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center" vertical="center" wrapText="1"/>
    </xf>
    <xf numFmtId="3" fontId="12" fillId="8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righ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5" fillId="8" borderId="9" xfId="0" applyFont="1" applyFill="1" applyBorder="1" applyAlignment="1">
      <alignment horizontal="center" vertical="center" wrapText="1"/>
    </xf>
    <xf numFmtId="165" fontId="12" fillId="8" borderId="4" xfId="0" applyNumberFormat="1" applyFont="1" applyFill="1" applyBorder="1" applyAlignment="1">
      <alignment horizontal="right" vertical="center" wrapText="1"/>
    </xf>
    <xf numFmtId="0" fontId="25" fillId="2" borderId="9" xfId="0" applyFont="1" applyFill="1" applyBorder="1" applyAlignment="1">
      <alignment horizontal="center" vertical="center" wrapText="1"/>
    </xf>
    <xf numFmtId="165" fontId="12" fillId="2" borderId="4" xfId="0" applyNumberFormat="1" applyFont="1" applyFill="1" applyBorder="1" applyAlignment="1">
      <alignment horizontal="right" vertical="center" wrapText="1"/>
    </xf>
    <xf numFmtId="0" fontId="0" fillId="9" borderId="5" xfId="0" applyFill="1" applyBorder="1"/>
    <xf numFmtId="0" fontId="13" fillId="9" borderId="5" xfId="0" applyFont="1" applyFill="1" applyBorder="1" applyAlignment="1">
      <alignment horizontal="left" vertical="center" wrapText="1"/>
    </xf>
    <xf numFmtId="0" fontId="0" fillId="2" borderId="4" xfId="0" applyFill="1" applyBorder="1"/>
    <xf numFmtId="0" fontId="14" fillId="2" borderId="4" xfId="0" applyFont="1" applyFill="1" applyBorder="1" applyAlignment="1">
      <alignment horizontal="left" vertical="center" wrapText="1"/>
    </xf>
    <xf numFmtId="165" fontId="15" fillId="2" borderId="4" xfId="0" applyNumberFormat="1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left" vertical="center" wrapText="1"/>
    </xf>
    <xf numFmtId="165" fontId="17" fillId="2" borderId="4" xfId="0" applyNumberFormat="1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left" vertical="center" wrapText="1"/>
    </xf>
    <xf numFmtId="165" fontId="19" fillId="2" borderId="4" xfId="0" applyNumberFormat="1" applyFont="1" applyFill="1" applyBorder="1" applyAlignment="1">
      <alignment horizontal="right" vertical="center" wrapText="1"/>
    </xf>
    <xf numFmtId="0" fontId="20" fillId="2" borderId="4" xfId="0" applyFont="1" applyFill="1" applyBorder="1" applyAlignment="1">
      <alignment horizontal="left" vertical="center" wrapText="1"/>
    </xf>
    <xf numFmtId="165" fontId="21" fillId="2" borderId="4" xfId="0" applyNumberFormat="1" applyFont="1" applyFill="1" applyBorder="1" applyAlignment="1">
      <alignment horizontal="right" vertical="center" wrapText="1"/>
    </xf>
    <xf numFmtId="0" fontId="0" fillId="5" borderId="2" xfId="0" applyFill="1" applyBorder="1"/>
    <xf numFmtId="165" fontId="7" fillId="5" borderId="2" xfId="0" applyNumberFormat="1" applyFont="1" applyFill="1" applyBorder="1" applyAlignment="1">
      <alignment horizontal="right" vertical="center" wrapText="1"/>
    </xf>
    <xf numFmtId="165" fontId="26" fillId="5" borderId="2" xfId="0" applyNumberFormat="1" applyFont="1" applyFill="1" applyBorder="1" applyAlignment="1">
      <alignment horizontal="right" vertical="center" wrapText="1"/>
    </xf>
    <xf numFmtId="0" fontId="36" fillId="2" borderId="0" xfId="0" applyFont="1" applyFill="1"/>
    <xf numFmtId="3" fontId="37" fillId="2" borderId="0" xfId="0" applyNumberFormat="1" applyFont="1" applyFill="1"/>
    <xf numFmtId="3" fontId="20" fillId="8" borderId="4" xfId="0" applyNumberFormat="1" applyFont="1" applyFill="1" applyBorder="1" applyAlignment="1">
      <alignment horizontal="right" vertical="center" wrapText="1"/>
    </xf>
    <xf numFmtId="3" fontId="20" fillId="2" borderId="4" xfId="0" applyNumberFormat="1" applyFont="1" applyFill="1" applyBorder="1" applyAlignment="1">
      <alignment horizontal="right" vertical="center" wrapText="1"/>
    </xf>
    <xf numFmtId="0" fontId="37" fillId="2" borderId="0" xfId="0" applyFont="1" applyFill="1"/>
    <xf numFmtId="3" fontId="0" fillId="2" borderId="0" xfId="0" applyNumberFormat="1" applyFill="1"/>
    <xf numFmtId="0" fontId="0" fillId="10" borderId="6" xfId="0" applyFill="1" applyBorder="1"/>
    <xf numFmtId="0" fontId="3" fillId="10" borderId="6" xfId="0" applyFont="1" applyFill="1" applyBorder="1" applyAlignment="1">
      <alignment horizontal="left" vertical="center" wrapText="1"/>
    </xf>
    <xf numFmtId="165" fontId="23" fillId="10" borderId="6" xfId="0" applyNumberFormat="1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20" fillId="14" borderId="6" xfId="0" applyFont="1" applyFill="1" applyBorder="1" applyAlignment="1">
      <alignment horizontal="center" vertical="center" wrapText="1"/>
    </xf>
    <xf numFmtId="0" fontId="18" fillId="16" borderId="17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26" fillId="9" borderId="5" xfId="0" applyNumberFormat="1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0" fillId="14" borderId="4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4" fillId="13" borderId="4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18" fillId="16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left" vertical="center" wrapText="1"/>
    </xf>
    <xf numFmtId="0" fontId="16" fillId="15" borderId="4" xfId="0" applyFont="1" applyFill="1" applyBorder="1" applyAlignment="1">
      <alignment horizontal="left" vertical="center" wrapText="1"/>
    </xf>
    <xf numFmtId="165" fontId="28" fillId="13" borderId="4" xfId="0" applyNumberFormat="1" applyFont="1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32" fillId="3" borderId="7" xfId="0" applyFont="1" applyFill="1" applyBorder="1" applyAlignment="1">
      <alignment horizontal="left" vertical="center" wrapText="1"/>
    </xf>
    <xf numFmtId="0" fontId="25" fillId="9" borderId="5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left" vertical="center" wrapText="1"/>
    </xf>
    <xf numFmtId="165" fontId="29" fillId="14" borderId="4" xfId="0" applyNumberFormat="1" applyFont="1" applyFill="1" applyBorder="1" applyAlignment="1">
      <alignment horizontal="center" vertical="center" wrapText="1"/>
    </xf>
    <xf numFmtId="0" fontId="29" fillId="14" borderId="4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5" fillId="17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165" fontId="34" fillId="5" borderId="2" xfId="0" applyNumberFormat="1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165" fontId="30" fillId="15" borderId="4" xfId="0" applyNumberFormat="1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center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5" fontId="31" fillId="16" borderId="4" xfId="0" applyNumberFormat="1" applyFont="1" applyFill="1" applyBorder="1" applyAlignment="1">
      <alignment horizontal="center" vertical="center" wrapText="1"/>
    </xf>
    <xf numFmtId="0" fontId="31" fillId="16" borderId="4" xfId="0" applyFont="1" applyFill="1" applyBorder="1" applyAlignment="1">
      <alignment horizontal="center" vertical="center" wrapText="1"/>
    </xf>
    <xf numFmtId="165" fontId="26" fillId="17" borderId="2" xfId="0" applyNumberFormat="1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right" vertical="center" wrapText="1"/>
    </xf>
    <xf numFmtId="165" fontId="26" fillId="12" borderId="8" xfId="0" applyNumberFormat="1" applyFont="1" applyFill="1" applyBorder="1" applyAlignment="1">
      <alignment horizontal="center" vertical="center" wrapText="1"/>
    </xf>
    <xf numFmtId="0" fontId="26" fillId="12" borderId="8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35" fillId="5" borderId="2" xfId="0" applyFont="1" applyFill="1" applyBorder="1" applyAlignment="1">
      <alignment horizontal="left" vertical="center" wrapText="1"/>
    </xf>
    <xf numFmtId="0" fontId="38" fillId="3" borderId="0" xfId="0" applyFont="1" applyFill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41" fillId="16" borderId="17" xfId="0" applyFont="1" applyFill="1" applyBorder="1" applyAlignment="1">
      <alignment horizontal="left" vertical="center" wrapText="1"/>
    </xf>
    <xf numFmtId="0" fontId="35" fillId="9" borderId="11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left" vertical="top" wrapText="1"/>
    </xf>
    <xf numFmtId="0" fontId="42" fillId="9" borderId="13" xfId="0" applyFont="1" applyFill="1" applyBorder="1" applyAlignment="1">
      <alignment horizontal="center" vertical="center" wrapText="1"/>
    </xf>
    <xf numFmtId="0" fontId="12" fillId="16" borderId="17" xfId="0" applyFont="1" applyFill="1" applyBorder="1" applyAlignment="1">
      <alignment horizontal="center" vertical="center" wrapText="1"/>
    </xf>
    <xf numFmtId="0" fontId="45" fillId="14" borderId="6" xfId="0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41" fillId="13" borderId="16" xfId="0" applyFont="1" applyFill="1" applyBorder="1" applyAlignment="1">
      <alignment horizontal="left"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40" fillId="9" borderId="10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left" vertical="top" wrapText="1"/>
    </xf>
    <xf numFmtId="0" fontId="44" fillId="14" borderId="15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41" fillId="14" borderId="6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ont>
        <b/>
        <sz val="11"/>
        <color rgb="FFFF9100"/>
        <name val="Calibri"/>
      </font>
      <fill>
        <patternFill patternType="solid">
          <fgColor rgb="FFFFF3E0"/>
        </patternFill>
      </fill>
    </dxf>
    <dxf>
      <font>
        <b/>
        <sz val="11"/>
        <color rgb="FFFF1744"/>
        <name val="Calibri"/>
      </font>
      <fill>
        <patternFill patternType="solid">
          <fgColor rgb="FFFFEBEE"/>
        </patternFill>
      </fill>
    </dxf>
    <dxf>
      <font>
        <b/>
        <sz val="11"/>
        <color rgb="FF00C853"/>
        <name val="Calibri"/>
      </font>
      <fill>
        <patternFill patternType="solid">
          <fgColor rgb="FFE8F5E9"/>
        </patternFill>
      </fill>
    </dxf>
    <dxf>
      <font>
        <b/>
        <sz val="18"/>
        <color rgb="FFFFFFFF"/>
        <name val="Calibri"/>
      </font>
      <fill>
        <patternFill patternType="solid">
          <fgColor rgb="FFFF9100"/>
        </patternFill>
      </fill>
    </dxf>
    <dxf>
      <font>
        <b/>
        <sz val="18"/>
        <color rgb="FFFFFFFF"/>
        <name val="Calibri"/>
      </font>
      <fill>
        <patternFill patternType="solid">
          <fgColor rgb="FFFF1744"/>
        </patternFill>
      </fill>
    </dxf>
    <dxf>
      <font>
        <b/>
        <sz val="18"/>
        <color rgb="FFFFFFFF"/>
        <name val="Calibri"/>
      </font>
      <fill>
        <patternFill patternType="solid">
          <fgColor rgb="FF00C8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s-CO"/>
              <a:t>Distribucion de Ingresos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'Cuadre de Caja'!$I$45</c:f>
              <c:strCache>
                <c:ptCount val="1"/>
                <c:pt idx="0">
                  <c:v>Monto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F5B80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7A-49A9-A0C5-F33D828D4152}"/>
              </c:ext>
            </c:extLst>
          </c:dPt>
          <c:dPt>
            <c:idx val="1"/>
            <c:bubble3D val="0"/>
            <c:spPr>
              <a:solidFill>
                <a:srgbClr val="55555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7A-49A9-A0C5-F33D828D4152}"/>
              </c:ext>
            </c:extLst>
          </c:dPt>
          <c:dPt>
            <c:idx val="2"/>
            <c:bubble3D val="0"/>
            <c:spPr>
              <a:solidFill>
                <a:srgbClr val="FFD54F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7A-49A9-A0C5-F33D828D4152}"/>
              </c:ext>
            </c:extLst>
          </c:dPt>
          <c:dPt>
            <c:idx val="3"/>
            <c:bubble3D val="0"/>
            <c:spPr>
              <a:solidFill>
                <a:srgbClr val="9E9E9E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7A-49A9-A0C5-F33D828D4152}"/>
              </c:ext>
            </c:extLst>
          </c:dPt>
          <c:dLbls>
            <c:dLbl>
              <c:idx val="0"/>
              <c:layout>
                <c:manualLayout>
                  <c:x val="-0.39251388888888888"/>
                  <c:y val="0.3020659722222222"/>
                </c:manualLayout>
              </c:layout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7A-49A9-A0C5-F33D828D4152}"/>
                </c:ext>
              </c:extLst>
            </c:dLbl>
            <c:dLbl>
              <c:idx val="1"/>
              <c:layout>
                <c:manualLayout>
                  <c:x val="-0.35282630208333332"/>
                  <c:y val="6.2471064814814813E-2"/>
                </c:manualLayout>
              </c:layout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7A-49A9-A0C5-F33D828D4152}"/>
                </c:ext>
              </c:extLst>
            </c:dLbl>
            <c:dLbl>
              <c:idx val="2"/>
              <c:layout>
                <c:manualLayout>
                  <c:x val="0.24193489583333333"/>
                  <c:y val="9.3339120370370371E-2"/>
                </c:manualLayout>
              </c:layout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7A-49A9-A0C5-F33D828D4152}"/>
                </c:ext>
              </c:extLst>
            </c:dLbl>
            <c:dLbl>
              <c:idx val="3"/>
              <c:layout>
                <c:manualLayout>
                  <c:x val="-9.3203993055555559E-2"/>
                  <c:y val="0.17271412037037037"/>
                </c:manualLayout>
              </c:layout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7A-49A9-A0C5-F33D828D41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'Cuadre de Caja'!$H$46:$H$49</c:f>
              <c:strCache>
                <c:ptCount val="4"/>
                <c:pt idx="0">
                  <c:v>Efectivo</c:v>
                </c:pt>
                <c:pt idx="1">
                  <c:v>Transferencias</c:v>
                </c:pt>
                <c:pt idx="2">
                  <c:v>Tarjetas</c:v>
                </c:pt>
                <c:pt idx="3">
                  <c:v>Apps Delivery</c:v>
                </c:pt>
              </c:strCache>
            </c:strRef>
          </c:cat>
          <c:val>
            <c:numRef>
              <c:f>'Cuadre de Caja'!$I$46:$I$49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7A-49A9-A0C5-F33D828D415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s-CO"/>
              <a:t>Ingresos vs Gastos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'Cuadre de Caja'!$I$51</c:f>
              <c:strCache>
                <c:ptCount val="1"/>
                <c:pt idx="0">
                  <c:v>Monto</c:v>
                </c:pt>
              </c:strCache>
            </c:strRef>
          </c:tx>
          <c:spPr>
            <a:ln>
              <a:prstDash val="solid"/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5B80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74-431A-8700-D978A4591145}"/>
              </c:ext>
            </c:extLst>
          </c:dPt>
          <c:dPt>
            <c:idx val="1"/>
            <c:invertIfNegative val="1"/>
            <c:bubble3D val="0"/>
            <c:spPr>
              <a:solidFill>
                <a:srgbClr val="FF1744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74-431A-8700-D978A45911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'Cuadre de Caja'!$H$52:$H$53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'Cuadre de Caja'!$I$52:$I$53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4-431A-8700-D978A459114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66</xdr:row>
      <xdr:rowOff>0</xdr:rowOff>
    </xdr:from>
    <xdr:ext cx="5760000" cy="30691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709083</xdr:colOff>
      <xdr:row>65</xdr:row>
      <xdr:rowOff>169333</xdr:rowOff>
    </xdr:from>
    <xdr:ext cx="5760000" cy="3164417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B800"/>
  </sheetPr>
  <dimension ref="A1:N110"/>
  <sheetViews>
    <sheetView showGridLines="0" tabSelected="1" zoomScale="90" workbookViewId="0">
      <selection activeCell="H86" sqref="H86"/>
    </sheetView>
  </sheetViews>
  <sheetFormatPr baseColWidth="10" defaultColWidth="9.140625" defaultRowHeight="15" x14ac:dyDescent="0.25"/>
  <cols>
    <col min="1" max="1" width="3" customWidth="1"/>
    <col min="2" max="2" width="6" customWidth="1"/>
    <col min="3" max="3" width="28" customWidth="1"/>
    <col min="4" max="4" width="22" customWidth="1"/>
    <col min="5" max="5" width="18" customWidth="1"/>
    <col min="6" max="6" width="3" customWidth="1"/>
    <col min="7" max="7" width="4" customWidth="1"/>
    <col min="8" max="8" width="28" customWidth="1"/>
    <col min="9" max="9" width="22" customWidth="1"/>
    <col min="10" max="10" width="3" customWidth="1"/>
    <col min="11" max="11" width="22" customWidth="1"/>
    <col min="12" max="12" width="14" customWidth="1"/>
    <col min="13" max="13" width="18" customWidth="1"/>
    <col min="14" max="14" width="3" customWidth="1"/>
  </cols>
  <sheetData>
    <row r="1" spans="1:14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2" customHeight="1" x14ac:dyDescent="0.25">
      <c r="A2" s="1"/>
      <c r="B2" s="57" t="s">
        <v>0</v>
      </c>
      <c r="C2" s="57"/>
      <c r="D2" s="57"/>
      <c r="E2" s="57"/>
      <c r="F2" s="57"/>
      <c r="G2" s="57"/>
      <c r="H2" s="57"/>
      <c r="I2" s="57"/>
      <c r="J2" s="1"/>
      <c r="K2" s="2" t="s">
        <v>1</v>
      </c>
      <c r="L2" s="48"/>
      <c r="M2" s="49"/>
      <c r="N2" s="1"/>
    </row>
    <row r="3" spans="1:14" ht="27.95" customHeight="1" x14ac:dyDescent="0.25">
      <c r="A3" s="1"/>
      <c r="B3" s="55" t="s">
        <v>2</v>
      </c>
      <c r="C3" s="55"/>
      <c r="D3" s="55"/>
      <c r="E3" s="55"/>
      <c r="F3" s="55"/>
      <c r="G3" s="55"/>
      <c r="H3" s="55"/>
      <c r="I3" s="55"/>
      <c r="J3" s="1"/>
      <c r="K3" s="3" t="s">
        <v>3</v>
      </c>
      <c r="L3" s="58"/>
      <c r="M3" s="58"/>
      <c r="N3" s="1"/>
    </row>
    <row r="4" spans="1:14" ht="3.9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2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36" customHeight="1" x14ac:dyDescent="0.25">
      <c r="A6" s="5"/>
      <c r="B6" s="53" t="s">
        <v>4</v>
      </c>
      <c r="C6" s="53"/>
      <c r="D6" s="53"/>
      <c r="E6" s="53"/>
      <c r="F6" s="5"/>
      <c r="G6" s="5"/>
      <c r="H6" s="65" t="s">
        <v>5</v>
      </c>
      <c r="I6" s="65"/>
      <c r="J6" s="65"/>
      <c r="K6" s="65"/>
      <c r="L6" s="65"/>
      <c r="M6" s="65"/>
      <c r="N6" s="5"/>
    </row>
    <row r="7" spans="1:14" ht="21.95" customHeight="1" x14ac:dyDescent="0.25">
      <c r="A7" s="5"/>
      <c r="B7" s="64" t="s">
        <v>6</v>
      </c>
      <c r="C7" s="64"/>
      <c r="D7" s="64"/>
      <c r="E7" s="64"/>
      <c r="F7" s="5"/>
      <c r="G7" s="5"/>
      <c r="H7" s="59" t="s">
        <v>7</v>
      </c>
      <c r="I7" s="59"/>
      <c r="J7" s="59"/>
      <c r="K7" s="59"/>
      <c r="L7" s="59"/>
      <c r="M7" s="59"/>
      <c r="N7" s="5"/>
    </row>
    <row r="8" spans="1:14" ht="8.1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36" customHeight="1" x14ac:dyDescent="0.25">
      <c r="A9" s="5"/>
      <c r="B9" s="6" t="s">
        <v>8</v>
      </c>
      <c r="C9" s="6" t="s">
        <v>9</v>
      </c>
      <c r="D9" s="6" t="s">
        <v>10</v>
      </c>
      <c r="E9" s="6" t="s">
        <v>11</v>
      </c>
      <c r="F9" s="5"/>
      <c r="G9" s="5"/>
      <c r="H9" s="67" t="s">
        <v>12</v>
      </c>
      <c r="I9" s="67"/>
      <c r="J9" s="67"/>
      <c r="K9" s="67"/>
      <c r="L9" s="86"/>
      <c r="M9" s="87"/>
      <c r="N9" s="5"/>
    </row>
    <row r="10" spans="1:14" ht="18" customHeight="1" x14ac:dyDescent="0.25">
      <c r="A10" s="5"/>
      <c r="B10" s="7">
        <v>1</v>
      </c>
      <c r="C10" s="8"/>
      <c r="D10" s="9"/>
      <c r="E10" s="10"/>
      <c r="F10" s="5"/>
      <c r="G10" s="5"/>
      <c r="H10" s="89" t="s">
        <v>13</v>
      </c>
      <c r="I10" s="89"/>
      <c r="J10" s="89"/>
      <c r="K10" s="89"/>
      <c r="L10" s="89"/>
      <c r="M10" s="89"/>
      <c r="N10" s="5"/>
    </row>
    <row r="11" spans="1:14" ht="24" customHeight="1" x14ac:dyDescent="0.25">
      <c r="A11" s="5"/>
      <c r="B11" s="11">
        <v>2</v>
      </c>
      <c r="C11" s="12"/>
      <c r="D11" s="13"/>
      <c r="E11" s="14"/>
      <c r="F11" s="5"/>
      <c r="G11" s="5"/>
      <c r="H11" s="5"/>
      <c r="I11" s="5"/>
      <c r="J11" s="5"/>
      <c r="K11" s="5"/>
      <c r="L11" s="5"/>
      <c r="M11" s="5"/>
      <c r="N11" s="5"/>
    </row>
    <row r="12" spans="1:14" ht="32.1" customHeight="1" x14ac:dyDescent="0.25">
      <c r="A12" s="5"/>
      <c r="B12" s="7">
        <v>3</v>
      </c>
      <c r="C12" s="8"/>
      <c r="D12" s="9"/>
      <c r="E12" s="10"/>
      <c r="F12" s="5"/>
      <c r="G12" s="5"/>
      <c r="H12" s="54" t="s">
        <v>14</v>
      </c>
      <c r="I12" s="54"/>
      <c r="J12" s="54"/>
      <c r="K12" s="54"/>
      <c r="L12" s="61">
        <f>E41</f>
        <v>0</v>
      </c>
      <c r="M12" s="62"/>
      <c r="N12" s="5"/>
    </row>
    <row r="13" spans="1:14" ht="32.1" customHeight="1" x14ac:dyDescent="0.25">
      <c r="A13" s="5"/>
      <c r="B13" s="11">
        <v>4</v>
      </c>
      <c r="C13" s="12"/>
      <c r="D13" s="13"/>
      <c r="E13" s="14"/>
      <c r="F13" s="5"/>
      <c r="G13" s="5"/>
      <c r="H13" s="52" t="s">
        <v>15</v>
      </c>
      <c r="I13" s="52"/>
      <c r="J13" s="52"/>
      <c r="K13" s="52"/>
      <c r="L13" s="69">
        <f>E64</f>
        <v>0</v>
      </c>
      <c r="M13" s="70"/>
      <c r="N13" s="5"/>
    </row>
    <row r="14" spans="1:14" ht="32.1" customHeight="1" x14ac:dyDescent="0.25">
      <c r="A14" s="5"/>
      <c r="B14" s="7">
        <v>5</v>
      </c>
      <c r="C14" s="8"/>
      <c r="D14" s="9"/>
      <c r="E14" s="10"/>
      <c r="F14" s="5"/>
      <c r="G14" s="5"/>
      <c r="H14" s="60" t="s">
        <v>16</v>
      </c>
      <c r="I14" s="60"/>
      <c r="J14" s="60"/>
      <c r="K14" s="60"/>
      <c r="L14" s="76">
        <f>E37</f>
        <v>0</v>
      </c>
      <c r="M14" s="77"/>
      <c r="N14" s="5"/>
    </row>
    <row r="15" spans="1:14" ht="32.1" customHeight="1" x14ac:dyDescent="0.25">
      <c r="A15" s="5"/>
      <c r="B15" s="11">
        <v>6</v>
      </c>
      <c r="C15" s="12"/>
      <c r="D15" s="13"/>
      <c r="E15" s="14"/>
      <c r="F15" s="5"/>
      <c r="G15" s="5"/>
      <c r="H15" s="56" t="s">
        <v>17</v>
      </c>
      <c r="I15" s="56"/>
      <c r="J15" s="56"/>
      <c r="K15" s="56"/>
      <c r="L15" s="80">
        <f>E63</f>
        <v>0</v>
      </c>
      <c r="M15" s="81"/>
      <c r="N15" s="5"/>
    </row>
    <row r="16" spans="1:14" ht="9.9499999999999993" customHeight="1" x14ac:dyDescent="0.25">
      <c r="A16" s="5"/>
      <c r="B16" s="7">
        <v>7</v>
      </c>
      <c r="C16" s="8"/>
      <c r="D16" s="9"/>
      <c r="E16" s="10"/>
      <c r="F16" s="5"/>
      <c r="G16" s="5"/>
      <c r="H16" s="5"/>
      <c r="I16" s="5"/>
      <c r="J16" s="5"/>
      <c r="K16" s="5"/>
      <c r="L16" s="5"/>
      <c r="M16" s="5"/>
      <c r="N16" s="5"/>
    </row>
    <row r="17" spans="1:14" ht="36" customHeight="1" x14ac:dyDescent="0.25">
      <c r="A17" s="5"/>
      <c r="B17" s="11">
        <v>8</v>
      </c>
      <c r="C17" s="12"/>
      <c r="D17" s="13"/>
      <c r="E17" s="14"/>
      <c r="F17" s="5"/>
      <c r="G17" s="5"/>
      <c r="H17" s="67" t="s">
        <v>18</v>
      </c>
      <c r="I17" s="67"/>
      <c r="J17" s="67"/>
      <c r="K17" s="67"/>
      <c r="L17" s="50">
        <f>L9+E37-E63</f>
        <v>0</v>
      </c>
      <c r="M17" s="51"/>
      <c r="N17" s="5"/>
    </row>
    <row r="18" spans="1:14" ht="36" customHeight="1" x14ac:dyDescent="0.25">
      <c r="A18" s="5"/>
      <c r="B18" s="7">
        <v>9</v>
      </c>
      <c r="C18" s="8"/>
      <c r="D18" s="9"/>
      <c r="E18" s="10"/>
      <c r="F18" s="5"/>
      <c r="G18" s="5"/>
      <c r="H18" s="72" t="s">
        <v>19</v>
      </c>
      <c r="I18" s="72"/>
      <c r="J18" s="72"/>
      <c r="K18" s="72"/>
      <c r="L18" s="82">
        <f>M42</f>
        <v>0</v>
      </c>
      <c r="M18" s="83"/>
      <c r="N18" s="5"/>
    </row>
    <row r="19" spans="1:14" ht="24" customHeight="1" x14ac:dyDescent="0.25">
      <c r="A19" s="5"/>
      <c r="B19" s="11">
        <v>10</v>
      </c>
      <c r="C19" s="12"/>
      <c r="D19" s="13"/>
      <c r="E19" s="14"/>
      <c r="F19" s="5"/>
      <c r="G19" s="5"/>
      <c r="H19" s="5"/>
      <c r="I19" s="5"/>
      <c r="J19" s="5"/>
      <c r="K19" s="5"/>
      <c r="L19" s="5"/>
      <c r="M19" s="5"/>
      <c r="N19" s="5"/>
    </row>
    <row r="20" spans="1:14" ht="44.1" customHeight="1" x14ac:dyDescent="0.25">
      <c r="A20" s="5"/>
      <c r="B20" s="7">
        <v>11</v>
      </c>
      <c r="C20" s="8"/>
      <c r="D20" s="9"/>
      <c r="E20" s="10"/>
      <c r="F20" s="5"/>
      <c r="G20" s="5"/>
      <c r="H20" s="66" t="s">
        <v>20</v>
      </c>
      <c r="I20" s="66"/>
      <c r="J20" s="66"/>
      <c r="K20" s="66"/>
      <c r="L20" s="78">
        <f>L18-L17</f>
        <v>0</v>
      </c>
      <c r="M20" s="79"/>
      <c r="N20" s="5"/>
    </row>
    <row r="21" spans="1:14" ht="30" customHeight="1" x14ac:dyDescent="0.25">
      <c r="A21" s="5"/>
      <c r="B21" s="11">
        <v>12</v>
      </c>
      <c r="C21" s="12"/>
      <c r="D21" s="13"/>
      <c r="E21" s="14"/>
      <c r="F21" s="5"/>
      <c r="G21" s="5"/>
      <c r="H21" s="85" t="s">
        <v>21</v>
      </c>
      <c r="I21" s="85"/>
      <c r="J21" s="85"/>
      <c r="K21" s="85"/>
      <c r="L21" s="88" t="str">
        <f>IF(L20=0,"CUADRE PERFECTO",IF(L20&lt;0,"FALTA DINERO","SOBRA DINERO"))</f>
        <v>CUADRE PERFECTO</v>
      </c>
      <c r="M21" s="88"/>
      <c r="N21" s="5"/>
    </row>
    <row r="22" spans="1:14" ht="24" customHeight="1" x14ac:dyDescent="0.25">
      <c r="A22" s="5"/>
      <c r="B22" s="7">
        <v>13</v>
      </c>
      <c r="C22" s="8"/>
      <c r="D22" s="9"/>
      <c r="E22" s="10"/>
      <c r="F22" s="5"/>
      <c r="G22" s="5"/>
      <c r="H22" s="5"/>
      <c r="I22" s="5"/>
      <c r="J22" s="5"/>
      <c r="K22" s="5"/>
      <c r="L22" s="5"/>
      <c r="M22" s="5"/>
      <c r="N22" s="5"/>
    </row>
    <row r="23" spans="1:14" ht="39.950000000000003" customHeight="1" x14ac:dyDescent="0.25">
      <c r="A23" s="5"/>
      <c r="B23" s="11">
        <v>14</v>
      </c>
      <c r="C23" s="12"/>
      <c r="D23" s="13"/>
      <c r="E23" s="14"/>
      <c r="F23" s="5"/>
      <c r="G23" s="5"/>
      <c r="H23" s="71" t="s">
        <v>22</v>
      </c>
      <c r="I23" s="71"/>
      <c r="J23" s="71"/>
      <c r="K23" s="71"/>
      <c r="L23" s="74">
        <f>E41-E64</f>
        <v>0</v>
      </c>
      <c r="M23" s="75"/>
      <c r="N23" s="5"/>
    </row>
    <row r="24" spans="1:14" ht="18" customHeight="1" x14ac:dyDescent="0.25">
      <c r="A24" s="5"/>
      <c r="B24" s="7">
        <v>15</v>
      </c>
      <c r="C24" s="8"/>
      <c r="D24" s="9"/>
      <c r="E24" s="10"/>
      <c r="F24" s="5"/>
      <c r="G24" s="5"/>
      <c r="H24" s="89" t="e">
        <f>Total Ingresos - Total Egresos (utilidad neta del dia)</f>
        <v>#NAME?</v>
      </c>
      <c r="I24" s="89"/>
      <c r="J24" s="89"/>
      <c r="K24" s="89"/>
      <c r="L24" s="89"/>
      <c r="M24" s="89"/>
      <c r="N24" s="5"/>
    </row>
    <row r="25" spans="1:14" ht="24" customHeight="1" x14ac:dyDescent="0.25">
      <c r="A25" s="5"/>
      <c r="B25" s="11">
        <v>16</v>
      </c>
      <c r="C25" s="12"/>
      <c r="D25" s="13"/>
      <c r="E25" s="14"/>
      <c r="F25" s="5"/>
      <c r="G25" s="5"/>
      <c r="H25" s="5"/>
      <c r="I25" s="5"/>
      <c r="J25" s="5"/>
      <c r="K25" s="5"/>
      <c r="L25" s="5"/>
      <c r="M25" s="5"/>
      <c r="N25" s="5"/>
    </row>
    <row r="26" spans="1:14" ht="24" customHeight="1" x14ac:dyDescent="0.25">
      <c r="A26" s="5"/>
      <c r="B26" s="7">
        <v>17</v>
      </c>
      <c r="C26" s="8"/>
      <c r="D26" s="9"/>
      <c r="E26" s="10"/>
      <c r="F26" s="5"/>
      <c r="G26" s="5"/>
      <c r="H26" s="5"/>
      <c r="I26" s="5"/>
      <c r="J26" s="5"/>
      <c r="K26" s="5"/>
      <c r="L26" s="5"/>
      <c r="M26" s="5"/>
      <c r="N26" s="5"/>
    </row>
    <row r="27" spans="1:14" ht="36" customHeight="1" x14ac:dyDescent="0.25">
      <c r="A27" s="5"/>
      <c r="B27" s="11">
        <v>18</v>
      </c>
      <c r="C27" s="12"/>
      <c r="D27" s="13"/>
      <c r="E27" s="14"/>
      <c r="F27" s="5"/>
      <c r="G27" s="5"/>
      <c r="H27" s="53" t="s">
        <v>23</v>
      </c>
      <c r="I27" s="53"/>
      <c r="J27" s="53"/>
      <c r="K27" s="53"/>
      <c r="L27" s="53"/>
      <c r="M27" s="53"/>
      <c r="N27" s="5"/>
    </row>
    <row r="28" spans="1:14" ht="21.95" customHeight="1" x14ac:dyDescent="0.25">
      <c r="A28" s="5"/>
      <c r="B28" s="7">
        <v>19</v>
      </c>
      <c r="C28" s="8"/>
      <c r="D28" s="9"/>
      <c r="E28" s="10"/>
      <c r="F28" s="5"/>
      <c r="G28" s="5"/>
      <c r="H28" s="64" t="s">
        <v>24</v>
      </c>
      <c r="I28" s="64"/>
      <c r="J28" s="64"/>
      <c r="K28" s="64"/>
      <c r="L28" s="64"/>
      <c r="M28" s="64"/>
      <c r="N28" s="5"/>
    </row>
    <row r="29" spans="1:14" ht="24" customHeight="1" x14ac:dyDescent="0.25">
      <c r="A29" s="5"/>
      <c r="B29" s="11">
        <v>20</v>
      </c>
      <c r="C29" s="12"/>
      <c r="D29" s="13"/>
      <c r="E29" s="14"/>
      <c r="F29" s="5"/>
      <c r="G29" s="5"/>
      <c r="H29" s="5"/>
      <c r="I29" s="5"/>
      <c r="J29" s="5"/>
      <c r="K29" s="5"/>
      <c r="L29" s="5"/>
      <c r="M29" s="5"/>
      <c r="N29" s="5"/>
    </row>
    <row r="30" spans="1:14" ht="27.95" customHeight="1" x14ac:dyDescent="0.25">
      <c r="A30" s="5"/>
      <c r="B30" s="7">
        <v>21</v>
      </c>
      <c r="C30" s="8"/>
      <c r="D30" s="9"/>
      <c r="E30" s="10"/>
      <c r="F30" s="5"/>
      <c r="G30" s="5"/>
      <c r="H30" s="63" t="s">
        <v>25</v>
      </c>
      <c r="I30" s="63"/>
      <c r="J30" s="63"/>
      <c r="K30" s="63"/>
      <c r="L30" s="6" t="s">
        <v>26</v>
      </c>
      <c r="M30" s="6" t="s">
        <v>27</v>
      </c>
      <c r="N30" s="5"/>
    </row>
    <row r="31" spans="1:14" ht="26.1" customHeight="1" x14ac:dyDescent="0.25">
      <c r="A31" s="5"/>
      <c r="B31" s="11">
        <v>22</v>
      </c>
      <c r="C31" s="12"/>
      <c r="D31" s="13"/>
      <c r="E31" s="14"/>
      <c r="F31" s="5"/>
      <c r="G31" s="5"/>
      <c r="H31" s="68" t="s">
        <v>28</v>
      </c>
      <c r="I31" s="68"/>
      <c r="J31" s="68"/>
      <c r="K31" s="68"/>
      <c r="L31" s="16">
        <v>0</v>
      </c>
      <c r="M31" s="17">
        <f>100000*L31</f>
        <v>0</v>
      </c>
      <c r="N31" s="5"/>
    </row>
    <row r="32" spans="1:14" ht="26.1" customHeight="1" x14ac:dyDescent="0.25">
      <c r="A32" s="5"/>
      <c r="B32" s="7">
        <v>23</v>
      </c>
      <c r="C32" s="8"/>
      <c r="D32" s="9"/>
      <c r="E32" s="10"/>
      <c r="F32" s="5"/>
      <c r="G32" s="5"/>
      <c r="H32" s="73" t="s">
        <v>29</v>
      </c>
      <c r="I32" s="73"/>
      <c r="J32" s="73"/>
      <c r="K32" s="73"/>
      <c r="L32" s="18">
        <v>0</v>
      </c>
      <c r="M32" s="19">
        <f>50000*L32</f>
        <v>0</v>
      </c>
      <c r="N32" s="5"/>
    </row>
    <row r="33" spans="1:14" ht="26.1" customHeight="1" x14ac:dyDescent="0.25">
      <c r="A33" s="5"/>
      <c r="B33" s="11">
        <v>24</v>
      </c>
      <c r="C33" s="12"/>
      <c r="D33" s="13"/>
      <c r="E33" s="14"/>
      <c r="F33" s="5"/>
      <c r="G33" s="5"/>
      <c r="H33" s="68" t="s">
        <v>30</v>
      </c>
      <c r="I33" s="68"/>
      <c r="J33" s="68"/>
      <c r="K33" s="68"/>
      <c r="L33" s="16">
        <v>0</v>
      </c>
      <c r="M33" s="17">
        <f>20000*L33</f>
        <v>0</v>
      </c>
      <c r="N33" s="5"/>
    </row>
    <row r="34" spans="1:14" ht="26.1" customHeight="1" x14ac:dyDescent="0.25">
      <c r="A34" s="5"/>
      <c r="B34" s="7">
        <v>25</v>
      </c>
      <c r="C34" s="8"/>
      <c r="D34" s="9"/>
      <c r="E34" s="10"/>
      <c r="F34" s="5"/>
      <c r="G34" s="5"/>
      <c r="H34" s="73" t="s">
        <v>31</v>
      </c>
      <c r="I34" s="73"/>
      <c r="J34" s="73"/>
      <c r="K34" s="73"/>
      <c r="L34" s="18">
        <v>0</v>
      </c>
      <c r="M34" s="19">
        <f>10000*L34</f>
        <v>0</v>
      </c>
      <c r="N34" s="5"/>
    </row>
    <row r="35" spans="1:14" ht="26.1" customHeight="1" x14ac:dyDescent="0.25">
      <c r="A35" s="5"/>
      <c r="B35" s="5"/>
      <c r="C35" s="5"/>
      <c r="D35" s="5"/>
      <c r="E35" s="5"/>
      <c r="F35" s="5"/>
      <c r="G35" s="5"/>
      <c r="H35" s="68" t="s">
        <v>32</v>
      </c>
      <c r="I35" s="68"/>
      <c r="J35" s="68"/>
      <c r="K35" s="68"/>
      <c r="L35" s="16">
        <v>0</v>
      </c>
      <c r="M35" s="17">
        <f>5000*L35</f>
        <v>0</v>
      </c>
      <c r="N35" s="5"/>
    </row>
    <row r="36" spans="1:14" ht="26.1" customHeight="1" x14ac:dyDescent="0.25">
      <c r="A36" s="5"/>
      <c r="B36" s="20"/>
      <c r="C36" s="21" t="s">
        <v>33</v>
      </c>
      <c r="D36" s="20"/>
      <c r="E36" s="20"/>
      <c r="F36" s="5"/>
      <c r="G36" s="5"/>
      <c r="H36" s="73" t="s">
        <v>34</v>
      </c>
      <c r="I36" s="73"/>
      <c r="J36" s="73"/>
      <c r="K36" s="73"/>
      <c r="L36" s="18">
        <v>0</v>
      </c>
      <c r="M36" s="19">
        <f>2000*L36</f>
        <v>0</v>
      </c>
      <c r="N36" s="5"/>
    </row>
    <row r="37" spans="1:14" ht="26.1" customHeight="1" x14ac:dyDescent="0.25">
      <c r="A37" s="5"/>
      <c r="B37" s="22"/>
      <c r="C37" s="23" t="s">
        <v>35</v>
      </c>
      <c r="D37" s="11" t="s">
        <v>36</v>
      </c>
      <c r="E37" s="24">
        <f>SUMIFS(E10:E34,D10:D34,"Efectivo")</f>
        <v>0</v>
      </c>
      <c r="F37" s="5"/>
      <c r="G37" s="5"/>
      <c r="H37" s="68" t="s">
        <v>37</v>
      </c>
      <c r="I37" s="68"/>
      <c r="J37" s="68"/>
      <c r="K37" s="68"/>
      <c r="L37" s="16">
        <v>0</v>
      </c>
      <c r="M37" s="17">
        <f>1000*L37</f>
        <v>0</v>
      </c>
      <c r="N37" s="5"/>
    </row>
    <row r="38" spans="1:14" ht="26.1" customHeight="1" x14ac:dyDescent="0.25">
      <c r="A38" s="5"/>
      <c r="B38" s="22"/>
      <c r="C38" s="25" t="s">
        <v>38</v>
      </c>
      <c r="D38" s="11" t="s">
        <v>39</v>
      </c>
      <c r="E38" s="26">
        <f>SUMIFS(E10:E34,D10:D34,"Transferencia")</f>
        <v>0</v>
      </c>
      <c r="F38" s="5"/>
      <c r="G38" s="5"/>
      <c r="H38" s="73" t="s">
        <v>40</v>
      </c>
      <c r="I38" s="73"/>
      <c r="J38" s="73"/>
      <c r="K38" s="73"/>
      <c r="L38" s="18">
        <v>0</v>
      </c>
      <c r="M38" s="19">
        <f>500*L38</f>
        <v>0</v>
      </c>
      <c r="N38" s="5"/>
    </row>
    <row r="39" spans="1:14" ht="26.1" customHeight="1" x14ac:dyDescent="0.25">
      <c r="A39" s="5"/>
      <c r="B39" s="22"/>
      <c r="C39" s="27" t="s">
        <v>41</v>
      </c>
      <c r="D39" s="11" t="s">
        <v>42</v>
      </c>
      <c r="E39" s="28">
        <f>SUMIFS(E10:E34,D10:D34,"Tarjeta")</f>
        <v>0</v>
      </c>
      <c r="F39" s="5"/>
      <c r="G39" s="5"/>
      <c r="H39" s="68" t="s">
        <v>43</v>
      </c>
      <c r="I39" s="68"/>
      <c r="J39" s="68"/>
      <c r="K39" s="68"/>
      <c r="L39" s="16">
        <v>0</v>
      </c>
      <c r="M39" s="17">
        <f>200*L39</f>
        <v>0</v>
      </c>
      <c r="N39" s="5"/>
    </row>
    <row r="40" spans="1:14" ht="26.1" customHeight="1" x14ac:dyDescent="0.25">
      <c r="A40" s="5"/>
      <c r="B40" s="22"/>
      <c r="C40" s="29" t="s">
        <v>44</v>
      </c>
      <c r="D40" s="11" t="s">
        <v>45</v>
      </c>
      <c r="E40" s="30">
        <f>SUMIFS(E10:E34,D10:D34,"App Delivery")</f>
        <v>0</v>
      </c>
      <c r="F40" s="5"/>
      <c r="G40" s="5"/>
      <c r="H40" s="73" t="s">
        <v>46</v>
      </c>
      <c r="I40" s="73"/>
      <c r="J40" s="73"/>
      <c r="K40" s="73"/>
      <c r="L40" s="18">
        <v>0</v>
      </c>
      <c r="M40" s="19">
        <f>100*L40</f>
        <v>0</v>
      </c>
      <c r="N40" s="5"/>
    </row>
    <row r="41" spans="1:14" ht="26.1" customHeight="1" x14ac:dyDescent="0.25">
      <c r="A41" s="5"/>
      <c r="B41" s="31"/>
      <c r="C41" s="15" t="s">
        <v>47</v>
      </c>
      <c r="D41" s="31"/>
      <c r="E41" s="32">
        <f>E37+E38+E39+E40</f>
        <v>0</v>
      </c>
      <c r="F41" s="5"/>
      <c r="G41" s="5"/>
      <c r="H41" s="68" t="s">
        <v>48</v>
      </c>
      <c r="I41" s="68"/>
      <c r="J41" s="68"/>
      <c r="K41" s="68"/>
      <c r="L41" s="16">
        <v>0</v>
      </c>
      <c r="M41" s="17">
        <f>50*L41</f>
        <v>0</v>
      </c>
      <c r="N41" s="5"/>
    </row>
    <row r="42" spans="1:14" ht="36" customHeight="1" x14ac:dyDescent="0.25">
      <c r="A42" s="5"/>
      <c r="B42" s="5"/>
      <c r="C42" s="5"/>
      <c r="D42" s="5"/>
      <c r="E42" s="5"/>
      <c r="F42" s="5"/>
      <c r="G42" s="5"/>
      <c r="H42" s="90" t="s">
        <v>49</v>
      </c>
      <c r="I42" s="90"/>
      <c r="J42" s="90"/>
      <c r="K42" s="90"/>
      <c r="L42" s="90"/>
      <c r="M42" s="33">
        <f>SUM(M31:M41)</f>
        <v>0</v>
      </c>
      <c r="N42" s="5"/>
    </row>
    <row r="43" spans="1:14" ht="36" customHeight="1" x14ac:dyDescent="0.25">
      <c r="A43" s="5"/>
      <c r="B43" s="53" t="s">
        <v>50</v>
      </c>
      <c r="C43" s="53"/>
      <c r="D43" s="53"/>
      <c r="E43" s="53"/>
      <c r="F43" s="5"/>
      <c r="G43" s="5"/>
      <c r="H43" s="5"/>
      <c r="I43" s="5"/>
      <c r="J43" s="5"/>
      <c r="K43" s="5"/>
      <c r="L43" s="5"/>
      <c r="M43" s="5"/>
      <c r="N43" s="5"/>
    </row>
    <row r="44" spans="1:14" ht="21.95" customHeight="1" x14ac:dyDescent="0.25">
      <c r="A44" s="5"/>
      <c r="B44" s="64" t="s">
        <v>51</v>
      </c>
      <c r="C44" s="64"/>
      <c r="D44" s="64"/>
      <c r="E44" s="64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5">
      <c r="A45" s="5"/>
      <c r="B45" s="5"/>
      <c r="C45" s="5"/>
      <c r="D45" s="5"/>
      <c r="E45" s="5"/>
      <c r="F45" s="5"/>
      <c r="G45" s="5"/>
      <c r="H45" s="34" t="s">
        <v>52</v>
      </c>
      <c r="I45" s="34" t="s">
        <v>53</v>
      </c>
      <c r="J45" s="5"/>
      <c r="K45" s="5"/>
      <c r="L45" s="5"/>
      <c r="M45" s="5"/>
      <c r="N45" s="5"/>
    </row>
    <row r="46" spans="1:14" ht="27.95" customHeight="1" x14ac:dyDescent="0.25">
      <c r="A46" s="5"/>
      <c r="B46" s="6" t="s">
        <v>8</v>
      </c>
      <c r="C46" s="6" t="s">
        <v>54</v>
      </c>
      <c r="D46" s="6" t="s">
        <v>55</v>
      </c>
      <c r="E46" s="6" t="s">
        <v>11</v>
      </c>
      <c r="F46" s="5"/>
      <c r="G46" s="5"/>
      <c r="H46" s="34" t="s">
        <v>36</v>
      </c>
      <c r="I46" s="35">
        <f>E37</f>
        <v>0</v>
      </c>
      <c r="J46" s="5"/>
      <c r="K46" s="5"/>
      <c r="L46" s="5"/>
      <c r="M46" s="5"/>
      <c r="N46" s="5"/>
    </row>
    <row r="47" spans="1:14" ht="24" customHeight="1" x14ac:dyDescent="0.25">
      <c r="A47" s="5"/>
      <c r="B47" s="7">
        <v>1</v>
      </c>
      <c r="C47" s="8"/>
      <c r="D47" s="9"/>
      <c r="E47" s="36"/>
      <c r="F47" s="5"/>
      <c r="G47" s="5"/>
      <c r="H47" s="34" t="s">
        <v>56</v>
      </c>
      <c r="I47" s="35">
        <f>E38</f>
        <v>0</v>
      </c>
      <c r="J47" s="5"/>
      <c r="K47" s="5"/>
      <c r="L47" s="5"/>
      <c r="M47" s="5"/>
      <c r="N47" s="5"/>
    </row>
    <row r="48" spans="1:14" ht="24" customHeight="1" x14ac:dyDescent="0.25">
      <c r="A48" s="5"/>
      <c r="B48" s="11">
        <v>2</v>
      </c>
      <c r="C48" s="12"/>
      <c r="D48" s="13"/>
      <c r="E48" s="37"/>
      <c r="F48" s="5"/>
      <c r="G48" s="5"/>
      <c r="H48" s="34" t="s">
        <v>57</v>
      </c>
      <c r="I48" s="35">
        <f>E39</f>
        <v>0</v>
      </c>
      <c r="J48" s="5"/>
      <c r="K48" s="5"/>
      <c r="L48" s="5"/>
      <c r="M48" s="5"/>
      <c r="N48" s="5"/>
    </row>
    <row r="49" spans="1:14" ht="24" customHeight="1" x14ac:dyDescent="0.25">
      <c r="A49" s="5"/>
      <c r="B49" s="7">
        <v>3</v>
      </c>
      <c r="C49" s="8"/>
      <c r="D49" s="9"/>
      <c r="E49" s="36"/>
      <c r="F49" s="5"/>
      <c r="G49" s="5"/>
      <c r="H49" s="34" t="s">
        <v>58</v>
      </c>
      <c r="I49" s="35">
        <f>E40</f>
        <v>0</v>
      </c>
      <c r="J49" s="5"/>
      <c r="K49" s="5"/>
      <c r="L49" s="5"/>
      <c r="M49" s="5"/>
      <c r="N49" s="5"/>
    </row>
    <row r="50" spans="1:14" ht="24" customHeight="1" x14ac:dyDescent="0.25">
      <c r="A50" s="5"/>
      <c r="B50" s="11">
        <v>4</v>
      </c>
      <c r="C50" s="12"/>
      <c r="D50" s="13"/>
      <c r="E50" s="37"/>
      <c r="F50" s="5"/>
      <c r="G50" s="5"/>
      <c r="H50" s="5"/>
      <c r="I50" s="5"/>
      <c r="J50" s="5"/>
      <c r="K50" s="5"/>
      <c r="L50" s="5"/>
      <c r="M50" s="5"/>
      <c r="N50" s="5"/>
    </row>
    <row r="51" spans="1:14" ht="24" customHeight="1" x14ac:dyDescent="0.25">
      <c r="A51" s="5"/>
      <c r="B51" s="7">
        <v>5</v>
      </c>
      <c r="C51" s="8"/>
      <c r="D51" s="9"/>
      <c r="E51" s="36"/>
      <c r="F51" s="5"/>
      <c r="G51" s="5"/>
      <c r="H51" s="34" t="s">
        <v>59</v>
      </c>
      <c r="I51" s="34" t="s">
        <v>53</v>
      </c>
      <c r="J51" s="5"/>
      <c r="K51" s="5"/>
      <c r="L51" s="5"/>
      <c r="M51" s="5"/>
      <c r="N51" s="5"/>
    </row>
    <row r="52" spans="1:14" ht="24" customHeight="1" x14ac:dyDescent="0.25">
      <c r="A52" s="5"/>
      <c r="B52" s="11">
        <v>6</v>
      </c>
      <c r="C52" s="12"/>
      <c r="D52" s="13"/>
      <c r="E52" s="37"/>
      <c r="F52" s="5"/>
      <c r="G52" s="5"/>
      <c r="H52" s="38" t="s">
        <v>60</v>
      </c>
      <c r="I52" s="39">
        <f>E41</f>
        <v>0</v>
      </c>
      <c r="J52" s="5"/>
      <c r="K52" s="5"/>
      <c r="L52" s="5"/>
      <c r="M52" s="5"/>
      <c r="N52" s="5"/>
    </row>
    <row r="53" spans="1:14" ht="24" customHeight="1" x14ac:dyDescent="0.25">
      <c r="A53" s="5"/>
      <c r="B53" s="7">
        <v>7</v>
      </c>
      <c r="C53" s="8"/>
      <c r="D53" s="9"/>
      <c r="E53" s="36"/>
      <c r="F53" s="5"/>
      <c r="G53" s="5"/>
      <c r="H53" s="38" t="s">
        <v>61</v>
      </c>
      <c r="I53" s="39">
        <f>E64</f>
        <v>0</v>
      </c>
      <c r="J53" s="5"/>
      <c r="K53" s="5"/>
      <c r="L53" s="5"/>
      <c r="M53" s="5"/>
      <c r="N53" s="5"/>
    </row>
    <row r="54" spans="1:14" ht="24" customHeight="1" x14ac:dyDescent="0.25">
      <c r="A54" s="5"/>
      <c r="B54" s="11">
        <v>8</v>
      </c>
      <c r="C54" s="12"/>
      <c r="D54" s="13"/>
      <c r="E54" s="37"/>
      <c r="F54" s="5"/>
      <c r="G54" s="5"/>
      <c r="H54" s="5"/>
      <c r="I54" s="5"/>
      <c r="J54" s="5"/>
      <c r="K54" s="5"/>
      <c r="L54" s="5"/>
      <c r="M54" s="5"/>
      <c r="N54" s="5"/>
    </row>
    <row r="55" spans="1:14" ht="24" customHeight="1" x14ac:dyDescent="0.25">
      <c r="A55" s="5"/>
      <c r="B55" s="7">
        <v>9</v>
      </c>
      <c r="C55" s="8"/>
      <c r="D55" s="9"/>
      <c r="E55" s="36"/>
      <c r="F55" s="5"/>
      <c r="G55" s="5"/>
      <c r="H55" s="5"/>
      <c r="I55" s="5"/>
      <c r="J55" s="5"/>
      <c r="K55" s="5"/>
      <c r="L55" s="5"/>
      <c r="M55" s="5"/>
      <c r="N55" s="5"/>
    </row>
    <row r="56" spans="1:14" ht="24" customHeight="1" x14ac:dyDescent="0.25">
      <c r="A56" s="5"/>
      <c r="B56" s="11">
        <v>10</v>
      </c>
      <c r="C56" s="12"/>
      <c r="D56" s="13"/>
      <c r="E56" s="37"/>
      <c r="F56" s="5"/>
      <c r="G56" s="5"/>
      <c r="H56" s="5"/>
      <c r="I56" s="5"/>
      <c r="J56" s="5"/>
      <c r="K56" s="5"/>
      <c r="L56" s="5"/>
      <c r="M56" s="5"/>
      <c r="N56" s="5"/>
    </row>
    <row r="57" spans="1:14" ht="24" customHeight="1" x14ac:dyDescent="0.25">
      <c r="A57" s="5"/>
      <c r="B57" s="7">
        <v>11</v>
      </c>
      <c r="C57" s="8"/>
      <c r="D57" s="9"/>
      <c r="E57" s="36"/>
      <c r="F57" s="5"/>
      <c r="G57" s="5"/>
      <c r="H57" s="5"/>
      <c r="I57" s="5"/>
      <c r="J57" s="5"/>
      <c r="K57" s="5"/>
      <c r="L57" s="5"/>
      <c r="M57" s="5"/>
      <c r="N57" s="5"/>
    </row>
    <row r="58" spans="1:14" ht="24" customHeight="1" x14ac:dyDescent="0.25">
      <c r="A58" s="5"/>
      <c r="B58" s="11">
        <v>12</v>
      </c>
      <c r="C58" s="12"/>
      <c r="D58" s="13"/>
      <c r="E58" s="37"/>
      <c r="F58" s="5"/>
      <c r="G58" s="5"/>
      <c r="H58" s="5"/>
      <c r="I58" s="5"/>
      <c r="J58" s="5"/>
      <c r="K58" s="5"/>
      <c r="L58" s="5"/>
      <c r="M58" s="5"/>
      <c r="N58" s="5"/>
    </row>
    <row r="59" spans="1:14" ht="24" customHeight="1" x14ac:dyDescent="0.25">
      <c r="A59" s="5"/>
      <c r="B59" s="7">
        <v>13</v>
      </c>
      <c r="C59" s="8"/>
      <c r="D59" s="9"/>
      <c r="E59" s="36"/>
      <c r="F59" s="5"/>
      <c r="G59" s="5"/>
      <c r="H59" s="5"/>
      <c r="I59" s="5"/>
      <c r="J59" s="5"/>
      <c r="K59" s="5"/>
      <c r="L59" s="5"/>
      <c r="M59" s="5"/>
      <c r="N59" s="5"/>
    </row>
    <row r="60" spans="1:14" ht="24" customHeight="1" x14ac:dyDescent="0.25">
      <c r="A60" s="5"/>
      <c r="B60" s="11">
        <v>14</v>
      </c>
      <c r="C60" s="12"/>
      <c r="D60" s="13"/>
      <c r="E60" s="37"/>
      <c r="F60" s="5"/>
      <c r="G60" s="5"/>
      <c r="H60" s="5"/>
      <c r="I60" s="5"/>
      <c r="J60" s="5"/>
      <c r="K60" s="5"/>
      <c r="L60" s="5"/>
      <c r="M60" s="5"/>
      <c r="N60" s="5"/>
    </row>
    <row r="61" spans="1:14" ht="24" customHeight="1" x14ac:dyDescent="0.25">
      <c r="A61" s="5"/>
      <c r="B61" s="7">
        <v>15</v>
      </c>
      <c r="C61" s="8"/>
      <c r="D61" s="9"/>
      <c r="E61" s="36"/>
      <c r="F61" s="5"/>
      <c r="G61" s="5"/>
      <c r="H61" s="5"/>
      <c r="I61" s="5"/>
      <c r="J61" s="5"/>
      <c r="K61" s="5"/>
      <c r="L61" s="5"/>
      <c r="M61" s="5"/>
      <c r="N61" s="5"/>
    </row>
    <row r="62" spans="1:14" ht="6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26.1" customHeight="1" x14ac:dyDescent="0.25">
      <c r="A63" s="5"/>
      <c r="B63" s="22"/>
      <c r="C63" s="29" t="s">
        <v>17</v>
      </c>
      <c r="D63" s="11" t="s">
        <v>36</v>
      </c>
      <c r="E63" s="30">
        <f>SUMIFS(E47:E61,D47:D61,"Efectivo")</f>
        <v>0</v>
      </c>
      <c r="F63" s="5"/>
      <c r="G63" s="5"/>
      <c r="H63" s="5"/>
      <c r="I63" s="5"/>
      <c r="J63" s="5"/>
      <c r="K63" s="5"/>
      <c r="L63" s="5"/>
      <c r="M63" s="5"/>
      <c r="N63" s="5"/>
    </row>
    <row r="64" spans="1:14" ht="33.950000000000003" customHeight="1" x14ac:dyDescent="0.25">
      <c r="A64" s="5"/>
      <c r="B64" s="40"/>
      <c r="C64" s="41" t="s">
        <v>62</v>
      </c>
      <c r="D64" s="40"/>
      <c r="E64" s="42">
        <f>SUM(E47:E61)</f>
        <v>0</v>
      </c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27.95" customHeight="1" x14ac:dyDescent="0.25">
      <c r="A94" s="1"/>
      <c r="B94" s="84" t="s">
        <v>63</v>
      </c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1"/>
    </row>
    <row r="95" spans="1:14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</sheetData>
  <mergeCells count="48">
    <mergeCell ref="B94:M94"/>
    <mergeCell ref="H21:K21"/>
    <mergeCell ref="L9:M9"/>
    <mergeCell ref="H36:K36"/>
    <mergeCell ref="L21:M21"/>
    <mergeCell ref="H10:M10"/>
    <mergeCell ref="H17:K17"/>
    <mergeCell ref="B44:E44"/>
    <mergeCell ref="H42:L42"/>
    <mergeCell ref="H32:K32"/>
    <mergeCell ref="H37:K37"/>
    <mergeCell ref="B43:E43"/>
    <mergeCell ref="H24:M24"/>
    <mergeCell ref="H31:K31"/>
    <mergeCell ref="H39:K39"/>
    <mergeCell ref="H34:K34"/>
    <mergeCell ref="H41:K41"/>
    <mergeCell ref="H40:K40"/>
    <mergeCell ref="L20:M20"/>
    <mergeCell ref="H35:K35"/>
    <mergeCell ref="L15:M15"/>
    <mergeCell ref="L18:M18"/>
    <mergeCell ref="H33:K33"/>
    <mergeCell ref="L13:M13"/>
    <mergeCell ref="H23:K23"/>
    <mergeCell ref="H18:K18"/>
    <mergeCell ref="H38:K38"/>
    <mergeCell ref="L23:M23"/>
    <mergeCell ref="L14:M14"/>
    <mergeCell ref="H30:K30"/>
    <mergeCell ref="H28:M28"/>
    <mergeCell ref="H6:M6"/>
    <mergeCell ref="B7:E7"/>
    <mergeCell ref="H20:K20"/>
    <mergeCell ref="H27:M27"/>
    <mergeCell ref="H9:K9"/>
    <mergeCell ref="L2:M2"/>
    <mergeCell ref="L17:M17"/>
    <mergeCell ref="H13:K13"/>
    <mergeCell ref="B6:E6"/>
    <mergeCell ref="H12:K12"/>
    <mergeCell ref="B3:I3"/>
    <mergeCell ref="H15:K15"/>
    <mergeCell ref="B2:I2"/>
    <mergeCell ref="L3:M3"/>
    <mergeCell ref="H7:M7"/>
    <mergeCell ref="H14:K14"/>
    <mergeCell ref="L12:M12"/>
  </mergeCells>
  <conditionalFormatting sqref="L20:M20">
    <cfRule type="cellIs" dxfId="5" priority="1" operator="equal">
      <formula>0</formula>
    </cfRule>
    <cfRule type="cellIs" dxfId="4" priority="2" operator="lessThan">
      <formula>0</formula>
    </cfRule>
    <cfRule type="cellIs" dxfId="3" priority="3" operator="greaterThan">
      <formula>0</formula>
    </cfRule>
  </conditionalFormatting>
  <conditionalFormatting sqref="L21:M21">
    <cfRule type="expression" dxfId="2" priority="4">
      <formula>L20=0</formula>
    </cfRule>
    <cfRule type="expression" dxfId="1" priority="5">
      <formula>L20&lt;0</formula>
    </cfRule>
    <cfRule type="expression" dxfId="0" priority="6">
      <formula>L20&gt;0</formula>
    </cfRule>
  </conditionalFormatting>
  <dataValidations count="1">
    <dataValidation type="list" allowBlank="1" sqref="L3:M3" xr:uid="{00000000-0002-0000-0000-000003000000}">
      <formula1>"Apertura,Medio Dia,Cierre,Completo"</formula1>
    </dataValidation>
  </dataValidations>
  <pageMargins left="0.75" right="0.75" top="1" bottom="1" header="0.5" footer="0.5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Metodo no valido" error="Seleccione de la lista." promptTitle="Metodo de Pago" prompt="Seleccione el metodo de pago." xr:uid="{00000000-0002-0000-0000-000000000000}">
          <x14:formula1>
            <xm:f>Configuracion!$B$4:$B$11</xm:f>
          </x14:formula1>
          <xm:sqref>D10:D34</xm:sqref>
        </x14:dataValidation>
        <x14:dataValidation type="list" allowBlank="1" showInputMessage="1" showErrorMessage="1" errorTitle="Categoria no valida" error="Seleccione de la lista." promptTitle="Categoria de Gasto" prompt="Seleccione la categoria." xr:uid="{00000000-0002-0000-0000-000001000000}">
          <x14:formula1>
            <xm:f>Configuracion!$D$4:$D$11</xm:f>
          </x14:formula1>
          <xm:sqref>C47:C61</xm:sqref>
        </x14:dataValidation>
        <x14:dataValidation type="list" allowBlank="1" showInputMessage="1" showErrorMessage="1" errorTitle="Metodo no valido" error="Seleccione Efectivo o Banco." promptTitle="Metodo de Salida" prompt="Efectivo o Banco?" xr:uid="{00000000-0002-0000-0000-000002000000}">
          <x14:formula1>
            <xm:f>Configuracion!$F$4:$F$5</xm:f>
          </x14:formula1>
          <xm:sqref>D47:D61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24242"/>
  </sheetPr>
  <dimension ref="A1:H30"/>
  <sheetViews>
    <sheetView showGridLines="0" workbookViewId="0"/>
  </sheetViews>
  <sheetFormatPr baseColWidth="10" defaultColWidth="9.140625" defaultRowHeight="15" x14ac:dyDescent="0.25"/>
  <cols>
    <col min="1" max="1" width="3" customWidth="1"/>
    <col min="2" max="2" width="26" customWidth="1"/>
    <col min="3" max="3" width="3" customWidth="1"/>
    <col min="4" max="4" width="26" customWidth="1"/>
    <col min="5" max="5" width="3" customWidth="1"/>
    <col min="6" max="6" width="26" customWidth="1"/>
    <col min="7" max="7" width="3" customWidth="1"/>
    <col min="8" max="8" width="30" customWidth="1"/>
  </cols>
  <sheetData>
    <row r="1" spans="1:8" ht="8.1" customHeight="1" x14ac:dyDescent="0.25">
      <c r="A1" s="1"/>
      <c r="B1" s="1"/>
      <c r="C1" s="1"/>
      <c r="D1" s="1"/>
      <c r="E1" s="1"/>
      <c r="F1" s="1"/>
      <c r="G1" s="1"/>
      <c r="H1" s="1"/>
    </row>
    <row r="2" spans="1:8" ht="39.950000000000003" customHeight="1" x14ac:dyDescent="0.25">
      <c r="A2" s="1"/>
      <c r="B2" s="91" t="s">
        <v>64</v>
      </c>
      <c r="C2" s="91"/>
      <c r="D2" s="91"/>
      <c r="E2" s="91"/>
      <c r="F2" s="91"/>
      <c r="G2" s="91"/>
      <c r="H2" s="1"/>
    </row>
    <row r="3" spans="1:8" ht="27.95" customHeight="1" x14ac:dyDescent="0.25">
      <c r="A3" s="4"/>
      <c r="B3" s="43" t="s">
        <v>65</v>
      </c>
      <c r="C3" s="4"/>
      <c r="D3" s="43" t="s">
        <v>66</v>
      </c>
      <c r="E3" s="4"/>
      <c r="F3" s="43" t="s">
        <v>67</v>
      </c>
      <c r="G3" s="4"/>
      <c r="H3" s="4"/>
    </row>
    <row r="4" spans="1:8" ht="26.1" customHeight="1" x14ac:dyDescent="0.25">
      <c r="A4" s="5"/>
      <c r="B4" s="8" t="s">
        <v>36</v>
      </c>
      <c r="C4" s="5"/>
      <c r="D4" s="8" t="s">
        <v>68</v>
      </c>
      <c r="E4" s="5"/>
      <c r="F4" s="8" t="s">
        <v>36</v>
      </c>
      <c r="G4" s="5"/>
      <c r="H4" s="5"/>
    </row>
    <row r="5" spans="1:8" ht="26.1" customHeight="1" x14ac:dyDescent="0.25">
      <c r="A5" s="5"/>
      <c r="B5" s="12" t="s">
        <v>42</v>
      </c>
      <c r="C5" s="5"/>
      <c r="D5" s="12" t="s">
        <v>69</v>
      </c>
      <c r="E5" s="5"/>
      <c r="F5" s="12" t="s">
        <v>70</v>
      </c>
      <c r="G5" s="5"/>
      <c r="H5" s="5"/>
    </row>
    <row r="6" spans="1:8" ht="26.1" customHeight="1" x14ac:dyDescent="0.25">
      <c r="A6" s="5"/>
      <c r="B6" s="8" t="s">
        <v>39</v>
      </c>
      <c r="C6" s="5"/>
      <c r="D6" s="8" t="s">
        <v>71</v>
      </c>
      <c r="E6" s="5"/>
      <c r="F6" s="5"/>
      <c r="G6" s="5"/>
      <c r="H6" s="5"/>
    </row>
    <row r="7" spans="1:8" ht="26.1" customHeight="1" x14ac:dyDescent="0.25">
      <c r="A7" s="5"/>
      <c r="B7" s="12" t="s">
        <v>45</v>
      </c>
      <c r="C7" s="5"/>
      <c r="D7" s="12" t="s">
        <v>72</v>
      </c>
      <c r="E7" s="5"/>
      <c r="F7" s="5"/>
      <c r="G7" s="5"/>
      <c r="H7" s="5"/>
    </row>
    <row r="8" spans="1:8" ht="26.1" customHeight="1" x14ac:dyDescent="0.25">
      <c r="A8" s="5"/>
      <c r="B8" s="8" t="s">
        <v>73</v>
      </c>
      <c r="C8" s="5"/>
      <c r="D8" s="8" t="s">
        <v>74</v>
      </c>
      <c r="E8" s="5"/>
      <c r="F8" s="5"/>
      <c r="G8" s="5"/>
      <c r="H8" s="5"/>
    </row>
    <row r="9" spans="1:8" ht="26.1" customHeight="1" x14ac:dyDescent="0.25">
      <c r="A9" s="5"/>
      <c r="B9" s="12" t="s">
        <v>75</v>
      </c>
      <c r="C9" s="5"/>
      <c r="D9" s="12" t="s">
        <v>76</v>
      </c>
      <c r="E9" s="5"/>
      <c r="F9" s="5"/>
      <c r="G9" s="5"/>
      <c r="H9" s="5"/>
    </row>
    <row r="10" spans="1:8" ht="26.1" customHeight="1" x14ac:dyDescent="0.25">
      <c r="A10" s="5"/>
      <c r="B10" s="8" t="s">
        <v>77</v>
      </c>
      <c r="C10" s="5"/>
      <c r="D10" s="8" t="s">
        <v>78</v>
      </c>
      <c r="E10" s="5"/>
      <c r="F10" s="5"/>
      <c r="G10" s="5"/>
      <c r="H10" s="5"/>
    </row>
    <row r="11" spans="1:8" ht="26.1" customHeight="1" x14ac:dyDescent="0.25">
      <c r="A11" s="5"/>
      <c r="B11" s="12" t="s">
        <v>79</v>
      </c>
      <c r="C11" s="5"/>
      <c r="D11" s="12" t="s">
        <v>80</v>
      </c>
      <c r="E11" s="5"/>
      <c r="F11" s="5"/>
      <c r="G11" s="5"/>
      <c r="H11" s="5"/>
    </row>
    <row r="12" spans="1:8" x14ac:dyDescent="0.25">
      <c r="A12" s="5"/>
      <c r="B12" s="5"/>
      <c r="C12" s="5"/>
      <c r="D12" s="5"/>
      <c r="E12" s="5"/>
      <c r="F12" s="5"/>
      <c r="G12" s="5"/>
      <c r="H12" s="5"/>
    </row>
    <row r="13" spans="1:8" x14ac:dyDescent="0.25">
      <c r="A13" s="5"/>
      <c r="B13" s="5"/>
      <c r="C13" s="5"/>
      <c r="D13" s="5"/>
      <c r="E13" s="5"/>
      <c r="F13" s="5"/>
      <c r="G13" s="5"/>
      <c r="H13" s="5"/>
    </row>
    <row r="14" spans="1:8" x14ac:dyDescent="0.25">
      <c r="A14" s="5"/>
      <c r="B14" s="92" t="s">
        <v>81</v>
      </c>
      <c r="C14" s="92"/>
      <c r="D14" s="92"/>
      <c r="E14" s="92"/>
      <c r="F14" s="92"/>
      <c r="G14" s="92"/>
      <c r="H14" s="5"/>
    </row>
    <row r="15" spans="1:8" x14ac:dyDescent="0.25">
      <c r="A15" s="5"/>
      <c r="B15" s="92" t="s">
        <v>82</v>
      </c>
      <c r="C15" s="92"/>
      <c r="D15" s="92"/>
      <c r="E15" s="92"/>
      <c r="F15" s="92"/>
      <c r="G15" s="92"/>
      <c r="H15" s="5"/>
    </row>
    <row r="16" spans="1:8" x14ac:dyDescent="0.25">
      <c r="A16" s="5"/>
      <c r="B16" s="5"/>
      <c r="C16" s="5"/>
      <c r="D16" s="5"/>
      <c r="E16" s="5"/>
      <c r="F16" s="5"/>
      <c r="G16" s="5"/>
      <c r="H16" s="5"/>
    </row>
    <row r="17" spans="1:8" x14ac:dyDescent="0.25">
      <c r="A17" s="5"/>
      <c r="B17" s="5"/>
      <c r="C17" s="5"/>
      <c r="D17" s="5"/>
      <c r="E17" s="5"/>
      <c r="F17" s="5"/>
      <c r="G17" s="5"/>
      <c r="H17" s="5"/>
    </row>
    <row r="18" spans="1:8" x14ac:dyDescent="0.25">
      <c r="A18" s="5"/>
      <c r="B18" s="5"/>
      <c r="C18" s="5"/>
      <c r="D18" s="5"/>
      <c r="E18" s="5"/>
      <c r="F18" s="5"/>
      <c r="G18" s="5"/>
      <c r="H18" s="5"/>
    </row>
    <row r="19" spans="1:8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</sheetData>
  <mergeCells count="3">
    <mergeCell ref="B2:G2"/>
    <mergeCell ref="B14:G14"/>
    <mergeCell ref="B15:G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5B800"/>
  </sheetPr>
  <dimension ref="A1:I60"/>
  <sheetViews>
    <sheetView showGridLines="0" workbookViewId="0">
      <selection activeCell="K33" sqref="K33"/>
    </sheetView>
  </sheetViews>
  <sheetFormatPr baseColWidth="10" defaultColWidth="9.140625" defaultRowHeight="15" x14ac:dyDescent="0.25"/>
  <cols>
    <col min="1" max="1" width="4" customWidth="1"/>
    <col min="2" max="2" width="18" customWidth="1"/>
    <col min="3" max="3" width="32" customWidth="1"/>
    <col min="4" max="4" width="12" customWidth="1"/>
    <col min="5" max="5" width="6" customWidth="1"/>
    <col min="6" max="6" width="18" customWidth="1"/>
    <col min="7" max="7" width="32" customWidth="1"/>
    <col min="8" max="8" width="12" customWidth="1"/>
    <col min="9" max="9" width="4" customWidth="1"/>
  </cols>
  <sheetData>
    <row r="1" spans="1:9" ht="50.1" customHeight="1" x14ac:dyDescent="0.25">
      <c r="A1" s="5"/>
      <c r="B1" s="107" t="s">
        <v>83</v>
      </c>
      <c r="C1" s="107"/>
      <c r="D1" s="107"/>
      <c r="E1" s="107"/>
      <c r="F1" s="107"/>
      <c r="G1" s="107"/>
      <c r="H1" s="107"/>
      <c r="I1" s="5"/>
    </row>
    <row r="2" spans="1:9" ht="6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27.95" customHeight="1" x14ac:dyDescent="0.25">
      <c r="A3" s="5"/>
      <c r="B3" s="102" t="s">
        <v>84</v>
      </c>
      <c r="C3" s="102"/>
      <c r="D3" s="102"/>
      <c r="E3" s="102"/>
      <c r="F3" s="102"/>
      <c r="G3" s="102"/>
      <c r="H3" s="102"/>
      <c r="I3" s="5"/>
    </row>
    <row r="4" spans="1:9" ht="14.1" customHeight="1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32.1" customHeight="1" x14ac:dyDescent="0.25">
      <c r="A5" s="5"/>
      <c r="B5" s="94" t="s">
        <v>85</v>
      </c>
      <c r="C5" s="94"/>
      <c r="D5" s="94"/>
      <c r="E5" s="44" t="s">
        <v>86</v>
      </c>
      <c r="F5" s="94" t="s">
        <v>87</v>
      </c>
      <c r="G5" s="94"/>
      <c r="H5" s="94"/>
      <c r="I5" s="5"/>
    </row>
    <row r="6" spans="1:9" ht="42" customHeight="1" x14ac:dyDescent="0.25">
      <c r="A6" s="5"/>
      <c r="B6" s="103" t="s">
        <v>88</v>
      </c>
      <c r="C6" s="103"/>
      <c r="D6" s="103"/>
      <c r="E6" s="5"/>
      <c r="F6" s="103" t="s">
        <v>89</v>
      </c>
      <c r="G6" s="103"/>
      <c r="H6" s="103"/>
      <c r="I6" s="5"/>
    </row>
    <row r="7" spans="1:9" ht="21.95" customHeight="1" x14ac:dyDescent="0.25">
      <c r="A7" s="5"/>
      <c r="B7" s="96" t="s">
        <v>90</v>
      </c>
      <c r="C7" s="96"/>
      <c r="D7" s="96"/>
      <c r="E7" s="5"/>
      <c r="F7" s="96" t="s">
        <v>90</v>
      </c>
      <c r="G7" s="96"/>
      <c r="H7" s="96"/>
      <c r="I7" s="5"/>
    </row>
    <row r="8" spans="1:9" ht="14.1" customHeigh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ht="14.1" customHeigh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ht="32.1" customHeight="1" x14ac:dyDescent="0.25">
      <c r="A10" s="5"/>
      <c r="B10" s="94" t="s">
        <v>91</v>
      </c>
      <c r="C10" s="94"/>
      <c r="D10" s="94"/>
      <c r="E10" s="44" t="s">
        <v>86</v>
      </c>
      <c r="F10" s="94" t="s">
        <v>92</v>
      </c>
      <c r="G10" s="94"/>
      <c r="H10" s="94"/>
      <c r="I10" s="5"/>
    </row>
    <row r="11" spans="1:9" ht="42" customHeight="1" x14ac:dyDescent="0.25">
      <c r="A11" s="5"/>
      <c r="B11" s="103" t="s">
        <v>93</v>
      </c>
      <c r="C11" s="103"/>
      <c r="D11" s="103"/>
      <c r="E11" s="5"/>
      <c r="F11" s="103" t="s">
        <v>94</v>
      </c>
      <c r="G11" s="103"/>
      <c r="H11" s="103"/>
      <c r="I11" s="5"/>
    </row>
    <row r="12" spans="1:9" ht="21.95" customHeight="1" x14ac:dyDescent="0.25">
      <c r="A12" s="5"/>
      <c r="B12" s="96" t="s">
        <v>90</v>
      </c>
      <c r="C12" s="96"/>
      <c r="D12" s="96"/>
      <c r="E12" s="5"/>
      <c r="F12" s="96" t="s">
        <v>90</v>
      </c>
      <c r="G12" s="96"/>
      <c r="H12" s="96"/>
      <c r="I12" s="5"/>
    </row>
    <row r="13" spans="1:9" ht="14.1" customHeight="1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ht="14.1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32.1" customHeight="1" x14ac:dyDescent="0.25">
      <c r="A15" s="5"/>
      <c r="B15" s="94" t="s">
        <v>95</v>
      </c>
      <c r="C15" s="94"/>
      <c r="D15" s="94"/>
      <c r="E15" s="44" t="s">
        <v>86</v>
      </c>
      <c r="F15" s="94" t="s">
        <v>96</v>
      </c>
      <c r="G15" s="94"/>
      <c r="H15" s="94"/>
      <c r="I15" s="5"/>
    </row>
    <row r="16" spans="1:9" ht="42" customHeight="1" x14ac:dyDescent="0.25">
      <c r="A16" s="5"/>
      <c r="B16" s="103" t="s">
        <v>97</v>
      </c>
      <c r="C16" s="103"/>
      <c r="D16" s="103"/>
      <c r="E16" s="5"/>
      <c r="F16" s="103" t="s">
        <v>98</v>
      </c>
      <c r="G16" s="103"/>
      <c r="H16" s="103"/>
      <c r="I16" s="5"/>
    </row>
    <row r="17" spans="1:9" ht="21.95" customHeight="1" x14ac:dyDescent="0.25">
      <c r="A17" s="5"/>
      <c r="B17" s="96" t="s">
        <v>90</v>
      </c>
      <c r="C17" s="96"/>
      <c r="D17" s="96"/>
      <c r="E17" s="5"/>
      <c r="F17" s="96" t="s">
        <v>90</v>
      </c>
      <c r="G17" s="96"/>
      <c r="H17" s="96"/>
      <c r="I17" s="5"/>
    </row>
    <row r="18" spans="1:9" ht="14.1" customHeight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6" customHeight="1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33.950000000000003" customHeight="1" x14ac:dyDescent="0.25">
      <c r="A20" s="5"/>
      <c r="B20" s="99" t="s">
        <v>99</v>
      </c>
      <c r="C20" s="99"/>
      <c r="D20" s="99"/>
      <c r="E20" s="99"/>
      <c r="F20" s="99"/>
      <c r="G20" s="99"/>
      <c r="H20" s="99"/>
      <c r="I20" s="5"/>
    </row>
    <row r="21" spans="1:9" ht="8.1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44.1" customHeight="1" x14ac:dyDescent="0.25">
      <c r="A22" s="5"/>
      <c r="B22" s="21" t="s">
        <v>100</v>
      </c>
      <c r="C22" s="95" t="s">
        <v>101</v>
      </c>
      <c r="D22" s="95"/>
      <c r="E22" s="95"/>
      <c r="F22" s="95"/>
      <c r="G22" s="95"/>
      <c r="H22" s="95"/>
      <c r="I22" s="5"/>
    </row>
    <row r="23" spans="1:9" ht="6" customHeight="1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ht="44.1" customHeight="1" x14ac:dyDescent="0.25">
      <c r="A24" s="5"/>
      <c r="B24" s="21" t="s">
        <v>102</v>
      </c>
      <c r="C24" s="95" t="s">
        <v>103</v>
      </c>
      <c r="D24" s="95"/>
      <c r="E24" s="95"/>
      <c r="F24" s="95"/>
      <c r="G24" s="95"/>
      <c r="H24" s="95"/>
      <c r="I24" s="5"/>
    </row>
    <row r="25" spans="1:9" ht="6" customHeight="1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44.1" customHeight="1" x14ac:dyDescent="0.25">
      <c r="A26" s="5"/>
      <c r="B26" s="21" t="s">
        <v>104</v>
      </c>
      <c r="C26" s="95" t="s">
        <v>105</v>
      </c>
      <c r="D26" s="95"/>
      <c r="E26" s="95"/>
      <c r="F26" s="95"/>
      <c r="G26" s="95"/>
      <c r="H26" s="95"/>
      <c r="I26" s="5"/>
    </row>
    <row r="27" spans="1:9" ht="6" customHeight="1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44.1" customHeight="1" x14ac:dyDescent="0.25">
      <c r="A28" s="5"/>
      <c r="B28" s="21" t="s">
        <v>106</v>
      </c>
      <c r="C28" s="95" t="s">
        <v>107</v>
      </c>
      <c r="D28" s="95"/>
      <c r="E28" s="95"/>
      <c r="F28" s="95"/>
      <c r="G28" s="95"/>
      <c r="H28" s="95"/>
      <c r="I28" s="5"/>
    </row>
    <row r="29" spans="1:9" ht="6" customHeight="1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ht="33.950000000000003" customHeight="1" x14ac:dyDescent="0.25">
      <c r="A31" s="5"/>
      <c r="B31" s="104" t="s">
        <v>108</v>
      </c>
      <c r="C31" s="104"/>
      <c r="D31" s="104"/>
      <c r="E31" s="104"/>
      <c r="F31" s="104"/>
      <c r="G31" s="104"/>
      <c r="H31" s="104"/>
      <c r="I31" s="5"/>
    </row>
    <row r="32" spans="1:9" ht="8.1" customHeight="1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ht="21.95" customHeight="1" x14ac:dyDescent="0.25">
      <c r="A33" s="5"/>
      <c r="B33" s="98" t="s">
        <v>109</v>
      </c>
      <c r="C33" s="98"/>
      <c r="D33" s="98"/>
      <c r="E33" s="98"/>
      <c r="F33" s="98"/>
      <c r="G33" s="98"/>
      <c r="H33" s="98"/>
      <c r="I33" s="5"/>
    </row>
    <row r="34" spans="1:9" ht="21.95" customHeight="1" x14ac:dyDescent="0.25">
      <c r="A34" s="5"/>
      <c r="B34" s="98" t="s">
        <v>110</v>
      </c>
      <c r="C34" s="98"/>
      <c r="D34" s="98"/>
      <c r="E34" s="98"/>
      <c r="F34" s="98"/>
      <c r="G34" s="98"/>
      <c r="H34" s="98"/>
      <c r="I34" s="5"/>
    </row>
    <row r="35" spans="1:9" ht="21.95" customHeight="1" x14ac:dyDescent="0.25">
      <c r="A35" s="5"/>
      <c r="B35" s="98" t="s">
        <v>111</v>
      </c>
      <c r="C35" s="98"/>
      <c r="D35" s="98"/>
      <c r="E35" s="98"/>
      <c r="F35" s="98"/>
      <c r="G35" s="98"/>
      <c r="H35" s="98"/>
      <c r="I35" s="5"/>
    </row>
    <row r="36" spans="1:9" ht="21.95" customHeight="1" x14ac:dyDescent="0.25">
      <c r="A36" s="5"/>
      <c r="B36" s="98" t="s">
        <v>112</v>
      </c>
      <c r="C36" s="98"/>
      <c r="D36" s="98"/>
      <c r="E36" s="98"/>
      <c r="F36" s="98"/>
      <c r="G36" s="98"/>
      <c r="H36" s="98"/>
      <c r="I36" s="5"/>
    </row>
    <row r="37" spans="1:9" ht="21.95" customHeight="1" x14ac:dyDescent="0.25">
      <c r="A37" s="5"/>
      <c r="B37" s="98" t="s">
        <v>113</v>
      </c>
      <c r="C37" s="98"/>
      <c r="D37" s="98"/>
      <c r="E37" s="98"/>
      <c r="F37" s="98"/>
      <c r="G37" s="98"/>
      <c r="H37" s="98"/>
      <c r="I37" s="5"/>
    </row>
    <row r="38" spans="1:9" ht="21.95" customHeight="1" x14ac:dyDescent="0.25">
      <c r="A38" s="5"/>
      <c r="B38" s="98" t="s">
        <v>114</v>
      </c>
      <c r="C38" s="98"/>
      <c r="D38" s="98"/>
      <c r="E38" s="98"/>
      <c r="F38" s="98"/>
      <c r="G38" s="98"/>
      <c r="H38" s="98"/>
      <c r="I38" s="5"/>
    </row>
    <row r="39" spans="1:9" ht="21.95" customHeight="1" x14ac:dyDescent="0.25">
      <c r="A39" s="5"/>
      <c r="B39" s="98" t="s">
        <v>115</v>
      </c>
      <c r="C39" s="98"/>
      <c r="D39" s="98"/>
      <c r="E39" s="98"/>
      <c r="F39" s="98"/>
      <c r="G39" s="98"/>
      <c r="H39" s="98"/>
      <c r="I39" s="5"/>
    </row>
    <row r="40" spans="1:9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ht="33.950000000000003" customHeight="1" x14ac:dyDescent="0.25">
      <c r="A41" s="5"/>
      <c r="B41" s="99" t="s">
        <v>116</v>
      </c>
      <c r="C41" s="99"/>
      <c r="D41" s="99"/>
      <c r="E41" s="99"/>
      <c r="F41" s="99"/>
      <c r="G41" s="99"/>
      <c r="H41" s="99"/>
      <c r="I41" s="5"/>
    </row>
    <row r="42" spans="1:9" ht="8.1" customHeight="1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ht="30" customHeight="1" x14ac:dyDescent="0.25">
      <c r="A43" s="5"/>
      <c r="B43" s="45" t="s">
        <v>117</v>
      </c>
      <c r="C43" s="105" t="s">
        <v>118</v>
      </c>
      <c r="D43" s="105"/>
      <c r="E43" s="100" t="s">
        <v>119</v>
      </c>
      <c r="F43" s="100"/>
      <c r="G43" s="100"/>
      <c r="H43" s="100"/>
      <c r="I43" s="5"/>
    </row>
    <row r="44" spans="1:9" ht="30" customHeight="1" x14ac:dyDescent="0.25">
      <c r="A44" s="5"/>
      <c r="B44" s="46" t="s">
        <v>120</v>
      </c>
      <c r="C44" s="101" t="s">
        <v>121</v>
      </c>
      <c r="D44" s="101"/>
      <c r="E44" s="106" t="s">
        <v>122</v>
      </c>
      <c r="F44" s="106"/>
      <c r="G44" s="106"/>
      <c r="H44" s="106"/>
      <c r="I44" s="5"/>
    </row>
    <row r="45" spans="1:9" ht="30" customHeight="1" x14ac:dyDescent="0.25">
      <c r="A45" s="5"/>
      <c r="B45" s="47" t="s">
        <v>123</v>
      </c>
      <c r="C45" s="97" t="s">
        <v>124</v>
      </c>
      <c r="D45" s="97"/>
      <c r="E45" s="93" t="s">
        <v>125</v>
      </c>
      <c r="F45" s="93"/>
      <c r="G45" s="93"/>
      <c r="H45" s="93"/>
      <c r="I45" s="5"/>
    </row>
    <row r="46" spans="1:9" x14ac:dyDescent="0.25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5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5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</sheetData>
  <mergeCells count="40">
    <mergeCell ref="B1:H1"/>
    <mergeCell ref="B38:H38"/>
    <mergeCell ref="F12:H12"/>
    <mergeCell ref="F7:H7"/>
    <mergeCell ref="B12:D12"/>
    <mergeCell ref="F15:H15"/>
    <mergeCell ref="B34:H34"/>
    <mergeCell ref="B11:D11"/>
    <mergeCell ref="C26:H26"/>
    <mergeCell ref="E44:H44"/>
    <mergeCell ref="B7:D7"/>
    <mergeCell ref="F11:H11"/>
    <mergeCell ref="B16:D16"/>
    <mergeCell ref="F10:H10"/>
    <mergeCell ref="F16:H16"/>
    <mergeCell ref="C24:H24"/>
    <mergeCell ref="B3:H3"/>
    <mergeCell ref="B6:D6"/>
    <mergeCell ref="B31:H31"/>
    <mergeCell ref="C43:D43"/>
    <mergeCell ref="B5:D5"/>
    <mergeCell ref="C28:H28"/>
    <mergeCell ref="B39:H39"/>
    <mergeCell ref="F6:H6"/>
    <mergeCell ref="E45:H45"/>
    <mergeCell ref="F5:H5"/>
    <mergeCell ref="C22:H22"/>
    <mergeCell ref="B17:D17"/>
    <mergeCell ref="C45:D45"/>
    <mergeCell ref="F17:H17"/>
    <mergeCell ref="B33:H33"/>
    <mergeCell ref="B20:H20"/>
    <mergeCell ref="B37:H37"/>
    <mergeCell ref="B10:D10"/>
    <mergeCell ref="B36:H36"/>
    <mergeCell ref="B41:H41"/>
    <mergeCell ref="B35:H35"/>
    <mergeCell ref="E43:H43"/>
    <mergeCell ref="C44:D44"/>
    <mergeCell ref="B15:D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Cuadre de Caja</vt:lpstr>
      <vt:lpstr>Configuracion</vt:lpstr>
      <vt:lpstr>GUIA DE USO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Samuel Jose Martelo Teheran</cp:lastModifiedBy>
  <dcterms:created xsi:type="dcterms:W3CDTF">2026-05-22T04:44:38Z</dcterms:created>
  <dcterms:modified xsi:type="dcterms:W3CDTF">2026-05-23T21:05:22Z</dcterms:modified>
</cp:coreProperties>
</file>