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MUEL CARIBEP\Desktop\ANTIGRAVITY\PLANTILLA RESTAURANTE\COSTEO\"/>
    </mc:Choice>
  </mc:AlternateContent>
  <xr:revisionPtr revIDLastSave="0" documentId="13_ncr:1_{39423150-5305-4450-BC36-D96B9FB974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dar de Liquidez" sheetId="1" r:id="rId1"/>
    <sheet name="Comparador_Config" sheetId="2" r:id="rId2"/>
    <sheet name="GUIA DE US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2" l="1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C61" i="1"/>
  <c r="B61" i="1"/>
  <c r="C60" i="1"/>
  <c r="B60" i="1"/>
  <c r="C59" i="1"/>
  <c r="B59" i="1"/>
  <c r="C58" i="1"/>
  <c r="B58" i="1"/>
  <c r="C57" i="1"/>
  <c r="B57" i="1"/>
  <c r="C52" i="1"/>
  <c r="C51" i="1"/>
  <c r="K47" i="1"/>
  <c r="J47" i="1"/>
  <c r="E10" i="1" s="1"/>
  <c r="H47" i="1"/>
  <c r="K46" i="1"/>
  <c r="J46" i="1"/>
  <c r="H46" i="1"/>
  <c r="K45" i="1"/>
  <c r="J45" i="1"/>
  <c r="H45" i="1"/>
  <c r="K44" i="1"/>
  <c r="J44" i="1"/>
  <c r="H44" i="1"/>
  <c r="K43" i="1"/>
  <c r="J43" i="1"/>
  <c r="H43" i="1"/>
  <c r="K42" i="1"/>
  <c r="J42" i="1"/>
  <c r="H42" i="1"/>
  <c r="K41" i="1"/>
  <c r="J41" i="1"/>
  <c r="H41" i="1"/>
  <c r="K40" i="1"/>
  <c r="J40" i="1"/>
  <c r="H40" i="1"/>
  <c r="K39" i="1"/>
  <c r="J39" i="1"/>
  <c r="H39" i="1"/>
  <c r="K38" i="1"/>
  <c r="J38" i="1"/>
  <c r="H38" i="1"/>
  <c r="K37" i="1"/>
  <c r="J37" i="1"/>
  <c r="H37" i="1"/>
  <c r="K36" i="1"/>
  <c r="J36" i="1"/>
  <c r="H36" i="1"/>
  <c r="K35" i="1"/>
  <c r="J35" i="1"/>
  <c r="H35" i="1"/>
  <c r="K34" i="1"/>
  <c r="J34" i="1"/>
  <c r="H34" i="1"/>
  <c r="K33" i="1"/>
  <c r="J33" i="1"/>
  <c r="H33" i="1"/>
  <c r="K32" i="1"/>
  <c r="J32" i="1"/>
  <c r="H32" i="1"/>
  <c r="K31" i="1"/>
  <c r="J31" i="1"/>
  <c r="H31" i="1"/>
  <c r="K30" i="1"/>
  <c r="J30" i="1"/>
  <c r="H30" i="1"/>
  <c r="K29" i="1"/>
  <c r="J29" i="1"/>
  <c r="H29" i="1"/>
  <c r="K28" i="1"/>
  <c r="J28" i="1"/>
  <c r="H28" i="1"/>
  <c r="K27" i="1"/>
  <c r="J27" i="1"/>
  <c r="H27" i="1"/>
  <c r="K26" i="1"/>
  <c r="J26" i="1"/>
  <c r="H26" i="1"/>
  <c r="K25" i="1"/>
  <c r="J25" i="1"/>
  <c r="H25" i="1"/>
  <c r="K24" i="1"/>
  <c r="J24" i="1"/>
  <c r="H24" i="1"/>
  <c r="K23" i="1"/>
  <c r="J23" i="1"/>
  <c r="H23" i="1"/>
  <c r="K22" i="1"/>
  <c r="J22" i="1"/>
  <c r="H22" i="1"/>
  <c r="K21" i="1"/>
  <c r="J21" i="1"/>
  <c r="H21" i="1"/>
  <c r="K20" i="1"/>
  <c r="J20" i="1"/>
  <c r="H20" i="1"/>
  <c r="K19" i="1"/>
  <c r="J19" i="1"/>
  <c r="H19" i="1"/>
  <c r="K18" i="1"/>
  <c r="J18" i="1"/>
  <c r="H18" i="1"/>
  <c r="J9" i="1" l="1"/>
  <c r="C53" i="1"/>
  <c r="J10" i="1"/>
  <c r="E9" i="1"/>
  <c r="J12" i="1"/>
  <c r="F12" i="1"/>
</calcChain>
</file>

<file path=xl/sharedStrings.xml><?xml version="1.0" encoding="utf-8"?>
<sst xmlns="http://schemas.openxmlformats.org/spreadsheetml/2006/main" count="132" uniqueCount="122">
  <si>
    <t>RADAR DE LIQUIDEZ  —  CUENTAS POR PAGAR</t>
  </si>
  <si>
    <t>FECHA:</t>
  </si>
  <si>
    <t>Control de Proveedores y Flujo de Pagos  |  Restaurante  |  v2.0</t>
  </si>
  <si>
    <t>DASHBOARD  —  INDICADORES FINANCIEROS</t>
  </si>
  <si>
    <t>Se actualiza automaticamente al registrar facturas y pagos</t>
  </si>
  <si>
    <t>Deuda Total Activa</t>
  </si>
  <si>
    <t>Total Vencido (Peligro de corte)</t>
  </si>
  <si>
    <t>Total a Pagar esta Semana</t>
  </si>
  <si>
    <t>Facturas Activas</t>
  </si>
  <si>
    <t>Proveedor al que mas se le debe:</t>
  </si>
  <si>
    <t>Monto mayor:</t>
  </si>
  <si>
    <t>REGISTRO DE CUENTAS POR PAGAR</t>
  </si>
  <si>
    <t>Facturas pendientes, abonos y control de vencimientos</t>
  </si>
  <si>
    <t>No. Factura</t>
  </si>
  <si>
    <t>Fecha Emision</t>
  </si>
  <si>
    <t>Proveedor</t>
  </si>
  <si>
    <t>Insumo / Concepto</t>
  </si>
  <si>
    <t>Monto Total</t>
  </si>
  <si>
    <t>Abonos</t>
  </si>
  <si>
    <t>Saldo Pendiente</t>
  </si>
  <si>
    <t>Fecha Limite</t>
  </si>
  <si>
    <t>Dias p/Vencer</t>
  </si>
  <si>
    <t>Estado</t>
  </si>
  <si>
    <t>Monto</t>
  </si>
  <si>
    <t>Vencido</t>
  </si>
  <si>
    <t>Urgente</t>
  </si>
  <si>
    <t>Al Dia</t>
  </si>
  <si>
    <t>Deuda</t>
  </si>
  <si>
    <t>Radar de Liquidez  |  Control de Proveedores para Restaurantes  |  Generado automaticamente</t>
  </si>
  <si>
    <t>COMPARADOR DE PRECIOS  &amp;  CONFIGURACION</t>
  </si>
  <si>
    <t>Backoffice  |  Listas maestras + Simulador de variacion de precios</t>
  </si>
  <si>
    <t>LISTAS MAESTRAS</t>
  </si>
  <si>
    <t>Estas listas alimentan los desplegables de la Hoja 1</t>
  </si>
  <si>
    <t>PROVEEDORES</t>
  </si>
  <si>
    <t>INSUMOS / CONCEPTOS</t>
  </si>
  <si>
    <t>Proveedor Carnes ABC</t>
  </si>
  <si>
    <t>Carnes Res</t>
  </si>
  <si>
    <t>Lacteos del Valle</t>
  </si>
  <si>
    <t>Carnes Pollo</t>
  </si>
  <si>
    <t>Verduras Frescas SAS</t>
  </si>
  <si>
    <t>Carnes Cerdo</t>
  </si>
  <si>
    <t>Distribuidora Granos</t>
  </si>
  <si>
    <t>Lacteos</t>
  </si>
  <si>
    <t>Bebidas del Pacifico</t>
  </si>
  <si>
    <t>Verduras y Hortalizas</t>
  </si>
  <si>
    <t>Arroz Premium Ltda</t>
  </si>
  <si>
    <t>Frutas</t>
  </si>
  <si>
    <t>Aceites y Grasas CO</t>
  </si>
  <si>
    <t>Granos y Cereales</t>
  </si>
  <si>
    <t>Panaderia Central</t>
  </si>
  <si>
    <t>Aceites</t>
  </si>
  <si>
    <t>Mariscos del Caribe</t>
  </si>
  <si>
    <t>Bebidas</t>
  </si>
  <si>
    <t>Aseo Industrial Plus</t>
  </si>
  <si>
    <t>Panaderia</t>
  </si>
  <si>
    <t>Gas Natural Comercial</t>
  </si>
  <si>
    <t>Mariscos y Pescados</t>
  </si>
  <si>
    <t>Empaques y Desechables</t>
  </si>
  <si>
    <t>Condimentos/Especias</t>
  </si>
  <si>
    <t>Frutas Tropicales</t>
  </si>
  <si>
    <t>Empaques/Desechables</t>
  </si>
  <si>
    <t>Condimentos del Chef</t>
  </si>
  <si>
    <t>Aseo y Limpieza</t>
  </si>
  <si>
    <t>Servilletas y Papel</t>
  </si>
  <si>
    <t>Gas/Combustible</t>
  </si>
  <si>
    <t>Otro Proveedor</t>
  </si>
  <si>
    <t>Arriendo Local</t>
  </si>
  <si>
    <t>Puede agregar mas proveedores/insumos editando las celdas de arriba.</t>
  </si>
  <si>
    <t>COMPARADOR DE PRECIOS DE INSUMOS</t>
  </si>
  <si>
    <t>Detecte incrementos de costos antes de comprar</t>
  </si>
  <si>
    <t>Insumo Clave</t>
  </si>
  <si>
    <t>Precio Anterior</t>
  </si>
  <si>
    <t>Precio Actual</t>
  </si>
  <si>
    <t>Proveedor Actual</t>
  </si>
  <si>
    <t>Variacion (%)</t>
  </si>
  <si>
    <t>Rojo = incremento &gt; 5% (alerta de sobrecosto)</t>
  </si>
  <si>
    <t>Verde = ahorro (precio bajo respecto al anterior)</t>
  </si>
  <si>
    <t>GUIA DE USO | COMO USAR LA PLANTILLA PASO A PASO</t>
  </si>
  <si>
    <t>Esta hoja explica la plantilla en lenguaje natural. Siga el flujo de arriba hacia abajo, sin necesidad de saber Excel.</t>
  </si>
  <si>
    <t>1. Configure sus listas</t>
  </si>
  <si>
    <t>&gt;</t>
  </si>
  <si>
    <t>2. Registre la factura</t>
  </si>
  <si>
    <t>Vaya a la hoja Comparador_Config y edite las listas de proveedores e insumos/conceptos. Estas listas alimentan los menus desplegables de la hoja principal.</t>
  </si>
  <si>
    <t>En la hoja Radar de Liquidez, llene: No. Factura, Fecha, seleccione Proveedor e Insumo del desplegable, ingrese Monto Total y Fecha Limite de pago.</t>
  </si>
  <si>
    <t>V</t>
  </si>
  <si>
    <t>3. Entienda las alertas</t>
  </si>
  <si>
    <t>4. Registre pagos o abonos</t>
  </si>
  <si>
    <t>Rojo = VENCIDO (ya paso la fecha). Naranja = URGENTE (quedan 2 dias o menos). Amarillo = AL DIA. Verde = PAGADO. Todo se calcula solo.</t>
  </si>
  <si>
    <t>Cuando pague una factura, escriba el monto en la columna 'Abonos'. Si paga parcial, ponga lo que abono. El Saldo y Estado se actualizan solos.</t>
  </si>
  <si>
    <t>5. Revise deuda semanal</t>
  </si>
  <si>
    <t>6. Use el comparador de precios</t>
  </si>
  <si>
    <t>En el Dashboard superior, el KPI 'Total a Pagar esta Semana' le dice cuanto necesita tener listo en los proximos 7 dias para no quedar mal con proveedores.</t>
  </si>
  <si>
    <t>Antes de volver a comprar, vaya a la hoja Comparador_Config y registre el precio anterior vs actual. Si sale rojo (&gt;5%), negocie o busque otro proveedor.</t>
  </si>
  <si>
    <t>7. Celdas que NO debe tocar</t>
  </si>
  <si>
    <t>NO toque las columnas: Saldo Pendiente, Dias para Vencer, ni Estado. Se calculan solas con formulas. Tampoco modifique los KPIs del Dashboard ni la columna Variacion (%) del Comparador. Solo escriba en las celdas blancas sin formula.</t>
  </si>
  <si>
    <t>PARA QUE SIRVE CADA LISTA DESPLEGABLE</t>
  </si>
  <si>
    <t>Proveedores</t>
  </si>
  <si>
    <t>Sirve para elegir a quien le debe el restaurante. En vez de escribir manualmente, selecciona desde un menu. Esto evita errores de escritura y permite que los graficos y KPIs funcionen correctamente.</t>
  </si>
  <si>
    <t>Insumos / Conceptos</t>
  </si>
  <si>
    <t>Clasifica el tipo de compra: Carnes, Lacteos, Verduras, Arriendo, etc. Permite analizar en que rubros se gasta mas dinero y tomar decisiones de compra.</t>
  </si>
  <si>
    <t>Comparador de Precios</t>
  </si>
  <si>
    <t>Permite registrar el precio anterior y actual de cada insumo para detectar incrementos. Si un insumo sube mas del 5%, aparece en rojo como alerta para negociar o cambiar proveedor.</t>
  </si>
  <si>
    <t>SIGNIFICADO DE LOS COLORES DE ALERTA</t>
  </si>
  <si>
    <t>ROJO</t>
  </si>
  <si>
    <t>Vencido / Variacion &gt; 5%</t>
  </si>
  <si>
    <t>Factura vencida o sobrecosto. Accion inmediata.</t>
  </si>
  <si>
    <t>NARANJA</t>
  </si>
  <si>
    <t>Urgente (2 dias o menos)</t>
  </si>
  <si>
    <t>Pague pronto para no quedar mal con el proveedor.</t>
  </si>
  <si>
    <t>AMARILLO</t>
  </si>
  <si>
    <t>Factura vigente, sin urgencia por ahora.</t>
  </si>
  <si>
    <t>VERDE</t>
  </si>
  <si>
    <t>Pagado / Ahorro</t>
  </si>
  <si>
    <t>Factura liquidada o precio menor al anterior.</t>
  </si>
  <si>
    <t>CELDAS QUE NO DEBE TOCAR (SE CALCULAN SOLAS)</t>
  </si>
  <si>
    <t>Columna 'Saldo Pendiente' = Monto Total - Abonos (formula automatica)</t>
  </si>
  <si>
    <t>Columna 'Dias para Vencer' = Fecha Limite - HOY() (formula automatica)</t>
  </si>
  <si>
    <t>Columna 'Estado' = Se calcula segun el saldo y los dias (formula automatica)</t>
  </si>
  <si>
    <t>Columna 'Variacion (%)' del Comparador = (Actual-Anterior)/Anterior (formula)</t>
  </si>
  <si>
    <t>Los 4 KPIs del Dashboard superior (Deuda Total, Vencido, Semanal, Facturas)</t>
  </si>
  <si>
    <t>El indicador 'Proveedor al que mas se le debe' (formula automatica)</t>
  </si>
  <si>
    <t>Los datos auxiliares de los graficos (se alimentan solos)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</si>
</sst>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"/>
    <numFmt numFmtId="165" formatCode="\$#,##0"/>
    <numFmt numFmtId="166" formatCode="0.0%"/>
  </numFmts>
  <fonts count="35" x14ac:knownFonts="1">
    <font>
      <sz val="11"/>
      <color theme="1"/>
      <name val="Calibri"/>
      <family val="2"/>
      <scheme val="minor"/>
    </font>
    <font>
      <b/>
      <sz val="18"/>
      <color rgb="FFF5B800"/>
      <name val="Calibri"/>
    </font>
    <font>
      <b/>
      <sz val="11"/>
      <color rgb="FFFFD54F"/>
      <name val="Calibri"/>
    </font>
    <font>
      <b/>
      <sz val="12"/>
      <color rgb="FFFFFFFF"/>
      <name val="Calibri"/>
    </font>
    <font>
      <i/>
      <sz val="9"/>
      <color rgb="FF9E9E9E"/>
      <name val="Calibri"/>
    </font>
    <font>
      <b/>
      <sz val="12"/>
      <color rgb="FFF5B800"/>
      <name val="Calibri"/>
    </font>
    <font>
      <b/>
      <sz val="10"/>
      <color rgb="FFFF1744"/>
      <name val="Calibri"/>
    </font>
    <font>
      <b/>
      <sz val="14"/>
      <color rgb="FFFF1744"/>
      <name val="Calibri"/>
    </font>
    <font>
      <b/>
      <sz val="10"/>
      <color rgb="FFFF9100"/>
      <name val="Calibri"/>
    </font>
    <font>
      <b/>
      <sz val="14"/>
      <color rgb="FFFF9100"/>
      <name val="Calibri"/>
    </font>
    <font>
      <b/>
      <sz val="10"/>
      <color rgb="FF2196F3"/>
      <name val="Calibri"/>
    </font>
    <font>
      <b/>
      <sz val="14"/>
      <color rgb="FF2196F3"/>
      <name val="Calibri"/>
    </font>
    <font>
      <b/>
      <sz val="10"/>
      <color rgb="FF2D2D2D"/>
      <name val="Calibri"/>
    </font>
    <font>
      <b/>
      <sz val="12"/>
      <color rgb="FF1A1A2E"/>
      <name val="Calibri"/>
    </font>
    <font>
      <b/>
      <sz val="9"/>
      <color rgb="FF757575"/>
      <name val="Calibri"/>
    </font>
    <font>
      <b/>
      <sz val="12"/>
      <color rgb="FFFF1744"/>
      <name val="Calibri"/>
    </font>
    <font>
      <b/>
      <sz val="13"/>
      <color rgb="FF1A1A2E"/>
      <name val="Calibri"/>
    </font>
    <font>
      <i/>
      <sz val="9"/>
      <color rgb="FF555555"/>
      <name val="Calibri"/>
    </font>
    <font>
      <b/>
      <sz val="9"/>
      <color rgb="FFFFFFFF"/>
      <name val="Calibri"/>
    </font>
    <font>
      <sz val="10"/>
      <color rgb="FF2D2D2D"/>
      <name val="Calibri"/>
    </font>
    <font>
      <b/>
      <sz val="10"/>
      <color rgb="FF00C853"/>
      <name val="Calibri"/>
    </font>
    <font>
      <sz val="8"/>
      <color rgb="FF9E9E9E"/>
      <name val="Calibri"/>
    </font>
    <font>
      <sz val="8"/>
      <color rgb="FF2D2D2D"/>
      <name val="Calibri"/>
    </font>
    <font>
      <i/>
      <sz val="8"/>
      <color rgb="FF757575"/>
      <name val="Calibri"/>
    </font>
    <font>
      <b/>
      <sz val="10"/>
      <color rgb="FF1A1A2E"/>
      <name val="Calibri"/>
    </font>
    <font>
      <i/>
      <sz val="9"/>
      <color rgb="FF757575"/>
      <name val="Calibri"/>
    </font>
    <font>
      <i/>
      <sz val="9"/>
      <color rgb="FFFF1744"/>
      <name val="Calibri"/>
    </font>
    <font>
      <i/>
      <sz val="9"/>
      <color rgb="FF00C853"/>
      <name val="Calibri"/>
    </font>
    <font>
      <b/>
      <sz val="16"/>
      <color rgb="FF1A1A2E"/>
      <name val="Calibri"/>
    </font>
    <font>
      <b/>
      <sz val="9"/>
      <color rgb="FF2D2D2D"/>
      <name val="Calibri"/>
    </font>
    <font>
      <b/>
      <sz val="11"/>
      <color rgb="FF1A1A2E"/>
      <name val="Calibri"/>
    </font>
    <font>
      <sz val="9"/>
      <color rgb="FF555555"/>
      <name val="Calibri"/>
    </font>
    <font>
      <b/>
      <sz val="10"/>
      <color rgb="FFE6A800"/>
      <name val="Calibri"/>
    </font>
    <font>
      <b/>
      <sz val="14"/>
      <color rgb="FFE6A800"/>
      <name val="Calibri"/>
    </font>
    <font>
      <sz val="9"/>
      <color rgb="FFFF1744"/>
      <name val="Calibri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A1A2E"/>
        <bgColor rgb="FF1A1A2E"/>
      </patternFill>
    </fill>
    <fill>
      <patternFill patternType="solid">
        <fgColor rgb="FF0F3460"/>
        <bgColor rgb="FF0F3460"/>
      </patternFill>
    </fill>
    <fill>
      <patternFill patternType="solid">
        <fgColor rgb="FFF5B800"/>
        <bgColor rgb="FFF5B800"/>
      </patternFill>
    </fill>
    <fill>
      <patternFill patternType="solid">
        <fgColor rgb="FF16213E"/>
        <bgColor rgb="FF16213E"/>
      </patternFill>
    </fill>
    <fill>
      <patternFill patternType="solid">
        <fgColor rgb="FFFFEBEE"/>
        <bgColor rgb="FFFFEBEE"/>
      </patternFill>
    </fill>
    <fill>
      <patternFill patternType="solid">
        <fgColor rgb="FFFFF3E0"/>
        <bgColor rgb="FFFFF3E0"/>
      </patternFill>
    </fill>
    <fill>
      <patternFill patternType="solid">
        <fgColor rgb="FFE3F2FD"/>
        <bgColor rgb="FFE3F2FD"/>
      </patternFill>
    </fill>
    <fill>
      <patternFill patternType="solid">
        <fgColor rgb="FFFFF3CC"/>
        <bgColor rgb="FFFFF3CC"/>
      </patternFill>
    </fill>
    <fill>
      <patternFill patternType="solid">
        <fgColor rgb="FFFAFAFA"/>
        <bgColor rgb="FFFAFAFA"/>
      </patternFill>
    </fill>
    <fill>
      <patternFill patternType="solid">
        <fgColor rgb="FF424242"/>
        <bgColor rgb="FF424242"/>
      </patternFill>
    </fill>
    <fill>
      <patternFill patternType="solid">
        <fgColor rgb="FFFFFDF5"/>
        <bgColor rgb="FFFFFDF5"/>
      </patternFill>
    </fill>
    <fill>
      <patternFill patternType="solid">
        <fgColor rgb="FFE8F5E9"/>
        <bgColor rgb="FFE8F5E9"/>
      </patternFill>
    </fill>
  </fills>
  <borders count="16">
    <border>
      <left/>
      <right/>
      <top/>
      <bottom/>
      <diagonal/>
    </border>
    <border>
      <left style="thin">
        <color rgb="FFF5B800"/>
      </left>
      <right style="thin">
        <color rgb="FFF5B800"/>
      </right>
      <top style="thin">
        <color rgb="FFF5B800"/>
      </top>
      <bottom style="thin">
        <color rgb="FFF5B800"/>
      </bottom>
      <diagonal/>
    </border>
    <border>
      <left style="thin">
        <color rgb="FF1A1A2E"/>
      </left>
      <right style="thin">
        <color rgb="FF1A1A2E"/>
      </right>
      <top style="thin">
        <color rgb="FF1A1A2E"/>
      </top>
      <bottom style="thin">
        <color rgb="FF1A1A2E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FFD54F"/>
      </left>
      <right style="thin">
        <color rgb="FFFFD54F"/>
      </right>
      <top style="thin">
        <color rgb="FFFFD54F"/>
      </top>
      <bottom style="thin">
        <color rgb="FFFFD54F"/>
      </bottom>
      <diagonal/>
    </border>
    <border>
      <left style="thin">
        <color rgb="FFE6A800"/>
      </left>
      <right style="thin">
        <color rgb="FFE6A800"/>
      </right>
      <top style="thin">
        <color rgb="FFE6A800"/>
      </top>
      <bottom style="thin">
        <color rgb="FFE6A800"/>
      </bottom>
      <diagonal/>
    </border>
    <border>
      <left style="thin">
        <color rgb="FF555555"/>
      </left>
      <right style="thin">
        <color rgb="FF555555"/>
      </right>
      <top style="thin">
        <color rgb="FF555555"/>
      </top>
      <bottom style="thin">
        <color rgb="FF555555"/>
      </bottom>
      <diagonal/>
    </border>
    <border>
      <left/>
      <right/>
      <top style="thin">
        <color rgb="FFF5B800"/>
      </top>
      <bottom style="thin">
        <color rgb="FFF5B800"/>
      </bottom>
      <diagonal/>
    </border>
    <border>
      <left style="thin">
        <color rgb="FFE6A800"/>
      </left>
      <right style="thin">
        <color rgb="FFE6A800"/>
      </right>
      <top style="thin">
        <color rgb="FFE6A800"/>
      </top>
      <bottom/>
      <diagonal/>
    </border>
    <border>
      <left style="thin">
        <color rgb="FFE6A800"/>
      </left>
      <right style="thin">
        <color rgb="FFE6A800"/>
      </right>
      <top/>
      <bottom/>
      <diagonal/>
    </border>
    <border>
      <left style="thin">
        <color rgb="FFE6A800"/>
      </left>
      <right style="thin">
        <color rgb="FFE6A800"/>
      </right>
      <top/>
      <bottom style="thin">
        <color rgb="FFE6A800"/>
      </bottom>
      <diagonal/>
    </border>
    <border>
      <left/>
      <right/>
      <top style="medium">
        <color rgb="FFE6A800"/>
      </top>
      <bottom style="medium">
        <color rgb="FFE6A800"/>
      </bottom>
      <diagonal/>
    </border>
    <border>
      <left style="thin">
        <color rgb="FFFF1744"/>
      </left>
      <right style="thin">
        <color rgb="FFFF1744"/>
      </right>
      <top style="thin">
        <color rgb="FFFF1744"/>
      </top>
      <bottom style="thin">
        <color rgb="FFFF1744"/>
      </bottom>
      <diagonal/>
    </border>
    <border>
      <left style="thin">
        <color rgb="FFFF9100"/>
      </left>
      <right style="thin">
        <color rgb="FFFF9100"/>
      </right>
      <top style="thin">
        <color rgb="FFFF9100"/>
      </top>
      <bottom style="thin">
        <color rgb="FFFF9100"/>
      </bottom>
      <diagonal/>
    </border>
    <border>
      <left style="thin">
        <color rgb="FF00C853"/>
      </left>
      <right style="thin">
        <color rgb="FF00C853"/>
      </right>
      <top style="thin">
        <color rgb="FF00C853"/>
      </top>
      <bottom style="thin">
        <color rgb="FF00C853"/>
      </bottom>
      <diagonal/>
    </border>
    <border>
      <left/>
      <right/>
      <top style="medium">
        <color rgb="FFFF1744"/>
      </top>
      <bottom style="medium">
        <color rgb="FFFF174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horizontal="right" vertical="center" wrapText="1"/>
    </xf>
    <xf numFmtId="0" fontId="0" fillId="5" borderId="0" xfId="0" applyFill="1"/>
    <xf numFmtId="0" fontId="0" fillId="2" borderId="0" xfId="0" applyFill="1"/>
    <xf numFmtId="0" fontId="14" fillId="10" borderId="4" xfId="0" applyFont="1" applyFill="1" applyBorder="1" applyAlignment="1">
      <alignment horizontal="right" vertical="center" wrapText="1"/>
    </xf>
    <xf numFmtId="0" fontId="18" fillId="12" borderId="6" xfId="0" applyFont="1" applyFill="1" applyBorder="1" applyAlignment="1">
      <alignment horizontal="center" vertical="center" wrapText="1"/>
    </xf>
    <xf numFmtId="0" fontId="19" fillId="13" borderId="3" xfId="0" applyFont="1" applyFill="1" applyBorder="1" applyAlignment="1">
      <alignment horizontal="center" vertical="center" wrapText="1"/>
    </xf>
    <xf numFmtId="164" fontId="19" fillId="13" borderId="3" xfId="0" applyNumberFormat="1" applyFont="1" applyFill="1" applyBorder="1" applyAlignment="1">
      <alignment horizontal="center" vertical="center" wrapText="1"/>
    </xf>
    <xf numFmtId="0" fontId="19" fillId="13" borderId="3" xfId="0" applyFont="1" applyFill="1" applyBorder="1" applyAlignment="1">
      <alignment horizontal="left" vertical="center" wrapText="1"/>
    </xf>
    <xf numFmtId="3" fontId="12" fillId="13" borderId="3" xfId="0" applyNumberFormat="1" applyFont="1" applyFill="1" applyBorder="1" applyAlignment="1">
      <alignment horizontal="right" vertical="center" wrapText="1"/>
    </xf>
    <xf numFmtId="3" fontId="20" fillId="13" borderId="3" xfId="0" applyNumberFormat="1" applyFont="1" applyFill="1" applyBorder="1" applyAlignment="1">
      <alignment horizontal="right" vertical="center" wrapText="1"/>
    </xf>
    <xf numFmtId="165" fontId="6" fillId="13" borderId="3" xfId="0" applyNumberFormat="1" applyFont="1" applyFill="1" applyBorder="1" applyAlignment="1">
      <alignment horizontal="right" vertical="center" wrapText="1"/>
    </xf>
    <xf numFmtId="0" fontId="12" fillId="13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164" fontId="19" fillId="2" borderId="3" xfId="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3" fontId="12" fillId="2" borderId="3" xfId="0" applyNumberFormat="1" applyFont="1" applyFill="1" applyBorder="1" applyAlignment="1">
      <alignment horizontal="right" vertical="center" wrapText="1"/>
    </xf>
    <xf numFmtId="3" fontId="20" fillId="2" borderId="3" xfId="0" applyNumberFormat="1" applyFont="1" applyFill="1" applyBorder="1" applyAlignment="1">
      <alignment horizontal="right" vertical="center" wrapText="1"/>
    </xf>
    <xf numFmtId="165" fontId="6" fillId="2" borderId="3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1" fillId="2" borderId="0" xfId="0" applyFont="1" applyFill="1"/>
    <xf numFmtId="3" fontId="22" fillId="2" borderId="0" xfId="0" applyNumberFormat="1" applyFont="1" applyFill="1"/>
    <xf numFmtId="0" fontId="22" fillId="2" borderId="0" xfId="0" applyFont="1" applyFill="1"/>
    <xf numFmtId="0" fontId="24" fillId="10" borderId="4" xfId="0" applyFont="1" applyFill="1" applyBorder="1" applyAlignment="1">
      <alignment horizontal="center" vertical="center" wrapText="1"/>
    </xf>
    <xf numFmtId="165" fontId="19" fillId="13" borderId="3" xfId="0" applyNumberFormat="1" applyFont="1" applyFill="1" applyBorder="1" applyAlignment="1">
      <alignment horizontal="right" vertical="center" wrapText="1"/>
    </xf>
    <xf numFmtId="165" fontId="12" fillId="13" borderId="3" xfId="0" applyNumberFormat="1" applyFont="1" applyFill="1" applyBorder="1" applyAlignment="1">
      <alignment horizontal="right" vertical="center" wrapText="1"/>
    </xf>
    <xf numFmtId="166" fontId="12" fillId="13" borderId="3" xfId="0" applyNumberFormat="1" applyFont="1" applyFill="1" applyBorder="1" applyAlignment="1">
      <alignment horizontal="center" vertical="center" wrapText="1"/>
    </xf>
    <xf numFmtId="165" fontId="19" fillId="2" borderId="3" xfId="0" applyNumberFormat="1" applyFont="1" applyFill="1" applyBorder="1" applyAlignment="1">
      <alignment horizontal="right" vertical="center" wrapText="1"/>
    </xf>
    <xf numFmtId="165" fontId="12" fillId="2" borderId="3" xfId="0" applyNumberFormat="1" applyFont="1" applyFill="1" applyBorder="1" applyAlignment="1">
      <alignment horizontal="right" vertical="center" wrapText="1"/>
    </xf>
    <xf numFmtId="166" fontId="12" fillId="2" borderId="3" xfId="0" applyNumberFormat="1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24" fillId="10" borderId="4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32" fillId="10" borderId="5" xfId="0" applyFont="1" applyFill="1" applyBorder="1" applyAlignment="1">
      <alignment horizontal="center" vertical="center" wrapText="1"/>
    </xf>
    <xf numFmtId="0" fontId="20" fillId="14" borderId="14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165" fontId="7" fillId="7" borderId="3" xfId="0" applyNumberFormat="1" applyFont="1" applyFill="1" applyBorder="1" applyAlignment="1">
      <alignment horizontal="center" vertical="center" wrapText="1"/>
    </xf>
    <xf numFmtId="165" fontId="15" fillId="10" borderId="4" xfId="0" applyNumberFormat="1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0" fontId="12" fillId="10" borderId="4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165" fontId="9" fillId="8" borderId="3" xfId="0" applyNumberFormat="1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left" vertical="center" wrapText="1"/>
    </xf>
    <xf numFmtId="165" fontId="11" fillId="9" borderId="3" xfId="0" applyNumberFormat="1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7" fillId="11" borderId="0" xfId="0" applyFont="1" applyFill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left" vertical="center" wrapText="1"/>
    </xf>
    <xf numFmtId="0" fontId="4" fillId="6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8" fillId="2" borderId="0" xfId="0" applyFont="1" applyFill="1" applyAlignment="1">
      <alignment horizontal="center" vertical="center" wrapText="1"/>
    </xf>
    <xf numFmtId="0" fontId="34" fillId="7" borderId="12" xfId="0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32" fillId="10" borderId="10" xfId="0" applyFont="1" applyFill="1" applyBorder="1" applyAlignment="1">
      <alignment horizontal="center" vertical="center" wrapText="1"/>
    </xf>
    <xf numFmtId="0" fontId="30" fillId="10" borderId="8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left" vertical="top" wrapText="1"/>
    </xf>
    <xf numFmtId="0" fontId="31" fillId="7" borderId="12" xfId="0" applyFont="1" applyFill="1" applyBorder="1" applyAlignment="1">
      <alignment horizontal="left" vertical="center" wrapText="1"/>
    </xf>
    <xf numFmtId="0" fontId="29" fillId="10" borderId="7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left" vertical="top" wrapText="1"/>
    </xf>
    <xf numFmtId="0" fontId="0" fillId="10" borderId="10" xfId="0" applyFill="1" applyBorder="1"/>
    <xf numFmtId="0" fontId="31" fillId="14" borderId="14" xfId="0" applyFont="1" applyFill="1" applyBorder="1" applyAlignment="1">
      <alignment horizontal="left" vertical="center" wrapText="1"/>
    </xf>
    <xf numFmtId="0" fontId="31" fillId="10" borderId="5" xfId="0" applyFont="1" applyFill="1" applyBorder="1" applyAlignment="1">
      <alignment horizontal="left" vertical="center" wrapText="1"/>
    </xf>
    <xf numFmtId="0" fontId="12" fillId="7" borderId="12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center" vertical="center" wrapText="1"/>
    </xf>
    <xf numFmtId="0" fontId="12" fillId="14" borderId="14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31" fillId="8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8">
    <dxf>
      <font>
        <b/>
        <sz val="10"/>
        <color rgb="FF00C853"/>
        <name val="Calibri"/>
      </font>
      <fill>
        <patternFill patternType="solid">
          <fgColor rgb="FFE8F5E9"/>
        </patternFill>
      </fill>
    </dxf>
    <dxf>
      <font>
        <b/>
        <sz val="10"/>
        <color rgb="FFFF1744"/>
        <name val="Calibri"/>
      </font>
      <fill>
        <patternFill patternType="solid">
          <fgColor rgb="FFFFEBEE"/>
        </patternFill>
      </fill>
    </dxf>
    <dxf>
      <font>
        <b/>
        <sz val="10"/>
        <color rgb="FFFFFFFF"/>
        <name val="Calibri"/>
      </font>
      <fill>
        <patternFill patternType="solid">
          <fgColor rgb="FF00C853"/>
        </patternFill>
      </fill>
    </dxf>
    <dxf>
      <font>
        <b/>
        <sz val="10"/>
        <color rgb="FF1A1A2E"/>
        <name val="Calibri"/>
      </font>
      <fill>
        <patternFill patternType="solid">
          <fgColor rgb="FFF5B800"/>
        </patternFill>
      </fill>
    </dxf>
    <dxf>
      <font>
        <b/>
        <sz val="10"/>
        <color rgb="FFFFFFFF"/>
        <name val="Calibri"/>
      </font>
      <fill>
        <patternFill patternType="solid">
          <fgColor rgb="FFFF9100"/>
        </patternFill>
      </fill>
    </dxf>
    <dxf>
      <font>
        <b/>
        <sz val="10"/>
        <color rgb="FFFFFFFF"/>
        <name val="Calibri"/>
      </font>
      <fill>
        <patternFill patternType="solid">
          <fgColor rgb="FFFF1744"/>
        </patternFill>
      </fill>
    </dxf>
    <dxf>
      <font>
        <b/>
        <sz val="10"/>
        <color rgb="FFFF9100"/>
        <name val="Calibri"/>
      </font>
      <fill>
        <patternFill patternType="solid">
          <fgColor rgb="FFFFF3E0"/>
        </patternFill>
      </fill>
    </dxf>
    <dxf>
      <font>
        <b/>
        <sz val="10"/>
        <color rgb="FFFF1744"/>
        <name val="Calibri"/>
      </font>
      <fill>
        <patternFill patternType="solid">
          <fgColor rgb="FFFFEBE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6"/>
  <c:chart>
    <c:title>
      <c:tx>
        <c:rich>
          <a:bodyPr/>
          <a:lstStyle/>
          <a:p>
            <a:pPr>
              <a:defRPr/>
            </a:pPr>
            <a:r>
              <a:rPr lang="es-CO"/>
              <a:t>Estado de la Deuda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'Radar de Liquidez'!$C$50</c:f>
              <c:strCache>
                <c:ptCount val="1"/>
                <c:pt idx="0">
                  <c:v>Monto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spPr>
              <a:solidFill>
                <a:srgbClr val="FF1744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97-4DFF-8F18-2EEC7A1CC9AF}"/>
              </c:ext>
            </c:extLst>
          </c:dPt>
          <c:dPt>
            <c:idx val="1"/>
            <c:bubble3D val="0"/>
            <c:spPr>
              <a:solidFill>
                <a:srgbClr val="FF9100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97-4DFF-8F18-2EEC7A1CC9AF}"/>
              </c:ext>
            </c:extLst>
          </c:dPt>
          <c:dPt>
            <c:idx val="2"/>
            <c:bubble3D val="0"/>
            <c:spPr>
              <a:solidFill>
                <a:srgbClr val="F5B800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197-4DFF-8F18-2EEC7A1CC9A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'Radar de Liquidez'!$B$51:$B$53</c:f>
              <c:strCache>
                <c:ptCount val="3"/>
                <c:pt idx="0">
                  <c:v>Vencido</c:v>
                </c:pt>
                <c:pt idx="1">
                  <c:v>Urgente</c:v>
                </c:pt>
                <c:pt idx="2">
                  <c:v>Al Dia</c:v>
                </c:pt>
              </c:strCache>
            </c:strRef>
          </c:cat>
          <c:val>
            <c:numRef>
              <c:f>'Radar de Liquidez'!$C$51:$C$53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97-4DFF-8F18-2EEC7A1CC9AF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6"/>
  <c:chart>
    <c:title>
      <c:tx>
        <c:rich>
          <a:bodyPr/>
          <a:lstStyle/>
          <a:p>
            <a:pPr>
              <a:defRPr/>
            </a:pPr>
            <a:r>
              <a:rPr lang="es-CO"/>
              <a:t>Top 5 Proveedores - Deuda Activa</a:t>
            </a:r>
          </a:p>
        </c:rich>
      </c:tx>
      <c:overlay val="1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'Radar de Liquidez'!$C$56</c:f>
              <c:strCache>
                <c:ptCount val="1"/>
                <c:pt idx="0">
                  <c:v>Deuda</c:v>
                </c:pt>
              </c:strCache>
            </c:strRef>
          </c:tx>
          <c:spPr>
            <a:solidFill>
              <a:srgbClr val="F5B800"/>
            </a:solidFill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'Radar de Liquidez'!$B$57:$B$61</c:f>
              <c:strCache>
                <c:ptCount val="5"/>
                <c:pt idx="0">
                  <c:v>0</c:v>
                </c:pt>
                <c:pt idx="1">
                  <c:v>LISTAS MAESTRAS</c:v>
                </c:pt>
                <c:pt idx="2">
                  <c:v>Estas listas alimentan los desplegables de la Hoja 1</c:v>
                </c:pt>
                <c:pt idx="3">
                  <c:v>0</c:v>
                </c:pt>
                <c:pt idx="4">
                  <c:v>PROVEEDORES</c:v>
                </c:pt>
              </c:strCache>
            </c:strRef>
          </c:cat>
          <c:val>
            <c:numRef>
              <c:f>'Radar de Liquidez'!$C$57:$C$61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prstDash val="solid"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205-46F5-B1DD-5E4476BF6673}"/>
            </c:ext>
          </c:extLst>
        </c:ser>
        <c:dLbls>
          <c:showLegendKey val="1"/>
          <c:showVal val="1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b"/>
        <c:majorGridlines/>
        <c:numFmt formatCode="#,##0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49</xdr:row>
      <xdr:rowOff>0</xdr:rowOff>
    </xdr:from>
    <xdr:ext cx="5040000" cy="396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0</xdr:colOff>
      <xdr:row>49</xdr:row>
      <xdr:rowOff>0</xdr:rowOff>
    </xdr:from>
    <xdr:ext cx="5040000" cy="39600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5B800"/>
  </sheetPr>
  <dimension ref="A1:L100"/>
  <sheetViews>
    <sheetView showGridLines="0" tabSelected="1" zoomScale="85" workbookViewId="0">
      <selection activeCell="E42" sqref="E42"/>
    </sheetView>
  </sheetViews>
  <sheetFormatPr baseColWidth="10" defaultColWidth="9.140625" defaultRowHeight="15" x14ac:dyDescent="0.25"/>
  <cols>
    <col min="1" max="1" width="3" customWidth="1"/>
    <col min="2" max="3" width="14" customWidth="1"/>
    <col min="4" max="4" width="22" customWidth="1"/>
    <col min="5" max="5" width="24" customWidth="1"/>
    <col min="6" max="9" width="16" customWidth="1"/>
    <col min="10" max="11" width="14" customWidth="1"/>
    <col min="12" max="12" width="3" customWidth="1"/>
  </cols>
  <sheetData>
    <row r="1" spans="1:12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2" customHeight="1" x14ac:dyDescent="0.25">
      <c r="A2" s="1"/>
      <c r="B2" s="48" t="s">
        <v>0</v>
      </c>
      <c r="C2" s="48"/>
      <c r="D2" s="48"/>
      <c r="E2" s="48"/>
      <c r="F2" s="48"/>
      <c r="G2" s="48"/>
      <c r="H2" s="48"/>
      <c r="I2" s="2" t="s">
        <v>1</v>
      </c>
      <c r="J2" s="42"/>
      <c r="K2" s="43"/>
      <c r="L2" s="1"/>
    </row>
    <row r="3" spans="1:12" ht="27.95" customHeight="1" x14ac:dyDescent="0.25">
      <c r="A3" s="1"/>
      <c r="B3" s="45" t="s">
        <v>2</v>
      </c>
      <c r="C3" s="45"/>
      <c r="D3" s="45"/>
      <c r="E3" s="45"/>
      <c r="F3" s="45"/>
      <c r="G3" s="45"/>
      <c r="H3" s="45"/>
      <c r="I3" s="1"/>
      <c r="J3" s="1"/>
      <c r="K3" s="1"/>
      <c r="L3" s="1"/>
    </row>
    <row r="4" spans="1:12" ht="3.9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9.9499999999999993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33.950000000000003" customHeight="1" x14ac:dyDescent="0.25">
      <c r="A6" s="4"/>
      <c r="B6" s="54" t="s">
        <v>3</v>
      </c>
      <c r="C6" s="54"/>
      <c r="D6" s="54"/>
      <c r="E6" s="54"/>
      <c r="F6" s="54"/>
      <c r="G6" s="54"/>
      <c r="H6" s="54"/>
      <c r="I6" s="54"/>
      <c r="J6" s="54"/>
      <c r="K6" s="54"/>
      <c r="L6" s="4"/>
    </row>
    <row r="7" spans="1:12" ht="20.100000000000001" customHeight="1" x14ac:dyDescent="0.25">
      <c r="A7" s="4"/>
      <c r="B7" s="57" t="s">
        <v>4</v>
      </c>
      <c r="C7" s="57"/>
      <c r="D7" s="57"/>
      <c r="E7" s="57"/>
      <c r="F7" s="57"/>
      <c r="G7" s="57"/>
      <c r="H7" s="57"/>
      <c r="I7" s="57"/>
      <c r="J7" s="57"/>
      <c r="K7" s="57"/>
      <c r="L7" s="4"/>
    </row>
    <row r="8" spans="1:12" ht="8.1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38.1" customHeight="1" x14ac:dyDescent="0.25">
      <c r="A9" s="4"/>
      <c r="B9" s="47" t="s">
        <v>5</v>
      </c>
      <c r="C9" s="47"/>
      <c r="D9" s="47"/>
      <c r="E9" s="38">
        <f>SUMIFS(H18:H47,K18:K47,"&lt;&gt;Pagado")</f>
        <v>0</v>
      </c>
      <c r="F9" s="4"/>
      <c r="G9" s="47" t="s">
        <v>6</v>
      </c>
      <c r="H9" s="47"/>
      <c r="I9" s="47"/>
      <c r="J9" s="38">
        <f>SUMIFS(H18:H47,K18:K47,"Vencido")</f>
        <v>0</v>
      </c>
      <c r="K9" s="55"/>
      <c r="L9" s="4"/>
    </row>
    <row r="10" spans="1:12" ht="38.1" customHeight="1" x14ac:dyDescent="0.25">
      <c r="A10" s="4"/>
      <c r="B10" s="56" t="s">
        <v>7</v>
      </c>
      <c r="C10" s="56"/>
      <c r="D10" s="56"/>
      <c r="E10" s="49">
        <f ca="1">SUMIFS(H18:H47,J18:J47,"&gt;="&amp;0,J18:J47,"&lt;="&amp;7,K18:K47,"&lt;&gt;Pagado")</f>
        <v>0</v>
      </c>
      <c r="F10" s="4"/>
      <c r="G10" s="50" t="s">
        <v>8</v>
      </c>
      <c r="H10" s="50"/>
      <c r="I10" s="50"/>
      <c r="J10" s="51">
        <f>COUNTIF(K18:K47,"&lt;&gt;Pagado")-COUNTBLANK(K18:K47)</f>
        <v>0</v>
      </c>
      <c r="K10" s="52"/>
      <c r="L10" s="4"/>
    </row>
    <row r="11" spans="1:12" ht="8.1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36" customHeight="1" x14ac:dyDescent="0.25">
      <c r="A12" s="4"/>
      <c r="B12" s="46" t="s">
        <v>9</v>
      </c>
      <c r="C12" s="46"/>
      <c r="D12" s="46"/>
      <c r="E12" s="46"/>
      <c r="F12" s="44" t="str">
        <f>IFERROR(INDEX(D18:D47,MATCH(MAX(H18:H47),H18:H47,0)),"Sin datos")</f>
        <v>Sin datos</v>
      </c>
      <c r="G12" s="44"/>
      <c r="H12" s="44"/>
      <c r="I12" s="5" t="s">
        <v>10</v>
      </c>
      <c r="J12" s="39">
        <f>IFERROR(MAX(H18:H47),0)</f>
        <v>0</v>
      </c>
      <c r="K12" s="40"/>
      <c r="L12" s="4"/>
    </row>
    <row r="13" spans="1:12" ht="9.9499999999999993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ht="36" customHeight="1" x14ac:dyDescent="0.25">
      <c r="A14" s="4"/>
      <c r="B14" s="41" t="s">
        <v>11</v>
      </c>
      <c r="C14" s="41"/>
      <c r="D14" s="41"/>
      <c r="E14" s="41"/>
      <c r="F14" s="41"/>
      <c r="G14" s="41"/>
      <c r="H14" s="41"/>
      <c r="I14" s="41"/>
      <c r="J14" s="41"/>
      <c r="K14" s="41"/>
      <c r="L14" s="4"/>
    </row>
    <row r="15" spans="1:12" ht="21.95" customHeight="1" x14ac:dyDescent="0.25">
      <c r="A15" s="4"/>
      <c r="B15" s="53" t="s">
        <v>12</v>
      </c>
      <c r="C15" s="53"/>
      <c r="D15" s="53"/>
      <c r="E15" s="53"/>
      <c r="F15" s="53"/>
      <c r="G15" s="53"/>
      <c r="H15" s="53"/>
      <c r="I15" s="53"/>
      <c r="J15" s="53"/>
      <c r="K15" s="53"/>
      <c r="L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ht="30" customHeight="1" x14ac:dyDescent="0.25">
      <c r="A17" s="4"/>
      <c r="B17" s="6" t="s">
        <v>13</v>
      </c>
      <c r="C17" s="6" t="s">
        <v>14</v>
      </c>
      <c r="D17" s="6" t="s">
        <v>15</v>
      </c>
      <c r="E17" s="6" t="s">
        <v>16</v>
      </c>
      <c r="F17" s="6" t="s">
        <v>17</v>
      </c>
      <c r="G17" s="6" t="s">
        <v>18</v>
      </c>
      <c r="H17" s="6" t="s">
        <v>19</v>
      </c>
      <c r="I17" s="6" t="s">
        <v>20</v>
      </c>
      <c r="J17" s="6" t="s">
        <v>21</v>
      </c>
      <c r="K17" s="6" t="s">
        <v>22</v>
      </c>
      <c r="L17" s="4"/>
    </row>
    <row r="18" spans="1:12" ht="26.1" customHeight="1" x14ac:dyDescent="0.25">
      <c r="A18" s="4"/>
      <c r="B18" s="7"/>
      <c r="C18" s="8"/>
      <c r="D18" s="9"/>
      <c r="E18" s="9"/>
      <c r="F18" s="10"/>
      <c r="G18" s="11"/>
      <c r="H18" s="12" t="str">
        <f t="shared" ref="H18:H47" si="0">IF(F18="","",F18-G18)</f>
        <v/>
      </c>
      <c r="I18" s="8"/>
      <c r="J18" s="13" t="str">
        <f t="shared" ref="J18:J47" ca="1" si="1">IF(I18="","",I18-TODAY())</f>
        <v/>
      </c>
      <c r="K18" s="13" t="str">
        <f t="shared" ref="K18:K47" si="2">IF(F18="","",IF(H18&lt;=0,"Pagado",IF(J18&lt;0,"Vencido",IF(J18&lt;=2,"Urgente","Al Dia"))))</f>
        <v/>
      </c>
      <c r="L18" s="4"/>
    </row>
    <row r="19" spans="1:12" ht="26.1" customHeight="1" x14ac:dyDescent="0.25">
      <c r="A19" s="4"/>
      <c r="B19" s="14"/>
      <c r="C19" s="15"/>
      <c r="D19" s="16"/>
      <c r="E19" s="16"/>
      <c r="F19" s="17"/>
      <c r="G19" s="18"/>
      <c r="H19" s="19" t="str">
        <f t="shared" si="0"/>
        <v/>
      </c>
      <c r="I19" s="15"/>
      <c r="J19" s="20" t="str">
        <f t="shared" ca="1" si="1"/>
        <v/>
      </c>
      <c r="K19" s="20" t="str">
        <f t="shared" si="2"/>
        <v/>
      </c>
      <c r="L19" s="4"/>
    </row>
    <row r="20" spans="1:12" ht="26.1" customHeight="1" x14ac:dyDescent="0.25">
      <c r="A20" s="4"/>
      <c r="B20" s="7"/>
      <c r="C20" s="8"/>
      <c r="D20" s="9"/>
      <c r="E20" s="9"/>
      <c r="F20" s="10"/>
      <c r="G20" s="11"/>
      <c r="H20" s="12" t="str">
        <f t="shared" si="0"/>
        <v/>
      </c>
      <c r="I20" s="8"/>
      <c r="J20" s="13" t="str">
        <f t="shared" ca="1" si="1"/>
        <v/>
      </c>
      <c r="K20" s="13" t="str">
        <f t="shared" si="2"/>
        <v/>
      </c>
      <c r="L20" s="4"/>
    </row>
    <row r="21" spans="1:12" ht="26.1" customHeight="1" x14ac:dyDescent="0.25">
      <c r="A21" s="4"/>
      <c r="B21" s="14"/>
      <c r="C21" s="15"/>
      <c r="D21" s="16"/>
      <c r="E21" s="16"/>
      <c r="F21" s="17"/>
      <c r="G21" s="18"/>
      <c r="H21" s="19" t="str">
        <f t="shared" si="0"/>
        <v/>
      </c>
      <c r="I21" s="15"/>
      <c r="J21" s="20" t="str">
        <f t="shared" ca="1" si="1"/>
        <v/>
      </c>
      <c r="K21" s="20" t="str">
        <f t="shared" si="2"/>
        <v/>
      </c>
      <c r="L21" s="4"/>
    </row>
    <row r="22" spans="1:12" ht="26.1" customHeight="1" x14ac:dyDescent="0.25">
      <c r="A22" s="4"/>
      <c r="B22" s="7"/>
      <c r="C22" s="8"/>
      <c r="D22" s="9"/>
      <c r="E22" s="9"/>
      <c r="F22" s="10"/>
      <c r="G22" s="11"/>
      <c r="H22" s="12" t="str">
        <f t="shared" si="0"/>
        <v/>
      </c>
      <c r="I22" s="8"/>
      <c r="J22" s="13" t="str">
        <f t="shared" ca="1" si="1"/>
        <v/>
      </c>
      <c r="K22" s="13" t="str">
        <f t="shared" si="2"/>
        <v/>
      </c>
      <c r="L22" s="4"/>
    </row>
    <row r="23" spans="1:12" ht="26.1" customHeight="1" x14ac:dyDescent="0.25">
      <c r="A23" s="4"/>
      <c r="B23" s="14"/>
      <c r="C23" s="15"/>
      <c r="D23" s="16"/>
      <c r="E23" s="16"/>
      <c r="F23" s="17"/>
      <c r="G23" s="18"/>
      <c r="H23" s="19" t="str">
        <f t="shared" si="0"/>
        <v/>
      </c>
      <c r="I23" s="15"/>
      <c r="J23" s="20" t="str">
        <f t="shared" ca="1" si="1"/>
        <v/>
      </c>
      <c r="K23" s="20" t="str">
        <f t="shared" si="2"/>
        <v/>
      </c>
      <c r="L23" s="4"/>
    </row>
    <row r="24" spans="1:12" ht="26.1" customHeight="1" x14ac:dyDescent="0.25">
      <c r="A24" s="4"/>
      <c r="B24" s="7"/>
      <c r="C24" s="8"/>
      <c r="D24" s="9"/>
      <c r="E24" s="9"/>
      <c r="F24" s="10"/>
      <c r="G24" s="11"/>
      <c r="H24" s="12" t="str">
        <f t="shared" si="0"/>
        <v/>
      </c>
      <c r="I24" s="8"/>
      <c r="J24" s="13" t="str">
        <f t="shared" ca="1" si="1"/>
        <v/>
      </c>
      <c r="K24" s="13" t="str">
        <f t="shared" si="2"/>
        <v/>
      </c>
      <c r="L24" s="4"/>
    </row>
    <row r="25" spans="1:12" ht="26.1" customHeight="1" x14ac:dyDescent="0.25">
      <c r="A25" s="4"/>
      <c r="B25" s="14"/>
      <c r="C25" s="15"/>
      <c r="D25" s="16"/>
      <c r="E25" s="16"/>
      <c r="F25" s="17"/>
      <c r="G25" s="18"/>
      <c r="H25" s="19" t="str">
        <f t="shared" si="0"/>
        <v/>
      </c>
      <c r="I25" s="15"/>
      <c r="J25" s="20" t="str">
        <f t="shared" ca="1" si="1"/>
        <v/>
      </c>
      <c r="K25" s="20" t="str">
        <f t="shared" si="2"/>
        <v/>
      </c>
      <c r="L25" s="4"/>
    </row>
    <row r="26" spans="1:12" ht="26.1" customHeight="1" x14ac:dyDescent="0.25">
      <c r="A26" s="4"/>
      <c r="B26" s="7"/>
      <c r="C26" s="8"/>
      <c r="D26" s="9"/>
      <c r="E26" s="9"/>
      <c r="F26" s="10"/>
      <c r="G26" s="11"/>
      <c r="H26" s="12" t="str">
        <f t="shared" si="0"/>
        <v/>
      </c>
      <c r="I26" s="8"/>
      <c r="J26" s="13" t="str">
        <f t="shared" ca="1" si="1"/>
        <v/>
      </c>
      <c r="K26" s="13" t="str">
        <f t="shared" si="2"/>
        <v/>
      </c>
      <c r="L26" s="4"/>
    </row>
    <row r="27" spans="1:12" ht="26.1" customHeight="1" x14ac:dyDescent="0.25">
      <c r="A27" s="4"/>
      <c r="B27" s="14"/>
      <c r="C27" s="15"/>
      <c r="D27" s="16"/>
      <c r="E27" s="16"/>
      <c r="F27" s="17"/>
      <c r="G27" s="18"/>
      <c r="H27" s="19" t="str">
        <f t="shared" si="0"/>
        <v/>
      </c>
      <c r="I27" s="15"/>
      <c r="J27" s="20" t="str">
        <f t="shared" ca="1" si="1"/>
        <v/>
      </c>
      <c r="K27" s="20" t="str">
        <f t="shared" si="2"/>
        <v/>
      </c>
      <c r="L27" s="4"/>
    </row>
    <row r="28" spans="1:12" ht="26.1" customHeight="1" x14ac:dyDescent="0.25">
      <c r="A28" s="4"/>
      <c r="B28" s="7"/>
      <c r="C28" s="8"/>
      <c r="D28" s="9"/>
      <c r="E28" s="9"/>
      <c r="F28" s="10"/>
      <c r="G28" s="11"/>
      <c r="H28" s="12" t="str">
        <f t="shared" si="0"/>
        <v/>
      </c>
      <c r="I28" s="8"/>
      <c r="J28" s="13" t="str">
        <f t="shared" ca="1" si="1"/>
        <v/>
      </c>
      <c r="K28" s="13" t="str">
        <f t="shared" si="2"/>
        <v/>
      </c>
      <c r="L28" s="4"/>
    </row>
    <row r="29" spans="1:12" ht="26.1" customHeight="1" x14ac:dyDescent="0.25">
      <c r="A29" s="4"/>
      <c r="B29" s="14"/>
      <c r="C29" s="15"/>
      <c r="D29" s="16"/>
      <c r="E29" s="16"/>
      <c r="F29" s="17"/>
      <c r="G29" s="18"/>
      <c r="H29" s="19" t="str">
        <f t="shared" si="0"/>
        <v/>
      </c>
      <c r="I29" s="15"/>
      <c r="J29" s="20" t="str">
        <f t="shared" ca="1" si="1"/>
        <v/>
      </c>
      <c r="K29" s="20" t="str">
        <f t="shared" si="2"/>
        <v/>
      </c>
      <c r="L29" s="4"/>
    </row>
    <row r="30" spans="1:12" ht="26.1" customHeight="1" x14ac:dyDescent="0.25">
      <c r="A30" s="4"/>
      <c r="B30" s="7"/>
      <c r="C30" s="8"/>
      <c r="D30" s="9"/>
      <c r="E30" s="9"/>
      <c r="F30" s="10"/>
      <c r="G30" s="11"/>
      <c r="H30" s="12" t="str">
        <f t="shared" si="0"/>
        <v/>
      </c>
      <c r="I30" s="8"/>
      <c r="J30" s="13" t="str">
        <f t="shared" ca="1" si="1"/>
        <v/>
      </c>
      <c r="K30" s="13" t="str">
        <f t="shared" si="2"/>
        <v/>
      </c>
      <c r="L30" s="4"/>
    </row>
    <row r="31" spans="1:12" ht="26.1" customHeight="1" x14ac:dyDescent="0.25">
      <c r="A31" s="4"/>
      <c r="B31" s="14"/>
      <c r="C31" s="15"/>
      <c r="D31" s="16"/>
      <c r="E31" s="16"/>
      <c r="F31" s="17"/>
      <c r="G31" s="18"/>
      <c r="H31" s="19" t="str">
        <f t="shared" si="0"/>
        <v/>
      </c>
      <c r="I31" s="15"/>
      <c r="J31" s="20" t="str">
        <f t="shared" ca="1" si="1"/>
        <v/>
      </c>
      <c r="K31" s="20" t="str">
        <f t="shared" si="2"/>
        <v/>
      </c>
      <c r="L31" s="4"/>
    </row>
    <row r="32" spans="1:12" ht="26.1" customHeight="1" x14ac:dyDescent="0.25">
      <c r="A32" s="4"/>
      <c r="B32" s="7"/>
      <c r="C32" s="8"/>
      <c r="D32" s="9"/>
      <c r="E32" s="9"/>
      <c r="F32" s="10"/>
      <c r="G32" s="11"/>
      <c r="H32" s="12" t="str">
        <f t="shared" si="0"/>
        <v/>
      </c>
      <c r="I32" s="8"/>
      <c r="J32" s="13" t="str">
        <f t="shared" ca="1" si="1"/>
        <v/>
      </c>
      <c r="K32" s="13" t="str">
        <f t="shared" si="2"/>
        <v/>
      </c>
      <c r="L32" s="4"/>
    </row>
    <row r="33" spans="1:12" ht="26.1" customHeight="1" x14ac:dyDescent="0.25">
      <c r="A33" s="4"/>
      <c r="B33" s="14"/>
      <c r="C33" s="15"/>
      <c r="D33" s="16"/>
      <c r="E33" s="16"/>
      <c r="F33" s="17"/>
      <c r="G33" s="18"/>
      <c r="H33" s="19" t="str">
        <f t="shared" si="0"/>
        <v/>
      </c>
      <c r="I33" s="15"/>
      <c r="J33" s="20" t="str">
        <f t="shared" ca="1" si="1"/>
        <v/>
      </c>
      <c r="K33" s="20" t="str">
        <f t="shared" si="2"/>
        <v/>
      </c>
      <c r="L33" s="4"/>
    </row>
    <row r="34" spans="1:12" ht="26.1" customHeight="1" x14ac:dyDescent="0.25">
      <c r="A34" s="4"/>
      <c r="B34" s="7"/>
      <c r="C34" s="8"/>
      <c r="D34" s="9"/>
      <c r="E34" s="9"/>
      <c r="F34" s="10"/>
      <c r="G34" s="11"/>
      <c r="H34" s="12" t="str">
        <f t="shared" si="0"/>
        <v/>
      </c>
      <c r="I34" s="8"/>
      <c r="J34" s="13" t="str">
        <f t="shared" ca="1" si="1"/>
        <v/>
      </c>
      <c r="K34" s="13" t="str">
        <f t="shared" si="2"/>
        <v/>
      </c>
      <c r="L34" s="4"/>
    </row>
    <row r="35" spans="1:12" ht="26.1" customHeight="1" x14ac:dyDescent="0.25">
      <c r="A35" s="4"/>
      <c r="B35" s="14"/>
      <c r="C35" s="15"/>
      <c r="D35" s="16"/>
      <c r="E35" s="16"/>
      <c r="F35" s="17"/>
      <c r="G35" s="18"/>
      <c r="H35" s="19" t="str">
        <f t="shared" si="0"/>
        <v/>
      </c>
      <c r="I35" s="15"/>
      <c r="J35" s="20" t="str">
        <f t="shared" ca="1" si="1"/>
        <v/>
      </c>
      <c r="K35" s="20" t="str">
        <f t="shared" si="2"/>
        <v/>
      </c>
      <c r="L35" s="4"/>
    </row>
    <row r="36" spans="1:12" ht="26.1" customHeight="1" x14ac:dyDescent="0.25">
      <c r="A36" s="4"/>
      <c r="B36" s="7"/>
      <c r="C36" s="8"/>
      <c r="D36" s="9"/>
      <c r="E36" s="9"/>
      <c r="F36" s="10"/>
      <c r="G36" s="11"/>
      <c r="H36" s="12" t="str">
        <f t="shared" si="0"/>
        <v/>
      </c>
      <c r="I36" s="8"/>
      <c r="J36" s="13" t="str">
        <f t="shared" ca="1" si="1"/>
        <v/>
      </c>
      <c r="K36" s="13" t="str">
        <f t="shared" si="2"/>
        <v/>
      </c>
      <c r="L36" s="4"/>
    </row>
    <row r="37" spans="1:12" ht="26.1" customHeight="1" x14ac:dyDescent="0.25">
      <c r="A37" s="4"/>
      <c r="B37" s="14"/>
      <c r="C37" s="15"/>
      <c r="D37" s="16"/>
      <c r="E37" s="16"/>
      <c r="F37" s="17"/>
      <c r="G37" s="18"/>
      <c r="H37" s="19" t="str">
        <f t="shared" si="0"/>
        <v/>
      </c>
      <c r="I37" s="15"/>
      <c r="J37" s="20" t="str">
        <f t="shared" ca="1" si="1"/>
        <v/>
      </c>
      <c r="K37" s="20" t="str">
        <f t="shared" si="2"/>
        <v/>
      </c>
      <c r="L37" s="4"/>
    </row>
    <row r="38" spans="1:12" ht="26.1" customHeight="1" x14ac:dyDescent="0.25">
      <c r="A38" s="4"/>
      <c r="B38" s="7"/>
      <c r="C38" s="8"/>
      <c r="D38" s="9"/>
      <c r="E38" s="9"/>
      <c r="F38" s="10"/>
      <c r="G38" s="11"/>
      <c r="H38" s="12" t="str">
        <f t="shared" si="0"/>
        <v/>
      </c>
      <c r="I38" s="8"/>
      <c r="J38" s="13" t="str">
        <f t="shared" ca="1" si="1"/>
        <v/>
      </c>
      <c r="K38" s="13" t="str">
        <f t="shared" si="2"/>
        <v/>
      </c>
      <c r="L38" s="4"/>
    </row>
    <row r="39" spans="1:12" ht="26.1" customHeight="1" x14ac:dyDescent="0.25">
      <c r="A39" s="4"/>
      <c r="B39" s="14"/>
      <c r="C39" s="15"/>
      <c r="D39" s="16"/>
      <c r="E39" s="16"/>
      <c r="F39" s="17"/>
      <c r="G39" s="18"/>
      <c r="H39" s="19" t="str">
        <f t="shared" si="0"/>
        <v/>
      </c>
      <c r="I39" s="15"/>
      <c r="J39" s="20" t="str">
        <f t="shared" ca="1" si="1"/>
        <v/>
      </c>
      <c r="K39" s="20" t="str">
        <f t="shared" si="2"/>
        <v/>
      </c>
      <c r="L39" s="4"/>
    </row>
    <row r="40" spans="1:12" ht="26.1" customHeight="1" x14ac:dyDescent="0.25">
      <c r="A40" s="4"/>
      <c r="B40" s="7"/>
      <c r="C40" s="8"/>
      <c r="D40" s="9"/>
      <c r="E40" s="9"/>
      <c r="F40" s="10"/>
      <c r="G40" s="11"/>
      <c r="H40" s="12" t="str">
        <f t="shared" si="0"/>
        <v/>
      </c>
      <c r="I40" s="8"/>
      <c r="J40" s="13" t="str">
        <f t="shared" ca="1" si="1"/>
        <v/>
      </c>
      <c r="K40" s="13" t="str">
        <f t="shared" si="2"/>
        <v/>
      </c>
      <c r="L40" s="4"/>
    </row>
    <row r="41" spans="1:12" ht="26.1" customHeight="1" x14ac:dyDescent="0.25">
      <c r="A41" s="4"/>
      <c r="B41" s="14"/>
      <c r="C41" s="15"/>
      <c r="D41" s="16"/>
      <c r="E41" s="16"/>
      <c r="F41" s="17"/>
      <c r="G41" s="18"/>
      <c r="H41" s="19" t="str">
        <f t="shared" si="0"/>
        <v/>
      </c>
      <c r="I41" s="15"/>
      <c r="J41" s="20" t="str">
        <f t="shared" ca="1" si="1"/>
        <v/>
      </c>
      <c r="K41" s="20" t="str">
        <f t="shared" si="2"/>
        <v/>
      </c>
      <c r="L41" s="4"/>
    </row>
    <row r="42" spans="1:12" ht="26.1" customHeight="1" x14ac:dyDescent="0.25">
      <c r="A42" s="4"/>
      <c r="B42" s="7"/>
      <c r="C42" s="8"/>
      <c r="D42" s="9"/>
      <c r="E42" s="9"/>
      <c r="F42" s="10"/>
      <c r="G42" s="11"/>
      <c r="H42" s="12" t="str">
        <f t="shared" si="0"/>
        <v/>
      </c>
      <c r="I42" s="8"/>
      <c r="J42" s="13" t="str">
        <f t="shared" ca="1" si="1"/>
        <v/>
      </c>
      <c r="K42" s="13" t="str">
        <f t="shared" si="2"/>
        <v/>
      </c>
      <c r="L42" s="4"/>
    </row>
    <row r="43" spans="1:12" ht="26.1" customHeight="1" x14ac:dyDescent="0.25">
      <c r="A43" s="4"/>
      <c r="B43" s="14"/>
      <c r="C43" s="15"/>
      <c r="D43" s="16"/>
      <c r="E43" s="16"/>
      <c r="F43" s="17"/>
      <c r="G43" s="18"/>
      <c r="H43" s="19" t="str">
        <f t="shared" si="0"/>
        <v/>
      </c>
      <c r="I43" s="15"/>
      <c r="J43" s="20" t="str">
        <f t="shared" ca="1" si="1"/>
        <v/>
      </c>
      <c r="K43" s="20" t="str">
        <f t="shared" si="2"/>
        <v/>
      </c>
      <c r="L43" s="4"/>
    </row>
    <row r="44" spans="1:12" ht="26.1" customHeight="1" x14ac:dyDescent="0.25">
      <c r="A44" s="4"/>
      <c r="B44" s="7"/>
      <c r="C44" s="8"/>
      <c r="D44" s="9"/>
      <c r="E44" s="9"/>
      <c r="F44" s="10"/>
      <c r="G44" s="11"/>
      <c r="H44" s="12" t="str">
        <f t="shared" si="0"/>
        <v/>
      </c>
      <c r="I44" s="8"/>
      <c r="J44" s="13" t="str">
        <f t="shared" ca="1" si="1"/>
        <v/>
      </c>
      <c r="K44" s="13" t="str">
        <f t="shared" si="2"/>
        <v/>
      </c>
      <c r="L44" s="4"/>
    </row>
    <row r="45" spans="1:12" ht="26.1" customHeight="1" x14ac:dyDescent="0.25">
      <c r="A45" s="4"/>
      <c r="B45" s="14"/>
      <c r="C45" s="15"/>
      <c r="D45" s="16"/>
      <c r="E45" s="16"/>
      <c r="F45" s="17"/>
      <c r="G45" s="18"/>
      <c r="H45" s="19" t="str">
        <f t="shared" si="0"/>
        <v/>
      </c>
      <c r="I45" s="15"/>
      <c r="J45" s="20" t="str">
        <f t="shared" ca="1" si="1"/>
        <v/>
      </c>
      <c r="K45" s="20" t="str">
        <f t="shared" si="2"/>
        <v/>
      </c>
      <c r="L45" s="4"/>
    </row>
    <row r="46" spans="1:12" ht="26.1" customHeight="1" x14ac:dyDescent="0.25">
      <c r="A46" s="4"/>
      <c r="B46" s="7"/>
      <c r="C46" s="8"/>
      <c r="D46" s="9"/>
      <c r="E46" s="9"/>
      <c r="F46" s="10"/>
      <c r="G46" s="11"/>
      <c r="H46" s="12" t="str">
        <f t="shared" si="0"/>
        <v/>
      </c>
      <c r="I46" s="8"/>
      <c r="J46" s="13" t="str">
        <f t="shared" ca="1" si="1"/>
        <v/>
      </c>
      <c r="K46" s="13" t="str">
        <f t="shared" si="2"/>
        <v/>
      </c>
      <c r="L46" s="4"/>
    </row>
    <row r="47" spans="1:12" ht="26.1" customHeight="1" x14ac:dyDescent="0.25">
      <c r="A47" s="4"/>
      <c r="B47" s="14"/>
      <c r="C47" s="15"/>
      <c r="D47" s="16"/>
      <c r="E47" s="16"/>
      <c r="F47" s="17"/>
      <c r="G47" s="18"/>
      <c r="H47" s="19" t="str">
        <f t="shared" si="0"/>
        <v/>
      </c>
      <c r="I47" s="15"/>
      <c r="J47" s="20" t="str">
        <f t="shared" ca="1" si="1"/>
        <v/>
      </c>
      <c r="K47" s="20" t="str">
        <f t="shared" si="2"/>
        <v/>
      </c>
      <c r="L47" s="4"/>
    </row>
    <row r="48" spans="1:12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5">
      <c r="A50" s="4"/>
      <c r="B50" s="21" t="s">
        <v>22</v>
      </c>
      <c r="C50" s="21" t="s">
        <v>23</v>
      </c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5">
      <c r="A51" s="4"/>
      <c r="B51" s="21" t="s">
        <v>24</v>
      </c>
      <c r="C51" s="22">
        <f>SUMIFS(H18:H47,K18:K47,"Vencido")</f>
        <v>0</v>
      </c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5">
      <c r="A52" s="4"/>
      <c r="B52" s="21" t="s">
        <v>25</v>
      </c>
      <c r="C52" s="22">
        <f>SUMIFS(H18:H47,K18:K47,"Urgente")</f>
        <v>0</v>
      </c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5">
      <c r="A53" s="4"/>
      <c r="B53" s="21" t="s">
        <v>26</v>
      </c>
      <c r="C53" s="22">
        <f>SUMIFS(H18:H47,K18:K47,"Al Dia")</f>
        <v>0</v>
      </c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25">
      <c r="A56" s="4"/>
      <c r="B56" s="21" t="s">
        <v>15</v>
      </c>
      <c r="C56" s="21" t="s">
        <v>27</v>
      </c>
      <c r="D56" s="4"/>
      <c r="E56" s="4"/>
      <c r="F56" s="4"/>
      <c r="G56" s="4"/>
      <c r="H56" s="4"/>
      <c r="I56" s="4"/>
      <c r="J56" s="4"/>
      <c r="K56" s="4"/>
      <c r="L56" s="4"/>
    </row>
    <row r="57" spans="1:12" x14ac:dyDescent="0.25">
      <c r="A57" s="4"/>
      <c r="B57" s="23">
        <f>Comparador_Config!B5</f>
        <v>0</v>
      </c>
      <c r="C57" s="22">
        <f>SUMIFS(H18:H47,D18:D47,Comparador_Config!B5,K18:K47,"&lt;&gt;Pagado")</f>
        <v>0</v>
      </c>
      <c r="D57" s="4"/>
      <c r="E57" s="4"/>
      <c r="F57" s="4"/>
      <c r="G57" s="4"/>
      <c r="H57" s="4"/>
      <c r="I57" s="4"/>
      <c r="J57" s="4"/>
      <c r="K57" s="4"/>
      <c r="L57" s="4"/>
    </row>
    <row r="58" spans="1:12" x14ac:dyDescent="0.25">
      <c r="A58" s="4"/>
      <c r="B58" s="23" t="str">
        <f>Comparador_Config!B6</f>
        <v>LISTAS MAESTRAS</v>
      </c>
      <c r="C58" s="22">
        <f>SUMIFS(H18:H47,D18:D47,Comparador_Config!B6,K18:K47,"&lt;&gt;Pagado")</f>
        <v>0</v>
      </c>
      <c r="D58" s="4"/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4"/>
      <c r="B59" s="23" t="str">
        <f>Comparador_Config!B7</f>
        <v>Estas listas alimentan los desplegables de la Hoja 1</v>
      </c>
      <c r="C59" s="22">
        <f>SUMIFS(H18:H47,D18:D47,Comparador_Config!B7,K18:K47,"&lt;&gt;Pagado")</f>
        <v>0</v>
      </c>
      <c r="D59" s="4"/>
      <c r="E59" s="4"/>
      <c r="F59" s="4"/>
      <c r="G59" s="4"/>
      <c r="H59" s="4"/>
      <c r="I59" s="4"/>
      <c r="J59" s="4"/>
      <c r="K59" s="4"/>
      <c r="L59" s="4"/>
    </row>
    <row r="60" spans="1:12" x14ac:dyDescent="0.25">
      <c r="A60" s="4"/>
      <c r="B60" s="23">
        <f>Comparador_Config!B8</f>
        <v>0</v>
      </c>
      <c r="C60" s="22">
        <f>SUMIFS(H18:H47,D18:D47,Comparador_Config!B8,K18:K47,"&lt;&gt;Pagado")</f>
        <v>0</v>
      </c>
      <c r="D60" s="4"/>
      <c r="E60" s="4"/>
      <c r="F60" s="4"/>
      <c r="G60" s="4"/>
      <c r="H60" s="4"/>
      <c r="I60" s="4"/>
      <c r="J60" s="4"/>
      <c r="K60" s="4"/>
      <c r="L60" s="4"/>
    </row>
    <row r="61" spans="1:12" x14ac:dyDescent="0.25">
      <c r="A61" s="4"/>
      <c r="B61" s="23" t="str">
        <f>Comparador_Config!B9</f>
        <v>PROVEEDORES</v>
      </c>
      <c r="C61" s="22">
        <f>SUMIFS(H18:H47,D18:D47,Comparador_Config!B9,K18:K47,"&lt;&gt;Pagado")</f>
        <v>0</v>
      </c>
      <c r="D61" s="4"/>
      <c r="E61" s="4"/>
      <c r="F61" s="4"/>
      <c r="G61" s="4"/>
      <c r="H61" s="4"/>
      <c r="I61" s="4"/>
      <c r="J61" s="4"/>
      <c r="K61" s="4"/>
      <c r="L61" s="4"/>
    </row>
    <row r="62" spans="1:12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27.95" customHeight="1" x14ac:dyDescent="0.25">
      <c r="A67" s="1"/>
      <c r="B67" s="37" t="s">
        <v>28</v>
      </c>
      <c r="C67" s="37"/>
      <c r="D67" s="37"/>
      <c r="E67" s="37"/>
      <c r="F67" s="37"/>
      <c r="G67" s="37"/>
      <c r="H67" s="37"/>
      <c r="I67" s="37"/>
      <c r="J67" s="37"/>
      <c r="K67" s="37"/>
      <c r="L67" s="1"/>
    </row>
    <row r="68" spans="1:12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 spans="1:12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2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1:12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1:12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2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1:12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1:12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2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1:12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1:12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1:12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1:12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1:12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2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1:12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2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1:12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1:12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1:12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1:12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2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1:12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2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</row>
  </sheetData>
  <mergeCells count="19">
    <mergeCell ref="B10:D10"/>
    <mergeCell ref="B9:D9"/>
    <mergeCell ref="B7:K7"/>
    <mergeCell ref="B67:K67"/>
    <mergeCell ref="E9"/>
    <mergeCell ref="J12:K12"/>
    <mergeCell ref="B14:K14"/>
    <mergeCell ref="J2:K2"/>
    <mergeCell ref="F12:H12"/>
    <mergeCell ref="B3:H3"/>
    <mergeCell ref="B12:E12"/>
    <mergeCell ref="G9:I9"/>
    <mergeCell ref="B2:H2"/>
    <mergeCell ref="E10"/>
    <mergeCell ref="G10:I10"/>
    <mergeCell ref="J10:K10"/>
    <mergeCell ref="B15:K15"/>
    <mergeCell ref="B6:K6"/>
    <mergeCell ref="J9:K9"/>
  </mergeCells>
  <conditionalFormatting sqref="J18:J47">
    <cfRule type="cellIs" dxfId="7" priority="5" operator="lessThan">
      <formula>0</formula>
    </cfRule>
    <cfRule type="expression" dxfId="6" priority="6">
      <formula>AND(J18&gt;=0,J18&lt;=2)</formula>
    </cfRule>
  </conditionalFormatting>
  <conditionalFormatting sqref="K18:K47">
    <cfRule type="cellIs" dxfId="5" priority="1" operator="equal">
      <formula>"Vencido"</formula>
    </cfRule>
    <cfRule type="cellIs" dxfId="4" priority="2" operator="equal">
      <formula>"Urgente"</formula>
    </cfRule>
    <cfRule type="cellIs" dxfId="3" priority="3" operator="equal">
      <formula>"Al Dia"</formula>
    </cfRule>
    <cfRule type="cellIs" dxfId="2" priority="4" operator="equal">
      <formula>"Pagado"</formula>
    </cfRule>
  </conditionalFormatting>
  <pageMargins left="0.75" right="0.75" top="1" bottom="1" header="0.5" footer="0.5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Proveedor no valido" error="Seleccione de la lista en Hoja 2." promptTitle="Proveedor" prompt="Seleccione el proveedor." xr:uid="{00000000-0002-0000-0000-000000000000}">
          <x14:formula1>
            <xm:f>Comparador_Config!$B$5:$B$20</xm:f>
          </x14:formula1>
          <xm:sqref>D18:D47</xm:sqref>
        </x14:dataValidation>
        <x14:dataValidation type="list" allowBlank="1" showInputMessage="1" showErrorMessage="1" errorTitle="Concepto no valido" error="Seleccione de la lista en Hoja 2." promptTitle="Insumo/Concepto" prompt="Seleccione el insumo o concepto." xr:uid="{00000000-0002-0000-0000-000001000000}">
          <x14:formula1>
            <xm:f>Comparador_Config!$D$5:$D$20</xm:f>
          </x14:formula1>
          <xm:sqref>E18:E47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24242"/>
  </sheetPr>
  <dimension ref="A1:K60"/>
  <sheetViews>
    <sheetView showGridLines="0" topLeftCell="A20" zoomScale="95" workbookViewId="0">
      <selection activeCell="F39" sqref="F39"/>
    </sheetView>
  </sheetViews>
  <sheetFormatPr baseColWidth="10" defaultColWidth="9.140625" defaultRowHeight="15" x14ac:dyDescent="0.25"/>
  <cols>
    <col min="1" max="1" width="3" customWidth="1"/>
    <col min="2" max="2" width="26" customWidth="1"/>
    <col min="3" max="3" width="3" customWidth="1"/>
    <col min="4" max="4" width="26" customWidth="1"/>
    <col min="5" max="5" width="3" customWidth="1"/>
    <col min="6" max="6" width="20" customWidth="1"/>
    <col min="7" max="8" width="18" customWidth="1"/>
    <col min="9" max="9" width="22" customWidth="1"/>
    <col min="10" max="10" width="16" customWidth="1"/>
    <col min="11" max="11" width="3" customWidth="1"/>
  </cols>
  <sheetData>
    <row r="1" spans="1:11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42" customHeight="1" x14ac:dyDescent="0.25">
      <c r="A2" s="1"/>
      <c r="B2" s="48" t="s">
        <v>29</v>
      </c>
      <c r="C2" s="48"/>
      <c r="D2" s="48"/>
      <c r="E2" s="48"/>
      <c r="F2" s="48"/>
      <c r="G2" s="48"/>
      <c r="H2" s="48"/>
      <c r="I2" s="1"/>
      <c r="J2" s="1"/>
      <c r="K2" s="1"/>
    </row>
    <row r="3" spans="1:11" ht="27.95" customHeight="1" x14ac:dyDescent="0.25">
      <c r="A3" s="1"/>
      <c r="B3" s="45" t="s">
        <v>30</v>
      </c>
      <c r="C3" s="45"/>
      <c r="D3" s="45"/>
      <c r="E3" s="45"/>
      <c r="F3" s="45"/>
      <c r="G3" s="45"/>
      <c r="H3" s="45"/>
      <c r="I3" s="1"/>
      <c r="J3" s="1"/>
      <c r="K3" s="1"/>
    </row>
    <row r="4" spans="1:11" ht="3.9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9.9499999999999993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36" customHeight="1" x14ac:dyDescent="0.25">
      <c r="A6" s="4"/>
      <c r="B6" s="41" t="s">
        <v>31</v>
      </c>
      <c r="C6" s="41"/>
      <c r="D6" s="41"/>
      <c r="E6" s="4"/>
      <c r="F6" s="4"/>
      <c r="G6" s="4"/>
      <c r="H6" s="4"/>
      <c r="I6" s="4"/>
      <c r="J6" s="4"/>
      <c r="K6" s="4"/>
    </row>
    <row r="7" spans="1:11" ht="21.95" customHeight="1" x14ac:dyDescent="0.25">
      <c r="A7" s="4"/>
      <c r="B7" s="53" t="s">
        <v>32</v>
      </c>
      <c r="C7" s="53"/>
      <c r="D7" s="53"/>
      <c r="E7" s="4"/>
      <c r="F7" s="4"/>
      <c r="G7" s="4"/>
      <c r="H7" s="4"/>
      <c r="I7" s="4"/>
      <c r="J7" s="4"/>
      <c r="K7" s="4"/>
    </row>
    <row r="8" spans="1:1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27.95" customHeight="1" x14ac:dyDescent="0.25">
      <c r="A9" s="4"/>
      <c r="B9" s="24" t="s">
        <v>33</v>
      </c>
      <c r="C9" s="4"/>
      <c r="D9" s="24" t="s">
        <v>34</v>
      </c>
      <c r="E9" s="4"/>
      <c r="F9" s="4"/>
      <c r="G9" s="4"/>
      <c r="H9" s="4"/>
      <c r="I9" s="4"/>
      <c r="J9" s="4"/>
      <c r="K9" s="4"/>
    </row>
    <row r="10" spans="1:11" ht="24" customHeight="1" x14ac:dyDescent="0.25">
      <c r="A10" s="4"/>
      <c r="B10" s="9" t="s">
        <v>35</v>
      </c>
      <c r="C10" s="4"/>
      <c r="D10" s="9" t="s">
        <v>36</v>
      </c>
      <c r="E10" s="4"/>
      <c r="F10" s="4"/>
      <c r="G10" s="4"/>
      <c r="H10" s="4"/>
      <c r="I10" s="4"/>
      <c r="J10" s="4"/>
      <c r="K10" s="4"/>
    </row>
    <row r="11" spans="1:11" ht="24" customHeight="1" x14ac:dyDescent="0.25">
      <c r="A11" s="4"/>
      <c r="B11" s="16" t="s">
        <v>37</v>
      </c>
      <c r="C11" s="4"/>
      <c r="D11" s="16" t="s">
        <v>38</v>
      </c>
      <c r="E11" s="4"/>
      <c r="F11" s="4"/>
      <c r="G11" s="4"/>
      <c r="H11" s="4"/>
      <c r="I11" s="4"/>
      <c r="J11" s="4"/>
      <c r="K11" s="4"/>
    </row>
    <row r="12" spans="1:11" ht="24" customHeight="1" x14ac:dyDescent="0.25">
      <c r="A12" s="4"/>
      <c r="B12" s="9" t="s">
        <v>39</v>
      </c>
      <c r="C12" s="4"/>
      <c r="D12" s="9" t="s">
        <v>40</v>
      </c>
      <c r="E12" s="4"/>
      <c r="F12" s="4"/>
      <c r="G12" s="4"/>
      <c r="H12" s="4"/>
      <c r="I12" s="4"/>
      <c r="J12" s="4"/>
      <c r="K12" s="4"/>
    </row>
    <row r="13" spans="1:11" ht="24" customHeight="1" x14ac:dyDescent="0.25">
      <c r="A13" s="4"/>
      <c r="B13" s="16" t="s">
        <v>41</v>
      </c>
      <c r="C13" s="4"/>
      <c r="D13" s="16" t="s">
        <v>42</v>
      </c>
      <c r="E13" s="4"/>
      <c r="F13" s="4"/>
      <c r="G13" s="4"/>
      <c r="H13" s="4"/>
      <c r="I13" s="4"/>
      <c r="J13" s="4"/>
      <c r="K13" s="4"/>
    </row>
    <row r="14" spans="1:11" ht="24" customHeight="1" x14ac:dyDescent="0.25">
      <c r="A14" s="4"/>
      <c r="B14" s="9" t="s">
        <v>43</v>
      </c>
      <c r="C14" s="4"/>
      <c r="D14" s="9" t="s">
        <v>44</v>
      </c>
      <c r="E14" s="4"/>
      <c r="F14" s="4"/>
      <c r="G14" s="4"/>
      <c r="H14" s="4"/>
      <c r="I14" s="4"/>
      <c r="J14" s="4"/>
      <c r="K14" s="4"/>
    </row>
    <row r="15" spans="1:11" ht="24" customHeight="1" x14ac:dyDescent="0.25">
      <c r="A15" s="4"/>
      <c r="B15" s="16" t="s">
        <v>45</v>
      </c>
      <c r="C15" s="4"/>
      <c r="D15" s="16" t="s">
        <v>46</v>
      </c>
      <c r="E15" s="4"/>
      <c r="F15" s="4"/>
      <c r="G15" s="4"/>
      <c r="H15" s="4"/>
      <c r="I15" s="4"/>
      <c r="J15" s="4"/>
      <c r="K15" s="4"/>
    </row>
    <row r="16" spans="1:11" ht="24" customHeight="1" x14ac:dyDescent="0.25">
      <c r="A16" s="4"/>
      <c r="B16" s="9" t="s">
        <v>47</v>
      </c>
      <c r="C16" s="4"/>
      <c r="D16" s="9" t="s">
        <v>48</v>
      </c>
      <c r="E16" s="4"/>
      <c r="F16" s="4"/>
      <c r="G16" s="4"/>
      <c r="H16" s="4"/>
      <c r="I16" s="4"/>
      <c r="J16" s="4"/>
      <c r="K16" s="4"/>
    </row>
    <row r="17" spans="1:11" ht="24" customHeight="1" x14ac:dyDescent="0.25">
      <c r="A17" s="4"/>
      <c r="B17" s="16" t="s">
        <v>49</v>
      </c>
      <c r="C17" s="4"/>
      <c r="D17" s="16" t="s">
        <v>50</v>
      </c>
      <c r="E17" s="4"/>
      <c r="F17" s="4"/>
      <c r="G17" s="4"/>
      <c r="H17" s="4"/>
      <c r="I17" s="4"/>
      <c r="J17" s="4"/>
      <c r="K17" s="4"/>
    </row>
    <row r="18" spans="1:11" ht="24" customHeight="1" x14ac:dyDescent="0.25">
      <c r="A18" s="4"/>
      <c r="B18" s="9" t="s">
        <v>51</v>
      </c>
      <c r="C18" s="4"/>
      <c r="D18" s="9" t="s">
        <v>52</v>
      </c>
      <c r="E18" s="4"/>
      <c r="F18" s="4"/>
      <c r="G18" s="4"/>
      <c r="H18" s="4"/>
      <c r="I18" s="4"/>
      <c r="J18" s="4"/>
      <c r="K18" s="4"/>
    </row>
    <row r="19" spans="1:11" ht="24" customHeight="1" x14ac:dyDescent="0.25">
      <c r="A19" s="4"/>
      <c r="B19" s="16" t="s">
        <v>53</v>
      </c>
      <c r="C19" s="4"/>
      <c r="D19" s="16" t="s">
        <v>54</v>
      </c>
      <c r="E19" s="4"/>
      <c r="F19" s="4"/>
      <c r="G19" s="4"/>
      <c r="H19" s="4"/>
      <c r="I19" s="4"/>
      <c r="J19" s="4"/>
      <c r="K19" s="4"/>
    </row>
    <row r="20" spans="1:11" ht="24" customHeight="1" x14ac:dyDescent="0.25">
      <c r="A20" s="4"/>
      <c r="B20" s="9" t="s">
        <v>55</v>
      </c>
      <c r="C20" s="4"/>
      <c r="D20" s="9" t="s">
        <v>56</v>
      </c>
      <c r="E20" s="4"/>
      <c r="F20" s="4"/>
      <c r="G20" s="4"/>
      <c r="H20" s="4"/>
      <c r="I20" s="4"/>
      <c r="J20" s="4"/>
      <c r="K20" s="4"/>
    </row>
    <row r="21" spans="1:11" ht="24" customHeight="1" x14ac:dyDescent="0.25">
      <c r="A21" s="4"/>
      <c r="B21" s="16" t="s">
        <v>57</v>
      </c>
      <c r="C21" s="4"/>
      <c r="D21" s="16" t="s">
        <v>58</v>
      </c>
      <c r="E21" s="4"/>
      <c r="F21" s="4"/>
      <c r="G21" s="4"/>
      <c r="H21" s="4"/>
      <c r="I21" s="4"/>
      <c r="J21" s="4"/>
      <c r="K21" s="4"/>
    </row>
    <row r="22" spans="1:11" ht="24" customHeight="1" x14ac:dyDescent="0.25">
      <c r="A22" s="4"/>
      <c r="B22" s="9" t="s">
        <v>59</v>
      </c>
      <c r="C22" s="4"/>
      <c r="D22" s="9" t="s">
        <v>60</v>
      </c>
      <c r="E22" s="4"/>
      <c r="F22" s="4"/>
      <c r="G22" s="4"/>
      <c r="H22" s="4"/>
      <c r="I22" s="4"/>
      <c r="J22" s="4"/>
      <c r="K22" s="4"/>
    </row>
    <row r="23" spans="1:11" ht="24" customHeight="1" x14ac:dyDescent="0.25">
      <c r="A23" s="4"/>
      <c r="B23" s="16" t="s">
        <v>61</v>
      </c>
      <c r="C23" s="4"/>
      <c r="D23" s="16" t="s">
        <v>62</v>
      </c>
      <c r="E23" s="4"/>
      <c r="F23" s="4"/>
      <c r="G23" s="4"/>
      <c r="H23" s="4"/>
      <c r="I23" s="4"/>
      <c r="J23" s="4"/>
      <c r="K23" s="4"/>
    </row>
    <row r="24" spans="1:11" ht="24" customHeight="1" x14ac:dyDescent="0.25">
      <c r="A24" s="4"/>
      <c r="B24" s="9" t="s">
        <v>63</v>
      </c>
      <c r="C24" s="4"/>
      <c r="D24" s="9" t="s">
        <v>64</v>
      </c>
      <c r="E24" s="4"/>
      <c r="F24" s="4"/>
      <c r="G24" s="4"/>
      <c r="H24" s="4"/>
      <c r="I24" s="4"/>
      <c r="J24" s="4"/>
      <c r="K24" s="4"/>
    </row>
    <row r="25" spans="1:11" ht="24" customHeight="1" x14ac:dyDescent="0.25">
      <c r="A25" s="4"/>
      <c r="B25" s="16" t="s">
        <v>65</v>
      </c>
      <c r="C25" s="4"/>
      <c r="D25" s="16" t="s">
        <v>66</v>
      </c>
      <c r="E25" s="4"/>
      <c r="F25" s="4"/>
      <c r="G25" s="4"/>
      <c r="H25" s="4"/>
      <c r="I25" s="4"/>
      <c r="J25" s="4"/>
      <c r="K25" s="4"/>
    </row>
    <row r="26" spans="1:1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5">
      <c r="A27" s="4"/>
      <c r="B27" s="60" t="s">
        <v>67</v>
      </c>
      <c r="C27" s="60"/>
      <c r="D27" s="60"/>
      <c r="E27" s="4"/>
      <c r="F27" s="4"/>
      <c r="G27" s="4"/>
      <c r="H27" s="4"/>
      <c r="I27" s="4"/>
      <c r="J27" s="4"/>
      <c r="K27" s="4"/>
    </row>
    <row r="28" spans="1:1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1:11" ht="36" customHeight="1" x14ac:dyDescent="0.25">
      <c r="A30" s="4"/>
      <c r="B30" s="4"/>
      <c r="C30" s="4"/>
      <c r="D30" s="4"/>
      <c r="E30" s="4"/>
      <c r="F30" s="41" t="s">
        <v>68</v>
      </c>
      <c r="G30" s="41"/>
      <c r="H30" s="41"/>
      <c r="I30" s="41"/>
      <c r="J30" s="41"/>
      <c r="K30" s="4"/>
    </row>
    <row r="31" spans="1:11" ht="21.95" customHeight="1" x14ac:dyDescent="0.25">
      <c r="A31" s="4"/>
      <c r="B31" s="4"/>
      <c r="C31" s="4"/>
      <c r="D31" s="4"/>
      <c r="E31" s="4"/>
      <c r="F31" s="53" t="s">
        <v>69</v>
      </c>
      <c r="G31" s="53"/>
      <c r="H31" s="53"/>
      <c r="I31" s="53"/>
      <c r="J31" s="53"/>
      <c r="K31" s="4"/>
    </row>
    <row r="32" spans="1:1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ht="27.95" customHeight="1" x14ac:dyDescent="0.25">
      <c r="A33" s="4"/>
      <c r="B33" s="4"/>
      <c r="C33" s="4"/>
      <c r="D33" s="4"/>
      <c r="E33" s="4"/>
      <c r="F33" s="6" t="s">
        <v>70</v>
      </c>
      <c r="G33" s="6" t="s">
        <v>71</v>
      </c>
      <c r="H33" s="6" t="s">
        <v>72</v>
      </c>
      <c r="I33" s="6" t="s">
        <v>73</v>
      </c>
      <c r="J33" s="6" t="s">
        <v>74</v>
      </c>
      <c r="K33" s="4"/>
    </row>
    <row r="34" spans="1:11" ht="24" customHeight="1" x14ac:dyDescent="0.25">
      <c r="A34" s="4"/>
      <c r="B34" s="4"/>
      <c r="C34" s="4"/>
      <c r="D34" s="4"/>
      <c r="E34" s="4"/>
      <c r="F34" s="9"/>
      <c r="G34" s="25"/>
      <c r="H34" s="26"/>
      <c r="I34" s="9"/>
      <c r="J34" s="27" t="str">
        <f t="shared" ref="J34:J48" si="0">IF(OR(G34="",G34=0),"",(H34-G34)/G34)</f>
        <v/>
      </c>
      <c r="K34" s="4"/>
    </row>
    <row r="35" spans="1:11" ht="24" customHeight="1" x14ac:dyDescent="0.25">
      <c r="A35" s="4"/>
      <c r="B35" s="4"/>
      <c r="C35" s="4"/>
      <c r="D35" s="4"/>
      <c r="E35" s="4"/>
      <c r="F35" s="16"/>
      <c r="G35" s="28"/>
      <c r="H35" s="29"/>
      <c r="I35" s="16"/>
      <c r="J35" s="30" t="str">
        <f t="shared" si="0"/>
        <v/>
      </c>
      <c r="K35" s="4"/>
    </row>
    <row r="36" spans="1:11" ht="24" customHeight="1" x14ac:dyDescent="0.25">
      <c r="A36" s="4"/>
      <c r="B36" s="4"/>
      <c r="C36" s="4"/>
      <c r="D36" s="4"/>
      <c r="E36" s="4"/>
      <c r="F36" s="9"/>
      <c r="G36" s="25"/>
      <c r="H36" s="26"/>
      <c r="I36" s="9"/>
      <c r="J36" s="27" t="str">
        <f t="shared" si="0"/>
        <v/>
      </c>
      <c r="K36" s="4"/>
    </row>
    <row r="37" spans="1:11" ht="24" customHeight="1" x14ac:dyDescent="0.25">
      <c r="A37" s="4"/>
      <c r="B37" s="4"/>
      <c r="C37" s="4"/>
      <c r="D37" s="4"/>
      <c r="E37" s="4"/>
      <c r="F37" s="16"/>
      <c r="G37" s="28"/>
      <c r="H37" s="29"/>
      <c r="I37" s="16"/>
      <c r="J37" s="30" t="str">
        <f t="shared" si="0"/>
        <v/>
      </c>
      <c r="K37" s="4"/>
    </row>
    <row r="38" spans="1:11" ht="24" customHeight="1" x14ac:dyDescent="0.25">
      <c r="A38" s="4"/>
      <c r="B38" s="4"/>
      <c r="C38" s="4"/>
      <c r="D38" s="4"/>
      <c r="E38" s="4"/>
      <c r="F38" s="9"/>
      <c r="G38" s="25"/>
      <c r="H38" s="26"/>
      <c r="I38" s="9"/>
      <c r="J38" s="27" t="str">
        <f t="shared" si="0"/>
        <v/>
      </c>
      <c r="K38" s="4"/>
    </row>
    <row r="39" spans="1:11" ht="24" customHeight="1" x14ac:dyDescent="0.25">
      <c r="A39" s="4"/>
      <c r="B39" s="4"/>
      <c r="C39" s="4"/>
      <c r="D39" s="4"/>
      <c r="E39" s="4"/>
      <c r="F39" s="16"/>
      <c r="G39" s="28"/>
      <c r="H39" s="29"/>
      <c r="I39" s="16"/>
      <c r="J39" s="30" t="str">
        <f t="shared" si="0"/>
        <v/>
      </c>
      <c r="K39" s="4"/>
    </row>
    <row r="40" spans="1:11" ht="24" customHeight="1" x14ac:dyDescent="0.25">
      <c r="A40" s="4"/>
      <c r="B40" s="4"/>
      <c r="C40" s="4"/>
      <c r="D40" s="4"/>
      <c r="E40" s="4"/>
      <c r="F40" s="9"/>
      <c r="G40" s="25"/>
      <c r="H40" s="26"/>
      <c r="I40" s="9"/>
      <c r="J40" s="27" t="str">
        <f t="shared" si="0"/>
        <v/>
      </c>
      <c r="K40" s="4"/>
    </row>
    <row r="41" spans="1:11" ht="24" customHeight="1" x14ac:dyDescent="0.25">
      <c r="A41" s="4"/>
      <c r="B41" s="4"/>
      <c r="C41" s="4"/>
      <c r="D41" s="4"/>
      <c r="E41" s="4"/>
      <c r="F41" s="16"/>
      <c r="G41" s="28"/>
      <c r="H41" s="29"/>
      <c r="I41" s="16"/>
      <c r="J41" s="30" t="str">
        <f t="shared" si="0"/>
        <v/>
      </c>
      <c r="K41" s="4"/>
    </row>
    <row r="42" spans="1:11" ht="24" customHeight="1" x14ac:dyDescent="0.25">
      <c r="A42" s="4"/>
      <c r="B42" s="4"/>
      <c r="C42" s="4"/>
      <c r="D42" s="4"/>
      <c r="E42" s="4"/>
      <c r="F42" s="9"/>
      <c r="G42" s="25"/>
      <c r="H42" s="26"/>
      <c r="I42" s="9"/>
      <c r="J42" s="27" t="str">
        <f t="shared" si="0"/>
        <v/>
      </c>
      <c r="K42" s="4"/>
    </row>
    <row r="43" spans="1:11" ht="24" customHeight="1" x14ac:dyDescent="0.25">
      <c r="A43" s="4"/>
      <c r="B43" s="4"/>
      <c r="C43" s="4"/>
      <c r="D43" s="4"/>
      <c r="E43" s="4"/>
      <c r="F43" s="16"/>
      <c r="G43" s="28"/>
      <c r="H43" s="29"/>
      <c r="I43" s="16"/>
      <c r="J43" s="30" t="str">
        <f t="shared" si="0"/>
        <v/>
      </c>
      <c r="K43" s="4"/>
    </row>
    <row r="44" spans="1:11" ht="24" customHeight="1" x14ac:dyDescent="0.25">
      <c r="A44" s="4"/>
      <c r="B44" s="4"/>
      <c r="C44" s="4"/>
      <c r="D44" s="4"/>
      <c r="E44" s="4"/>
      <c r="F44" s="9"/>
      <c r="G44" s="25"/>
      <c r="H44" s="26"/>
      <c r="I44" s="9"/>
      <c r="J44" s="27" t="str">
        <f t="shared" si="0"/>
        <v/>
      </c>
      <c r="K44" s="4"/>
    </row>
    <row r="45" spans="1:11" ht="24" customHeight="1" x14ac:dyDescent="0.25">
      <c r="A45" s="4"/>
      <c r="B45" s="4"/>
      <c r="C45" s="4"/>
      <c r="D45" s="4"/>
      <c r="E45" s="4"/>
      <c r="F45" s="16"/>
      <c r="G45" s="28"/>
      <c r="H45" s="29"/>
      <c r="I45" s="16"/>
      <c r="J45" s="30" t="str">
        <f t="shared" si="0"/>
        <v/>
      </c>
      <c r="K45" s="4"/>
    </row>
    <row r="46" spans="1:11" ht="24" customHeight="1" x14ac:dyDescent="0.25">
      <c r="A46" s="4"/>
      <c r="B46" s="4"/>
      <c r="C46" s="4"/>
      <c r="D46" s="4"/>
      <c r="E46" s="4"/>
      <c r="F46" s="9"/>
      <c r="G46" s="25"/>
      <c r="H46" s="26"/>
      <c r="I46" s="9"/>
      <c r="J46" s="27" t="str">
        <f t="shared" si="0"/>
        <v/>
      </c>
      <c r="K46" s="4"/>
    </row>
    <row r="47" spans="1:11" ht="24" customHeight="1" x14ac:dyDescent="0.25">
      <c r="A47" s="4"/>
      <c r="B47" s="4"/>
      <c r="C47" s="4"/>
      <c r="D47" s="4"/>
      <c r="E47" s="4"/>
      <c r="F47" s="16"/>
      <c r="G47" s="28"/>
      <c r="H47" s="29"/>
      <c r="I47" s="16"/>
      <c r="J47" s="30" t="str">
        <f t="shared" si="0"/>
        <v/>
      </c>
      <c r="K47" s="4"/>
    </row>
    <row r="48" spans="1:11" ht="24" customHeight="1" x14ac:dyDescent="0.25">
      <c r="A48" s="4"/>
      <c r="B48" s="4"/>
      <c r="C48" s="4"/>
      <c r="D48" s="4"/>
      <c r="E48" s="4"/>
      <c r="F48" s="9"/>
      <c r="G48" s="25"/>
      <c r="H48" s="26"/>
      <c r="I48" s="9"/>
      <c r="J48" s="27" t="str">
        <f t="shared" si="0"/>
        <v/>
      </c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59" t="s">
        <v>75</v>
      </c>
      <c r="G50" s="59"/>
      <c r="H50" s="59"/>
      <c r="I50" s="59"/>
      <c r="J50" s="59"/>
      <c r="K50" s="4"/>
    </row>
    <row r="51" spans="1:11" x14ac:dyDescent="0.25">
      <c r="A51" s="4"/>
      <c r="B51" s="4"/>
      <c r="C51" s="4"/>
      <c r="D51" s="4"/>
      <c r="E51" s="4"/>
      <c r="F51" s="58" t="s">
        <v>76</v>
      </c>
      <c r="G51" s="58"/>
      <c r="H51" s="58"/>
      <c r="I51" s="58"/>
      <c r="J51" s="58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</sheetData>
  <mergeCells count="9">
    <mergeCell ref="F30:J30"/>
    <mergeCell ref="F51:J51"/>
    <mergeCell ref="F50:J50"/>
    <mergeCell ref="B27:D27"/>
    <mergeCell ref="B2:H2"/>
    <mergeCell ref="F31:J31"/>
    <mergeCell ref="B3:H3"/>
    <mergeCell ref="B6:D6"/>
    <mergeCell ref="B7:D7"/>
  </mergeCells>
  <conditionalFormatting sqref="J34:J48">
    <cfRule type="cellIs" dxfId="1" priority="1" operator="greaterThan">
      <formula>0.05</formula>
    </cfRule>
    <cfRule type="cellIs" dxfId="0" priority="2" operator="lessThan">
      <formula>0</formula>
    </cfRule>
  </conditionalFormatting>
  <dataValidations count="2">
    <dataValidation type="list" allowBlank="1" sqref="F34:F48" xr:uid="{00000000-0002-0000-0100-000000000000}">
      <formula1>$D$10:$D$25</formula1>
    </dataValidation>
    <dataValidation type="list" allowBlank="1" sqref="I34:I48" xr:uid="{00000000-0002-0000-0100-000001000000}">
      <formula1>$B$10:$B$25</formula1>
    </dataValidation>
  </dataValidations>
  <pageMargins left="0.75" right="0.75" top="1" bottom="1" header="0.5" footer="0.5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5B800"/>
  </sheetPr>
  <dimension ref="A1:I80"/>
  <sheetViews>
    <sheetView showGridLines="0" workbookViewId="0"/>
  </sheetViews>
  <sheetFormatPr baseColWidth="10" defaultColWidth="9.140625" defaultRowHeight="15" x14ac:dyDescent="0.25"/>
  <cols>
    <col min="1" max="1" width="4" customWidth="1"/>
    <col min="2" max="2" width="18" customWidth="1"/>
    <col min="3" max="3" width="32" customWidth="1"/>
    <col min="4" max="4" width="12" customWidth="1"/>
    <col min="5" max="5" width="6" customWidth="1"/>
    <col min="6" max="6" width="18" customWidth="1"/>
    <col min="7" max="7" width="32" customWidth="1"/>
    <col min="8" max="8" width="12" customWidth="1"/>
    <col min="9" max="9" width="4" customWidth="1"/>
  </cols>
  <sheetData>
    <row r="1" spans="1:9" ht="50.1" customHeight="1" x14ac:dyDescent="0.25">
      <c r="A1" s="4"/>
      <c r="B1" s="61" t="s">
        <v>77</v>
      </c>
      <c r="C1" s="61"/>
      <c r="D1" s="61"/>
      <c r="E1" s="61"/>
      <c r="F1" s="61"/>
      <c r="G1" s="61"/>
      <c r="H1" s="61"/>
      <c r="I1" s="4"/>
    </row>
    <row r="2" spans="1:9" ht="6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27.95" customHeight="1" x14ac:dyDescent="0.25">
      <c r="A3" s="4"/>
      <c r="B3" s="69" t="s">
        <v>78</v>
      </c>
      <c r="C3" s="69"/>
      <c r="D3" s="69"/>
      <c r="E3" s="69"/>
      <c r="F3" s="69"/>
      <c r="G3" s="69"/>
      <c r="H3" s="69"/>
      <c r="I3" s="4"/>
    </row>
    <row r="4" spans="1:9" ht="14.1" customHeight="1" x14ac:dyDescent="0.25">
      <c r="A4" s="4"/>
      <c r="B4" s="4"/>
      <c r="C4" s="4"/>
      <c r="D4" s="4"/>
      <c r="E4" s="4"/>
      <c r="F4" s="4"/>
      <c r="G4" s="4"/>
      <c r="H4" s="4"/>
      <c r="I4" s="4"/>
    </row>
    <row r="5" spans="1:9" ht="32.1" customHeight="1" x14ac:dyDescent="0.25">
      <c r="A5" s="4"/>
      <c r="B5" s="66" t="s">
        <v>79</v>
      </c>
      <c r="C5" s="66"/>
      <c r="D5" s="66"/>
      <c r="E5" s="31" t="s">
        <v>80</v>
      </c>
      <c r="F5" s="66" t="s">
        <v>81</v>
      </c>
      <c r="G5" s="66"/>
      <c r="H5" s="66"/>
      <c r="I5" s="4"/>
    </row>
    <row r="6" spans="1:9" ht="42" customHeight="1" x14ac:dyDescent="0.25">
      <c r="A6" s="4"/>
      <c r="B6" s="70" t="s">
        <v>82</v>
      </c>
      <c r="C6" s="70"/>
      <c r="D6" s="70"/>
      <c r="E6" s="4"/>
      <c r="F6" s="70" t="s">
        <v>83</v>
      </c>
      <c r="G6" s="70"/>
      <c r="H6" s="70"/>
      <c r="I6" s="4"/>
    </row>
    <row r="7" spans="1:9" ht="21.95" customHeight="1" x14ac:dyDescent="0.25">
      <c r="A7" s="4"/>
      <c r="B7" s="65" t="s">
        <v>84</v>
      </c>
      <c r="C7" s="65"/>
      <c r="D7" s="65"/>
      <c r="E7" s="4"/>
      <c r="F7" s="65" t="s">
        <v>84</v>
      </c>
      <c r="G7" s="65"/>
      <c r="H7" s="65"/>
      <c r="I7" s="4"/>
    </row>
    <row r="8" spans="1:9" ht="14.1" customHeight="1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ht="14.1" customHeight="1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ht="32.1" customHeight="1" x14ac:dyDescent="0.25">
      <c r="A10" s="4"/>
      <c r="B10" s="66" t="s">
        <v>85</v>
      </c>
      <c r="C10" s="66"/>
      <c r="D10" s="66"/>
      <c r="E10" s="31" t="s">
        <v>80</v>
      </c>
      <c r="F10" s="66" t="s">
        <v>86</v>
      </c>
      <c r="G10" s="66"/>
      <c r="H10" s="66"/>
      <c r="I10" s="4"/>
    </row>
    <row r="11" spans="1:9" ht="42" customHeight="1" x14ac:dyDescent="0.25">
      <c r="A11" s="4"/>
      <c r="B11" s="70" t="s">
        <v>87</v>
      </c>
      <c r="C11" s="70"/>
      <c r="D11" s="70"/>
      <c r="E11" s="4"/>
      <c r="F11" s="70" t="s">
        <v>88</v>
      </c>
      <c r="G11" s="70"/>
      <c r="H11" s="70"/>
      <c r="I11" s="4"/>
    </row>
    <row r="12" spans="1:9" ht="21.95" customHeight="1" x14ac:dyDescent="0.25">
      <c r="A12" s="4"/>
      <c r="B12" s="65" t="s">
        <v>84</v>
      </c>
      <c r="C12" s="65"/>
      <c r="D12" s="65"/>
      <c r="E12" s="4"/>
      <c r="F12" s="65" t="s">
        <v>84</v>
      </c>
      <c r="G12" s="65"/>
      <c r="H12" s="65"/>
      <c r="I12" s="4"/>
    </row>
    <row r="13" spans="1:9" ht="14.1" customHeight="1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9" ht="14.1" customHeight="1" x14ac:dyDescent="0.25">
      <c r="A14" s="4"/>
      <c r="B14" s="4"/>
      <c r="C14" s="4"/>
      <c r="D14" s="4"/>
      <c r="E14" s="4"/>
      <c r="F14" s="4"/>
      <c r="G14" s="4"/>
      <c r="H14" s="4"/>
      <c r="I14" s="4"/>
    </row>
    <row r="15" spans="1:9" ht="32.1" customHeight="1" x14ac:dyDescent="0.25">
      <c r="A15" s="4"/>
      <c r="B15" s="66" t="s">
        <v>89</v>
      </c>
      <c r="C15" s="66"/>
      <c r="D15" s="66"/>
      <c r="E15" s="31" t="s">
        <v>80</v>
      </c>
      <c r="F15" s="66" t="s">
        <v>90</v>
      </c>
      <c r="G15" s="66"/>
      <c r="H15" s="66"/>
      <c r="I15" s="4"/>
    </row>
    <row r="16" spans="1:9" ht="42" customHeight="1" x14ac:dyDescent="0.25">
      <c r="A16" s="4"/>
      <c r="B16" s="70" t="s">
        <v>91</v>
      </c>
      <c r="C16" s="70"/>
      <c r="D16" s="70"/>
      <c r="E16" s="4"/>
      <c r="F16" s="70" t="s">
        <v>92</v>
      </c>
      <c r="G16" s="70"/>
      <c r="H16" s="70"/>
      <c r="I16" s="4"/>
    </row>
    <row r="17" spans="1:9" ht="21.95" customHeight="1" x14ac:dyDescent="0.25">
      <c r="A17" s="4"/>
      <c r="B17" s="65" t="s">
        <v>84</v>
      </c>
      <c r="C17" s="65"/>
      <c r="D17" s="65"/>
      <c r="E17" s="4"/>
      <c r="F17" s="65" t="s">
        <v>84</v>
      </c>
      <c r="G17" s="65"/>
      <c r="H17" s="65"/>
      <c r="I17" s="4"/>
    </row>
    <row r="18" spans="1:9" ht="14.1" customHeight="1" x14ac:dyDescent="0.25">
      <c r="A18" s="4"/>
      <c r="B18" s="4"/>
      <c r="C18" s="4"/>
      <c r="D18" s="4"/>
      <c r="E18" s="4"/>
      <c r="F18" s="4"/>
      <c r="G18" s="4"/>
      <c r="H18" s="4"/>
      <c r="I18" s="4"/>
    </row>
    <row r="19" spans="1:9" ht="14.1" customHeight="1" x14ac:dyDescent="0.25">
      <c r="A19" s="4"/>
      <c r="B19" s="4"/>
      <c r="C19" s="4"/>
      <c r="D19" s="4"/>
      <c r="E19" s="4"/>
      <c r="F19" s="4"/>
      <c r="G19" s="4"/>
      <c r="H19" s="4"/>
      <c r="I19" s="4"/>
    </row>
    <row r="20" spans="1:9" ht="32.1" customHeight="1" x14ac:dyDescent="0.25">
      <c r="A20" s="4"/>
      <c r="B20" s="66" t="s">
        <v>93</v>
      </c>
      <c r="C20" s="66"/>
      <c r="D20" s="66"/>
      <c r="E20" s="66"/>
      <c r="F20" s="66"/>
      <c r="G20" s="66"/>
      <c r="H20" s="66"/>
      <c r="I20" s="4"/>
    </row>
    <row r="21" spans="1:9" ht="50.1" customHeight="1" x14ac:dyDescent="0.25">
      <c r="A21" s="4"/>
      <c r="B21" s="70" t="s">
        <v>94</v>
      </c>
      <c r="C21" s="70"/>
      <c r="D21" s="70"/>
      <c r="E21" s="70"/>
      <c r="F21" s="70"/>
      <c r="G21" s="70"/>
      <c r="H21" s="70"/>
      <c r="I21" s="4"/>
    </row>
    <row r="22" spans="1:9" ht="21.95" customHeight="1" x14ac:dyDescent="0.25">
      <c r="A22" s="4"/>
      <c r="B22" s="71"/>
      <c r="C22" s="71"/>
      <c r="D22" s="71"/>
      <c r="E22" s="71"/>
      <c r="F22" s="71"/>
      <c r="G22" s="71"/>
      <c r="H22" s="71"/>
      <c r="I22" s="4"/>
    </row>
    <row r="23" spans="1:9" x14ac:dyDescent="0.25">
      <c r="A23" s="4"/>
      <c r="B23" s="4"/>
      <c r="C23" s="4"/>
      <c r="D23" s="4"/>
      <c r="E23" s="4"/>
      <c r="F23" s="4"/>
      <c r="G23" s="4"/>
      <c r="H23" s="4"/>
      <c r="I23" s="4"/>
    </row>
    <row r="24" spans="1:9" ht="6" customHeight="1" x14ac:dyDescent="0.25">
      <c r="A24" s="4"/>
      <c r="B24" s="4"/>
      <c r="C24" s="4"/>
      <c r="D24" s="4"/>
      <c r="E24" s="4"/>
      <c r="F24" s="4"/>
      <c r="G24" s="4"/>
      <c r="H24" s="4"/>
      <c r="I24" s="4"/>
    </row>
    <row r="25" spans="1:9" ht="33.950000000000003" customHeight="1" x14ac:dyDescent="0.25">
      <c r="A25" s="4"/>
      <c r="B25" s="63" t="s">
        <v>95</v>
      </c>
      <c r="C25" s="63"/>
      <c r="D25" s="63"/>
      <c r="E25" s="63"/>
      <c r="F25" s="63"/>
      <c r="G25" s="63"/>
      <c r="H25" s="63"/>
      <c r="I25" s="4"/>
    </row>
    <row r="26" spans="1:9" ht="8.1" customHeight="1" x14ac:dyDescent="0.25">
      <c r="A26" s="4"/>
      <c r="B26" s="4"/>
      <c r="C26" s="4"/>
      <c r="D26" s="4"/>
      <c r="E26" s="4"/>
      <c r="F26" s="4"/>
      <c r="G26" s="4"/>
      <c r="H26" s="4"/>
      <c r="I26" s="4"/>
    </row>
    <row r="27" spans="1:9" ht="44.1" customHeight="1" x14ac:dyDescent="0.25">
      <c r="A27" s="4"/>
      <c r="B27" s="32" t="s">
        <v>96</v>
      </c>
      <c r="C27" s="67" t="s">
        <v>97</v>
      </c>
      <c r="D27" s="67"/>
      <c r="E27" s="67"/>
      <c r="F27" s="67"/>
      <c r="G27" s="67"/>
      <c r="H27" s="67"/>
      <c r="I27" s="4"/>
    </row>
    <row r="28" spans="1:9" ht="6" customHeight="1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ht="44.1" customHeight="1" x14ac:dyDescent="0.25">
      <c r="A29" s="4"/>
      <c r="B29" s="32" t="s">
        <v>98</v>
      </c>
      <c r="C29" s="67" t="s">
        <v>99</v>
      </c>
      <c r="D29" s="67"/>
      <c r="E29" s="67"/>
      <c r="F29" s="67"/>
      <c r="G29" s="67"/>
      <c r="H29" s="67"/>
      <c r="I29" s="4"/>
    </row>
    <row r="30" spans="1:9" ht="6" customHeight="1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ht="44.1" customHeight="1" x14ac:dyDescent="0.25">
      <c r="A31" s="4"/>
      <c r="B31" s="32" t="s">
        <v>100</v>
      </c>
      <c r="C31" s="67" t="s">
        <v>101</v>
      </c>
      <c r="D31" s="67"/>
      <c r="E31" s="67"/>
      <c r="F31" s="67"/>
      <c r="G31" s="67"/>
      <c r="H31" s="67"/>
      <c r="I31" s="4"/>
    </row>
    <row r="32" spans="1:9" ht="6" customHeight="1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ht="33.950000000000003" customHeight="1" x14ac:dyDescent="0.25">
      <c r="A34" s="4"/>
      <c r="B34" s="63" t="s">
        <v>102</v>
      </c>
      <c r="C34" s="63"/>
      <c r="D34" s="63"/>
      <c r="E34" s="63"/>
      <c r="F34" s="63"/>
      <c r="G34" s="63"/>
      <c r="H34" s="63"/>
      <c r="I34" s="4"/>
    </row>
    <row r="35" spans="1:9" ht="8.1" customHeight="1" x14ac:dyDescent="0.25">
      <c r="A35" s="4"/>
      <c r="B35" s="4"/>
      <c r="C35" s="4"/>
      <c r="D35" s="4"/>
      <c r="E35" s="4"/>
      <c r="F35" s="4"/>
      <c r="G35" s="4"/>
      <c r="H35" s="4"/>
      <c r="I35" s="4"/>
    </row>
    <row r="36" spans="1:9" ht="30" customHeight="1" x14ac:dyDescent="0.25">
      <c r="A36" s="4"/>
      <c r="B36" s="33" t="s">
        <v>103</v>
      </c>
      <c r="C36" s="74" t="s">
        <v>104</v>
      </c>
      <c r="D36" s="74"/>
      <c r="E36" s="68" t="s">
        <v>105</v>
      </c>
      <c r="F36" s="68"/>
      <c r="G36" s="68"/>
      <c r="H36" s="68"/>
      <c r="I36" s="4"/>
    </row>
    <row r="37" spans="1:9" ht="30" customHeight="1" x14ac:dyDescent="0.25">
      <c r="A37" s="4"/>
      <c r="B37" s="34" t="s">
        <v>106</v>
      </c>
      <c r="C37" s="64" t="s">
        <v>107</v>
      </c>
      <c r="D37" s="64"/>
      <c r="E37" s="78" t="s">
        <v>108</v>
      </c>
      <c r="F37" s="78"/>
      <c r="G37" s="78"/>
      <c r="H37" s="78"/>
      <c r="I37" s="4"/>
    </row>
    <row r="38" spans="1:9" ht="30" customHeight="1" x14ac:dyDescent="0.25">
      <c r="A38" s="4"/>
      <c r="B38" s="35" t="s">
        <v>109</v>
      </c>
      <c r="C38" s="77" t="s">
        <v>26</v>
      </c>
      <c r="D38" s="77"/>
      <c r="E38" s="73" t="s">
        <v>110</v>
      </c>
      <c r="F38" s="73"/>
      <c r="G38" s="73"/>
      <c r="H38" s="73"/>
      <c r="I38" s="4"/>
    </row>
    <row r="39" spans="1:9" ht="30" customHeight="1" x14ac:dyDescent="0.25">
      <c r="A39" s="4"/>
      <c r="B39" s="36" t="s">
        <v>111</v>
      </c>
      <c r="C39" s="76" t="s">
        <v>112</v>
      </c>
      <c r="D39" s="76"/>
      <c r="E39" s="72" t="s">
        <v>113</v>
      </c>
      <c r="F39" s="72"/>
      <c r="G39" s="72"/>
      <c r="H39" s="72"/>
      <c r="I39" s="4"/>
    </row>
    <row r="40" spans="1:9" x14ac:dyDescent="0.25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5">
      <c r="A41" s="4"/>
      <c r="B41" s="4"/>
      <c r="C41" s="4"/>
      <c r="D41" s="4"/>
      <c r="E41" s="4"/>
      <c r="F41" s="4"/>
      <c r="G41" s="4"/>
      <c r="H41" s="4"/>
      <c r="I41" s="4"/>
    </row>
    <row r="42" spans="1:9" ht="33.950000000000003" customHeight="1" x14ac:dyDescent="0.25">
      <c r="A42" s="4"/>
      <c r="B42" s="75" t="s">
        <v>114</v>
      </c>
      <c r="C42" s="75"/>
      <c r="D42" s="75"/>
      <c r="E42" s="75"/>
      <c r="F42" s="75"/>
      <c r="G42" s="75"/>
      <c r="H42" s="75"/>
      <c r="I42" s="4"/>
    </row>
    <row r="43" spans="1:9" ht="8.1" customHeight="1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ht="21.95" customHeight="1" x14ac:dyDescent="0.25">
      <c r="A44" s="4"/>
      <c r="B44" s="62" t="s">
        <v>115</v>
      </c>
      <c r="C44" s="62"/>
      <c r="D44" s="62"/>
      <c r="E44" s="62"/>
      <c r="F44" s="62"/>
      <c r="G44" s="62"/>
      <c r="H44" s="62"/>
      <c r="I44" s="4"/>
    </row>
    <row r="45" spans="1:9" ht="21.95" customHeight="1" x14ac:dyDescent="0.25">
      <c r="A45" s="4"/>
      <c r="B45" s="62" t="s">
        <v>116</v>
      </c>
      <c r="C45" s="62"/>
      <c r="D45" s="62"/>
      <c r="E45" s="62"/>
      <c r="F45" s="62"/>
      <c r="G45" s="62"/>
      <c r="H45" s="62"/>
      <c r="I45" s="4"/>
    </row>
    <row r="46" spans="1:9" ht="21.95" customHeight="1" x14ac:dyDescent="0.25">
      <c r="A46" s="4"/>
      <c r="B46" s="62" t="s">
        <v>117</v>
      </c>
      <c r="C46" s="62"/>
      <c r="D46" s="62"/>
      <c r="E46" s="62"/>
      <c r="F46" s="62"/>
      <c r="G46" s="62"/>
      <c r="H46" s="62"/>
      <c r="I46" s="4"/>
    </row>
    <row r="47" spans="1:9" ht="21.95" customHeight="1" x14ac:dyDescent="0.25">
      <c r="A47" s="4"/>
      <c r="B47" s="62" t="s">
        <v>118</v>
      </c>
      <c r="C47" s="62"/>
      <c r="D47" s="62"/>
      <c r="E47" s="62"/>
      <c r="F47" s="62"/>
      <c r="G47" s="62"/>
      <c r="H47" s="62"/>
      <c r="I47" s="4"/>
    </row>
    <row r="48" spans="1:9" ht="21.95" customHeight="1" x14ac:dyDescent="0.25">
      <c r="A48" s="4"/>
      <c r="B48" s="62" t="s">
        <v>119</v>
      </c>
      <c r="C48" s="62"/>
      <c r="D48" s="62"/>
      <c r="E48" s="62"/>
      <c r="F48" s="62"/>
      <c r="G48" s="62"/>
      <c r="H48" s="62"/>
      <c r="I48" s="4"/>
    </row>
    <row r="49" spans="1:9" ht="21.95" customHeight="1" x14ac:dyDescent="0.25">
      <c r="A49" s="4"/>
      <c r="B49" s="62" t="s">
        <v>120</v>
      </c>
      <c r="C49" s="62"/>
      <c r="D49" s="62"/>
      <c r="E49" s="62"/>
      <c r="F49" s="62"/>
      <c r="G49" s="62"/>
      <c r="H49" s="62"/>
      <c r="I49" s="4"/>
    </row>
    <row r="50" spans="1:9" ht="21.95" customHeight="1" x14ac:dyDescent="0.25">
      <c r="A50" s="4"/>
      <c r="B50" s="62" t="s">
        <v>121</v>
      </c>
      <c r="C50" s="62"/>
      <c r="D50" s="62"/>
      <c r="E50" s="62"/>
      <c r="F50" s="62"/>
      <c r="G50" s="62"/>
      <c r="H50" s="62"/>
      <c r="I50" s="4"/>
    </row>
    <row r="51" spans="1:9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x14ac:dyDescent="0.25">
      <c r="A72" s="4"/>
      <c r="B72" s="4"/>
      <c r="C72" s="4"/>
      <c r="D72" s="4"/>
      <c r="E72" s="4"/>
      <c r="F72" s="4"/>
      <c r="G72" s="4"/>
      <c r="H72" s="4"/>
      <c r="I72" s="4"/>
    </row>
    <row r="73" spans="1:9" x14ac:dyDescent="0.25">
      <c r="A73" s="4"/>
      <c r="B73" s="4"/>
      <c r="C73" s="4"/>
      <c r="D73" s="4"/>
      <c r="E73" s="4"/>
      <c r="F73" s="4"/>
      <c r="G73" s="4"/>
      <c r="H73" s="4"/>
      <c r="I73" s="4"/>
    </row>
    <row r="74" spans="1:9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x14ac:dyDescent="0.25">
      <c r="A75" s="4"/>
      <c r="B75" s="4"/>
      <c r="C75" s="4"/>
      <c r="D75" s="4"/>
      <c r="E75" s="4"/>
      <c r="F75" s="4"/>
      <c r="G75" s="4"/>
      <c r="H75" s="4"/>
      <c r="I75" s="4"/>
    </row>
    <row r="76" spans="1:9" x14ac:dyDescent="0.25">
      <c r="A76" s="4"/>
      <c r="B76" s="4"/>
      <c r="C76" s="4"/>
      <c r="D76" s="4"/>
      <c r="E76" s="4"/>
      <c r="F76" s="4"/>
      <c r="G76" s="4"/>
      <c r="H76" s="4"/>
      <c r="I76" s="4"/>
    </row>
    <row r="77" spans="1:9" x14ac:dyDescent="0.25">
      <c r="A77" s="4"/>
      <c r="B77" s="4"/>
      <c r="C77" s="4"/>
      <c r="D77" s="4"/>
      <c r="E77" s="4"/>
      <c r="F77" s="4"/>
      <c r="G77" s="4"/>
      <c r="H77" s="4"/>
      <c r="I77" s="4"/>
    </row>
    <row r="78" spans="1:9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x14ac:dyDescent="0.25">
      <c r="A80" s="4"/>
      <c r="B80" s="4"/>
      <c r="C80" s="4"/>
      <c r="D80" s="4"/>
      <c r="E80" s="4"/>
      <c r="F80" s="4"/>
      <c r="G80" s="4"/>
      <c r="H80" s="4"/>
      <c r="I80" s="4"/>
    </row>
  </sheetData>
  <mergeCells count="44">
    <mergeCell ref="B50:H50"/>
    <mergeCell ref="C27:H27"/>
    <mergeCell ref="B47:H47"/>
    <mergeCell ref="B25:H25"/>
    <mergeCell ref="B15:D15"/>
    <mergeCell ref="B48:H48"/>
    <mergeCell ref="C38:D38"/>
    <mergeCell ref="B49:H49"/>
    <mergeCell ref="C31:H31"/>
    <mergeCell ref="B17:D17"/>
    <mergeCell ref="F17:H17"/>
    <mergeCell ref="B20:H20"/>
    <mergeCell ref="E37:H37"/>
    <mergeCell ref="B45:H45"/>
    <mergeCell ref="B46:H46"/>
    <mergeCell ref="B22:H22"/>
    <mergeCell ref="B5:D5"/>
    <mergeCell ref="E39:H39"/>
    <mergeCell ref="B21:H21"/>
    <mergeCell ref="E38:H38"/>
    <mergeCell ref="C36:D36"/>
    <mergeCell ref="B42:H42"/>
    <mergeCell ref="B7:D7"/>
    <mergeCell ref="F11:H11"/>
    <mergeCell ref="B16:D16"/>
    <mergeCell ref="C39:D39"/>
    <mergeCell ref="F10:H10"/>
    <mergeCell ref="F16:H16"/>
    <mergeCell ref="B11:D11"/>
    <mergeCell ref="F5:H5"/>
    <mergeCell ref="B1:H1"/>
    <mergeCell ref="B44:H44"/>
    <mergeCell ref="B34:H34"/>
    <mergeCell ref="C37:D37"/>
    <mergeCell ref="F12:H12"/>
    <mergeCell ref="F7:H7"/>
    <mergeCell ref="B12:D12"/>
    <mergeCell ref="F15:H15"/>
    <mergeCell ref="C29:H29"/>
    <mergeCell ref="E36:H36"/>
    <mergeCell ref="B3:H3"/>
    <mergeCell ref="B6:D6"/>
    <mergeCell ref="B10:D10"/>
    <mergeCell ref="F6:H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Radar de Liquidez</vt:lpstr>
      <vt:lpstr>Comparador_Config</vt:lpstr>
      <vt:lpstr>GUIA DE USO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Samuel Jose Martelo Teheran</cp:lastModifiedBy>
  <dcterms:created xsi:type="dcterms:W3CDTF">2026-05-23T00:48:29Z</dcterms:created>
  <dcterms:modified xsi:type="dcterms:W3CDTF">2026-05-23T21:05:13Z</dcterms:modified>
</cp:coreProperties>
</file>